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ohnnyvenom/Documents/Projects/BSS_ESP8266/data/working_data/"/>
    </mc:Choice>
  </mc:AlternateContent>
  <bookViews>
    <workbookView xWindow="2400" yWindow="460" windowWidth="28800" windowHeight="17460" tabRatio="500" activeTab="4"/>
  </bookViews>
  <sheets>
    <sheet name="Info" sheetId="6" r:id="rId1"/>
    <sheet name="WPA2_1_snd" sheetId="1" r:id="rId2"/>
    <sheet name="WPA2_1_dev" sheetId="2" r:id="rId3"/>
    <sheet name="WPA2_1_rcv" sheetId="3" r:id="rId4"/>
    <sheet name="WPA2_1_combined" sheetId="4" r:id="rId5"/>
    <sheet name="WPA2_2_combined" sheetId="9" r:id="rId6"/>
    <sheet name="open_1" sheetId="14" r:id="rId7"/>
    <sheet name="template2" sheetId="13" r:id="rId8"/>
    <sheet name="template" sheetId="16" r:id="rId9"/>
    <sheet name="WPA2_2" sheetId="15" r:id="rId10"/>
  </sheets>
  <definedNames>
    <definedName name="_11_participantResponses_Tomato_open_network_2" localSheetId="6">open_1!#REF!</definedName>
    <definedName name="_11_participantResponses_Tomato_open_network_2" localSheetId="8">template!#REF!</definedName>
    <definedName name="_11_participantResponses_Tomato_open_network_2" localSheetId="7">template2!#REF!</definedName>
    <definedName name="_11_participantResponses_Tomato_open_network_2" localSheetId="9">WPA2_2!#REF!</definedName>
    <definedName name="_11_participantResponses_Tomato_open_network_3" localSheetId="6">open_1!$BD$1:$BG$129</definedName>
    <definedName name="_11_rcvdMessage_Tomato_open_network_1" localSheetId="6">open_1!#REF!</definedName>
    <definedName name="_11_rcvdMessage_Tomato_open_network_1" localSheetId="8">template!#REF!</definedName>
    <definedName name="_11_rcvdMessage_Tomato_open_network_1" localSheetId="7">template2!#REF!</definedName>
    <definedName name="_11_rcvdMessage_Tomato_open_network_1" localSheetId="9">WPA2_2!#REF!</definedName>
    <definedName name="_11_rcvdMessage_Tomato_open_network_2" localSheetId="6">open_1!$BH$1:$CG$129</definedName>
    <definedName name="_11_sentMessage_Tomato_open_network_1" localSheetId="6">open_1!$A$2:$Z$130</definedName>
    <definedName name="_11_sentMessage_Tomato_open_network_2" localSheetId="6">open_1!#REF!</definedName>
    <definedName name="_11_sentMessage_Tomato_open_network_2" localSheetId="8">template!#REF!</definedName>
    <definedName name="_11_sentMessage_Tomato_open_network_2" localSheetId="7">template2!#REF!</definedName>
    <definedName name="_11_sentMessage_Tomato_open_network_2" localSheetId="9">WPA2_2!#REF!</definedName>
    <definedName name="_11_sentMessage_Tomato_open_network_3" localSheetId="6">open_1!$A$1:$Y$129</definedName>
    <definedName name="_1a_sentMessage_Tomato_WPA2_1" localSheetId="1">WPA2_1_snd!$A$1:$AC$128</definedName>
    <definedName name="_1b_participantResponses_Tomato_WPA2_1" localSheetId="2">WPA2_1_dev!$A$2:$D$128</definedName>
    <definedName name="_1c_rcvdMessage_Tomato_WPA2_1" localSheetId="3">WPA2_1_rcv!$A$1:$AD$128</definedName>
    <definedName name="_2b_participantResponses_Tomato_WPA2_2" localSheetId="6">open_1!$BD$1:$BG$129</definedName>
    <definedName name="_2b_participantResponses_Tomato_WPA2_2" localSheetId="5">WPA2_2_combined!$BE$1:$BH$129</definedName>
    <definedName name="_2b_participantResponses_Tomato_WPA2_3" localSheetId="6">open_1!$BD$1:$BG$129</definedName>
    <definedName name="_2b_participantResponses_Tomato_WPA2_3" localSheetId="5">WPA2_2_combined!$BE$1:$BH$129</definedName>
    <definedName name="_2c_rcvdMessage_Tomato_WPA2_2" localSheetId="6">open_1!$BH$1:$CI$129</definedName>
    <definedName name="_2c_rcvdMessage_Tomato_WPA2_2" localSheetId="5">WPA2_2_combined!$BI$1:$CJ$129</definedName>
    <definedName name="_xlnm._FilterDatabase" localSheetId="2" hidden="1">WPA2_1_dev!$A$2:$D$128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133" i="4" l="1"/>
  <c r="DK133" i="4"/>
  <c r="DJ133" i="4"/>
  <c r="DI133" i="4"/>
  <c r="DH133" i="4"/>
  <c r="DG133" i="4"/>
  <c r="DF133" i="4"/>
  <c r="DE133" i="4"/>
  <c r="DL132" i="4"/>
  <c r="DK132" i="4"/>
  <c r="DJ132" i="4"/>
  <c r="DI132" i="4"/>
  <c r="DH132" i="4"/>
  <c r="DG132" i="4"/>
  <c r="DF132" i="4"/>
  <c r="DE132" i="4"/>
  <c r="DL131" i="4"/>
  <c r="DK131" i="4"/>
  <c r="DJ131" i="4"/>
  <c r="DI131" i="4"/>
  <c r="DH131" i="4"/>
  <c r="DG131" i="4"/>
  <c r="DF131" i="4"/>
  <c r="DE131" i="4"/>
  <c r="DE129" i="4"/>
  <c r="DF129" i="4"/>
  <c r="DG129" i="4"/>
  <c r="DL129" i="4"/>
  <c r="DK129" i="4"/>
  <c r="DJ129" i="4"/>
  <c r="DI129" i="4"/>
  <c r="DH129" i="4"/>
  <c r="DL128" i="4"/>
  <c r="DE128" i="4"/>
  <c r="DF128" i="4"/>
  <c r="DK128" i="4"/>
  <c r="DJ128" i="4"/>
  <c r="DI128" i="4"/>
  <c r="DH128" i="4"/>
  <c r="DG128" i="4"/>
  <c r="DL127" i="4"/>
  <c r="DK127" i="4"/>
  <c r="DE127" i="4"/>
  <c r="DJ127" i="4"/>
  <c r="DI127" i="4"/>
  <c r="DH127" i="4"/>
  <c r="DG127" i="4"/>
  <c r="DF127" i="4"/>
  <c r="DL126" i="4"/>
  <c r="DK126" i="4"/>
  <c r="DJ126" i="4"/>
  <c r="DI126" i="4"/>
  <c r="DH126" i="4"/>
  <c r="DG126" i="4"/>
  <c r="DF126" i="4"/>
  <c r="DE126" i="4"/>
  <c r="DL125" i="4"/>
  <c r="DK125" i="4"/>
  <c r="DJ125" i="4"/>
  <c r="DI125" i="4"/>
  <c r="DH125" i="4"/>
  <c r="DG125" i="4"/>
  <c r="DF125" i="4"/>
  <c r="DE125" i="4"/>
  <c r="DL124" i="4"/>
  <c r="DK124" i="4"/>
  <c r="DJ124" i="4"/>
  <c r="DI124" i="4"/>
  <c r="DH124" i="4"/>
  <c r="DG124" i="4"/>
  <c r="DF124" i="4"/>
  <c r="DE124" i="4"/>
  <c r="DL123" i="4"/>
  <c r="DK123" i="4"/>
  <c r="DJ123" i="4"/>
  <c r="DI123" i="4"/>
  <c r="DH123" i="4"/>
  <c r="DG123" i="4"/>
  <c r="DF123" i="4"/>
  <c r="DE123" i="4"/>
  <c r="DL122" i="4"/>
  <c r="DK122" i="4"/>
  <c r="DJ122" i="4"/>
  <c r="DI122" i="4"/>
  <c r="DH122" i="4"/>
  <c r="DG122" i="4"/>
  <c r="DF122" i="4"/>
  <c r="DE122" i="4"/>
  <c r="DE121" i="4"/>
  <c r="DF121" i="4"/>
  <c r="DG121" i="4"/>
  <c r="DL121" i="4"/>
  <c r="DK121" i="4"/>
  <c r="DJ121" i="4"/>
  <c r="DI121" i="4"/>
  <c r="DH121" i="4"/>
  <c r="DL120" i="4"/>
  <c r="DE120" i="4"/>
  <c r="DF120" i="4"/>
  <c r="DK120" i="4"/>
  <c r="DJ120" i="4"/>
  <c r="DI120" i="4"/>
  <c r="DH120" i="4"/>
  <c r="DG120" i="4"/>
  <c r="DL119" i="4"/>
  <c r="DK119" i="4"/>
  <c r="DE119" i="4"/>
  <c r="DJ119" i="4"/>
  <c r="DI119" i="4"/>
  <c r="DH119" i="4"/>
  <c r="DG119" i="4"/>
  <c r="DF119" i="4"/>
  <c r="DL118" i="4"/>
  <c r="DK118" i="4"/>
  <c r="DJ118" i="4"/>
  <c r="DI118" i="4"/>
  <c r="DH118" i="4"/>
  <c r="DG118" i="4"/>
  <c r="DF118" i="4"/>
  <c r="DE118" i="4"/>
  <c r="DL117" i="4"/>
  <c r="DK117" i="4"/>
  <c r="DJ117" i="4"/>
  <c r="DI117" i="4"/>
  <c r="DH117" i="4"/>
  <c r="DG117" i="4"/>
  <c r="DF117" i="4"/>
  <c r="DE117" i="4"/>
  <c r="DL116" i="4"/>
  <c r="DK116" i="4"/>
  <c r="DJ116" i="4"/>
  <c r="DI116" i="4"/>
  <c r="DH116" i="4"/>
  <c r="DG116" i="4"/>
  <c r="DF116" i="4"/>
  <c r="DE116" i="4"/>
  <c r="DL115" i="4"/>
  <c r="DK115" i="4"/>
  <c r="DJ115" i="4"/>
  <c r="DI115" i="4"/>
  <c r="DH115" i="4"/>
  <c r="DG115" i="4"/>
  <c r="DF115" i="4"/>
  <c r="DE115" i="4"/>
  <c r="DL114" i="4"/>
  <c r="DK114" i="4"/>
  <c r="DJ114" i="4"/>
  <c r="DI114" i="4"/>
  <c r="DH114" i="4"/>
  <c r="DG114" i="4"/>
  <c r="DF114" i="4"/>
  <c r="DE114" i="4"/>
  <c r="DE113" i="4"/>
  <c r="DF113" i="4"/>
  <c r="DG113" i="4"/>
  <c r="DL113" i="4"/>
  <c r="DK113" i="4"/>
  <c r="DJ113" i="4"/>
  <c r="DI113" i="4"/>
  <c r="DH113" i="4"/>
  <c r="DL112" i="4"/>
  <c r="DE112" i="4"/>
  <c r="DF112" i="4"/>
  <c r="DK112" i="4"/>
  <c r="DJ112" i="4"/>
  <c r="DI112" i="4"/>
  <c r="DH112" i="4"/>
  <c r="DG112" i="4"/>
  <c r="DL111" i="4"/>
  <c r="DK111" i="4"/>
  <c r="DE111" i="4"/>
  <c r="DJ111" i="4"/>
  <c r="DI111" i="4"/>
  <c r="DH111" i="4"/>
  <c r="DG111" i="4"/>
  <c r="DF111" i="4"/>
  <c r="DL110" i="4"/>
  <c r="DK110" i="4"/>
  <c r="DJ110" i="4"/>
  <c r="DI110" i="4"/>
  <c r="DH110" i="4"/>
  <c r="DG110" i="4"/>
  <c r="DF110" i="4"/>
  <c r="DE110" i="4"/>
  <c r="DL109" i="4"/>
  <c r="DK109" i="4"/>
  <c r="DJ109" i="4"/>
  <c r="DI109" i="4"/>
  <c r="DH109" i="4"/>
  <c r="DG109" i="4"/>
  <c r="DF109" i="4"/>
  <c r="DE109" i="4"/>
  <c r="DL108" i="4"/>
  <c r="DK108" i="4"/>
  <c r="DJ108" i="4"/>
  <c r="DI108" i="4"/>
  <c r="DH108" i="4"/>
  <c r="DG108" i="4"/>
  <c r="DF108" i="4"/>
  <c r="DE108" i="4"/>
  <c r="DL107" i="4"/>
  <c r="DK107" i="4"/>
  <c r="DJ107" i="4"/>
  <c r="DI107" i="4"/>
  <c r="DH107" i="4"/>
  <c r="DG107" i="4"/>
  <c r="DF107" i="4"/>
  <c r="DE107" i="4"/>
  <c r="DL106" i="4"/>
  <c r="DK106" i="4"/>
  <c r="DJ106" i="4"/>
  <c r="DI106" i="4"/>
  <c r="DH106" i="4"/>
  <c r="DG106" i="4"/>
  <c r="DF106" i="4"/>
  <c r="DE106" i="4"/>
  <c r="DE105" i="4"/>
  <c r="DF105" i="4"/>
  <c r="DG105" i="4"/>
  <c r="DL105" i="4"/>
  <c r="DK105" i="4"/>
  <c r="DJ105" i="4"/>
  <c r="DI105" i="4"/>
  <c r="DH105" i="4"/>
  <c r="DL104" i="4"/>
  <c r="DE104" i="4"/>
  <c r="DF104" i="4"/>
  <c r="DK104" i="4"/>
  <c r="DJ104" i="4"/>
  <c r="DI104" i="4"/>
  <c r="DH104" i="4"/>
  <c r="DG104" i="4"/>
  <c r="DL103" i="4"/>
  <c r="DK103" i="4"/>
  <c r="DE103" i="4"/>
  <c r="DJ103" i="4"/>
  <c r="DI103" i="4"/>
  <c r="DH103" i="4"/>
  <c r="DG103" i="4"/>
  <c r="DF103" i="4"/>
  <c r="DL102" i="4"/>
  <c r="DK102" i="4"/>
  <c r="DJ102" i="4"/>
  <c r="DI102" i="4"/>
  <c r="DH102" i="4"/>
  <c r="DG102" i="4"/>
  <c r="DF102" i="4"/>
  <c r="DE102" i="4"/>
  <c r="DL101" i="4"/>
  <c r="DK101" i="4"/>
  <c r="DJ101" i="4"/>
  <c r="DI101" i="4"/>
  <c r="DH101" i="4"/>
  <c r="DG101" i="4"/>
  <c r="DF101" i="4"/>
  <c r="DE101" i="4"/>
  <c r="DL100" i="4"/>
  <c r="DK100" i="4"/>
  <c r="DJ100" i="4"/>
  <c r="DI100" i="4"/>
  <c r="DH100" i="4"/>
  <c r="DG100" i="4"/>
  <c r="DF100" i="4"/>
  <c r="DE100" i="4"/>
  <c r="DL99" i="4"/>
  <c r="DK99" i="4"/>
  <c r="DJ99" i="4"/>
  <c r="DI99" i="4"/>
  <c r="DH99" i="4"/>
  <c r="DG99" i="4"/>
  <c r="DF99" i="4"/>
  <c r="DE99" i="4"/>
  <c r="DL98" i="4"/>
  <c r="DK98" i="4"/>
  <c r="DJ98" i="4"/>
  <c r="DI98" i="4"/>
  <c r="DH98" i="4"/>
  <c r="DG98" i="4"/>
  <c r="DF98" i="4"/>
  <c r="DE98" i="4"/>
  <c r="DE97" i="4"/>
  <c r="DF97" i="4"/>
  <c r="DG97" i="4"/>
  <c r="DL97" i="4"/>
  <c r="DK97" i="4"/>
  <c r="DJ97" i="4"/>
  <c r="DI97" i="4"/>
  <c r="DH97" i="4"/>
  <c r="DL96" i="4"/>
  <c r="DE96" i="4"/>
  <c r="DF96" i="4"/>
  <c r="DK96" i="4"/>
  <c r="DJ96" i="4"/>
  <c r="DI96" i="4"/>
  <c r="DH96" i="4"/>
  <c r="DG96" i="4"/>
  <c r="DL95" i="4"/>
  <c r="DK95" i="4"/>
  <c r="DE95" i="4"/>
  <c r="DJ95" i="4"/>
  <c r="DI95" i="4"/>
  <c r="DH95" i="4"/>
  <c r="DG95" i="4"/>
  <c r="DF95" i="4"/>
  <c r="DL94" i="4"/>
  <c r="DK94" i="4"/>
  <c r="DJ94" i="4"/>
  <c r="DI94" i="4"/>
  <c r="DH94" i="4"/>
  <c r="DG94" i="4"/>
  <c r="DF94" i="4"/>
  <c r="DE94" i="4"/>
  <c r="DL93" i="4"/>
  <c r="DK93" i="4"/>
  <c r="DJ93" i="4"/>
  <c r="DI93" i="4"/>
  <c r="DH93" i="4"/>
  <c r="DG93" i="4"/>
  <c r="DF93" i="4"/>
  <c r="DE93" i="4"/>
  <c r="DL92" i="4"/>
  <c r="DK92" i="4"/>
  <c r="DJ92" i="4"/>
  <c r="DI92" i="4"/>
  <c r="DH92" i="4"/>
  <c r="DG92" i="4"/>
  <c r="DF92" i="4"/>
  <c r="DE92" i="4"/>
  <c r="DL91" i="4"/>
  <c r="DK91" i="4"/>
  <c r="DJ91" i="4"/>
  <c r="DI91" i="4"/>
  <c r="DH91" i="4"/>
  <c r="DG91" i="4"/>
  <c r="DF91" i="4"/>
  <c r="DE91" i="4"/>
  <c r="DL90" i="4"/>
  <c r="DK90" i="4"/>
  <c r="DJ90" i="4"/>
  <c r="DI90" i="4"/>
  <c r="DH90" i="4"/>
  <c r="DG90" i="4"/>
  <c r="DF90" i="4"/>
  <c r="DE90" i="4"/>
  <c r="DE89" i="4"/>
  <c r="DF89" i="4"/>
  <c r="DG89" i="4"/>
  <c r="DL89" i="4"/>
  <c r="DK89" i="4"/>
  <c r="DJ89" i="4"/>
  <c r="DI89" i="4"/>
  <c r="DH89" i="4"/>
  <c r="DL88" i="4"/>
  <c r="DE88" i="4"/>
  <c r="DF88" i="4"/>
  <c r="DK88" i="4"/>
  <c r="DJ88" i="4"/>
  <c r="DI88" i="4"/>
  <c r="DH88" i="4"/>
  <c r="DG88" i="4"/>
  <c r="DL87" i="4"/>
  <c r="DK87" i="4"/>
  <c r="DE87" i="4"/>
  <c r="DJ87" i="4"/>
  <c r="DI87" i="4"/>
  <c r="DH87" i="4"/>
  <c r="DG87" i="4"/>
  <c r="DF87" i="4"/>
  <c r="DL86" i="4"/>
  <c r="DK86" i="4"/>
  <c r="DJ86" i="4"/>
  <c r="DI86" i="4"/>
  <c r="DH86" i="4"/>
  <c r="DG86" i="4"/>
  <c r="DF86" i="4"/>
  <c r="DE86" i="4"/>
  <c r="DL85" i="4"/>
  <c r="DK85" i="4"/>
  <c r="DJ85" i="4"/>
  <c r="DI85" i="4"/>
  <c r="DH85" i="4"/>
  <c r="DG85" i="4"/>
  <c r="DF85" i="4"/>
  <c r="DE85" i="4"/>
  <c r="DL84" i="4"/>
  <c r="DK84" i="4"/>
  <c r="DJ84" i="4"/>
  <c r="DI84" i="4"/>
  <c r="DH84" i="4"/>
  <c r="DG84" i="4"/>
  <c r="DF84" i="4"/>
  <c r="DE84" i="4"/>
  <c r="DL83" i="4"/>
  <c r="DK83" i="4"/>
  <c r="DJ83" i="4"/>
  <c r="DI83" i="4"/>
  <c r="DH83" i="4"/>
  <c r="DG83" i="4"/>
  <c r="DF83" i="4"/>
  <c r="DE83" i="4"/>
  <c r="DL82" i="4"/>
  <c r="DK82" i="4"/>
  <c r="DJ82" i="4"/>
  <c r="DI82" i="4"/>
  <c r="DH82" i="4"/>
  <c r="DG82" i="4"/>
  <c r="DF82" i="4"/>
  <c r="DE82" i="4"/>
  <c r="DE81" i="4"/>
  <c r="DF81" i="4"/>
  <c r="DG81" i="4"/>
  <c r="DL81" i="4"/>
  <c r="DK81" i="4"/>
  <c r="DJ81" i="4"/>
  <c r="DI81" i="4"/>
  <c r="DH81" i="4"/>
  <c r="DL80" i="4"/>
  <c r="DE80" i="4"/>
  <c r="DF80" i="4"/>
  <c r="DK80" i="4"/>
  <c r="DJ80" i="4"/>
  <c r="DI80" i="4"/>
  <c r="DH80" i="4"/>
  <c r="DG80" i="4"/>
  <c r="DL79" i="4"/>
  <c r="DK79" i="4"/>
  <c r="DE79" i="4"/>
  <c r="DJ79" i="4"/>
  <c r="DI79" i="4"/>
  <c r="DH79" i="4"/>
  <c r="DG79" i="4"/>
  <c r="DF79" i="4"/>
  <c r="DL78" i="4"/>
  <c r="DK78" i="4"/>
  <c r="DJ78" i="4"/>
  <c r="DI78" i="4"/>
  <c r="DH78" i="4"/>
  <c r="DG78" i="4"/>
  <c r="DF78" i="4"/>
  <c r="DE78" i="4"/>
  <c r="DL77" i="4"/>
  <c r="DK77" i="4"/>
  <c r="DJ77" i="4"/>
  <c r="DI77" i="4"/>
  <c r="DH77" i="4"/>
  <c r="DG77" i="4"/>
  <c r="DF77" i="4"/>
  <c r="DE77" i="4"/>
  <c r="DL76" i="4"/>
  <c r="DK76" i="4"/>
  <c r="DJ76" i="4"/>
  <c r="DI76" i="4"/>
  <c r="DH76" i="4"/>
  <c r="DG76" i="4"/>
  <c r="DF76" i="4"/>
  <c r="DE76" i="4"/>
  <c r="DL75" i="4"/>
  <c r="DK75" i="4"/>
  <c r="DJ75" i="4"/>
  <c r="DI75" i="4"/>
  <c r="DH75" i="4"/>
  <c r="DG75" i="4"/>
  <c r="DF75" i="4"/>
  <c r="DE75" i="4"/>
  <c r="DL74" i="4"/>
  <c r="DK74" i="4"/>
  <c r="DJ74" i="4"/>
  <c r="DI74" i="4"/>
  <c r="DH74" i="4"/>
  <c r="DG74" i="4"/>
  <c r="DF74" i="4"/>
  <c r="DE74" i="4"/>
  <c r="DE73" i="4"/>
  <c r="DF73" i="4"/>
  <c r="DG73" i="4"/>
  <c r="DL73" i="4"/>
  <c r="DK73" i="4"/>
  <c r="DJ73" i="4"/>
  <c r="DI73" i="4"/>
  <c r="DH73" i="4"/>
  <c r="DL72" i="4"/>
  <c r="DE72" i="4"/>
  <c r="DF72" i="4"/>
  <c r="DK72" i="4"/>
  <c r="DJ72" i="4"/>
  <c r="DI72" i="4"/>
  <c r="DH72" i="4"/>
  <c r="DG72" i="4"/>
  <c r="DL71" i="4"/>
  <c r="DK71" i="4"/>
  <c r="DE71" i="4"/>
  <c r="DJ71" i="4"/>
  <c r="DI71" i="4"/>
  <c r="DH71" i="4"/>
  <c r="DG71" i="4"/>
  <c r="DF71" i="4"/>
  <c r="DL70" i="4"/>
  <c r="DK70" i="4"/>
  <c r="DJ70" i="4"/>
  <c r="DI70" i="4"/>
  <c r="DH70" i="4"/>
  <c r="DG70" i="4"/>
  <c r="DF70" i="4"/>
  <c r="DE70" i="4"/>
  <c r="DL69" i="4"/>
  <c r="DK69" i="4"/>
  <c r="DJ69" i="4"/>
  <c r="DI69" i="4"/>
  <c r="DH69" i="4"/>
  <c r="DG69" i="4"/>
  <c r="DF69" i="4"/>
  <c r="DE69" i="4"/>
  <c r="DL68" i="4"/>
  <c r="DK68" i="4"/>
  <c r="DJ68" i="4"/>
  <c r="DI68" i="4"/>
  <c r="DH68" i="4"/>
  <c r="DG68" i="4"/>
  <c r="DF68" i="4"/>
  <c r="DE68" i="4"/>
  <c r="DL67" i="4"/>
  <c r="DK67" i="4"/>
  <c r="DJ67" i="4"/>
  <c r="DI67" i="4"/>
  <c r="DH67" i="4"/>
  <c r="DG67" i="4"/>
  <c r="DF67" i="4"/>
  <c r="DE67" i="4"/>
  <c r="DL66" i="4"/>
  <c r="DK66" i="4"/>
  <c r="DJ66" i="4"/>
  <c r="DI66" i="4"/>
  <c r="DH66" i="4"/>
  <c r="DG66" i="4"/>
  <c r="DF66" i="4"/>
  <c r="DE66" i="4"/>
  <c r="DE65" i="4"/>
  <c r="DF65" i="4"/>
  <c r="DG65" i="4"/>
  <c r="DL65" i="4"/>
  <c r="DK65" i="4"/>
  <c r="DJ65" i="4"/>
  <c r="DI65" i="4"/>
  <c r="DH65" i="4"/>
  <c r="DL64" i="4"/>
  <c r="DE64" i="4"/>
  <c r="DF64" i="4"/>
  <c r="DK64" i="4"/>
  <c r="DJ64" i="4"/>
  <c r="DI64" i="4"/>
  <c r="DH64" i="4"/>
  <c r="DG64" i="4"/>
  <c r="DL63" i="4"/>
  <c r="DK63" i="4"/>
  <c r="DE63" i="4"/>
  <c r="DJ63" i="4"/>
  <c r="DI63" i="4"/>
  <c r="DH63" i="4"/>
  <c r="DG63" i="4"/>
  <c r="DF63" i="4"/>
  <c r="DL62" i="4"/>
  <c r="DK62" i="4"/>
  <c r="DJ62" i="4"/>
  <c r="DI62" i="4"/>
  <c r="DH62" i="4"/>
  <c r="DG62" i="4"/>
  <c r="DF62" i="4"/>
  <c r="DE62" i="4"/>
  <c r="DL61" i="4"/>
  <c r="DK61" i="4"/>
  <c r="DJ61" i="4"/>
  <c r="DI61" i="4"/>
  <c r="DH61" i="4"/>
  <c r="DG61" i="4"/>
  <c r="DF61" i="4"/>
  <c r="DE61" i="4"/>
  <c r="DL60" i="4"/>
  <c r="DK60" i="4"/>
  <c r="DJ60" i="4"/>
  <c r="DI60" i="4"/>
  <c r="DH60" i="4"/>
  <c r="DG60" i="4"/>
  <c r="DF60" i="4"/>
  <c r="DE60" i="4"/>
  <c r="DL59" i="4"/>
  <c r="DK59" i="4"/>
  <c r="DJ59" i="4"/>
  <c r="DI59" i="4"/>
  <c r="DH59" i="4"/>
  <c r="DG59" i="4"/>
  <c r="DF59" i="4"/>
  <c r="DE59" i="4"/>
  <c r="DL58" i="4"/>
  <c r="DK58" i="4"/>
  <c r="DJ58" i="4"/>
  <c r="DI58" i="4"/>
  <c r="DH58" i="4"/>
  <c r="DG58" i="4"/>
  <c r="DF58" i="4"/>
  <c r="DE58" i="4"/>
  <c r="DE57" i="4"/>
  <c r="DF57" i="4"/>
  <c r="DG57" i="4"/>
  <c r="DL57" i="4"/>
  <c r="DK57" i="4"/>
  <c r="DJ57" i="4"/>
  <c r="DI57" i="4"/>
  <c r="DH57" i="4"/>
  <c r="DL56" i="4"/>
  <c r="DE56" i="4"/>
  <c r="DF56" i="4"/>
  <c r="DK56" i="4"/>
  <c r="DJ56" i="4"/>
  <c r="DI56" i="4"/>
  <c r="DH56" i="4"/>
  <c r="DG56" i="4"/>
  <c r="DL55" i="4"/>
  <c r="DK55" i="4"/>
  <c r="DE55" i="4"/>
  <c r="DJ55" i="4"/>
  <c r="DI55" i="4"/>
  <c r="DH55" i="4"/>
  <c r="DG55" i="4"/>
  <c r="DF55" i="4"/>
  <c r="DL54" i="4"/>
  <c r="DK54" i="4"/>
  <c r="DJ54" i="4"/>
  <c r="DI54" i="4"/>
  <c r="DH54" i="4"/>
  <c r="DG54" i="4"/>
  <c r="DF54" i="4"/>
  <c r="DE54" i="4"/>
  <c r="DL53" i="4"/>
  <c r="DK53" i="4"/>
  <c r="DJ53" i="4"/>
  <c r="DI53" i="4"/>
  <c r="DH53" i="4"/>
  <c r="DG53" i="4"/>
  <c r="DF53" i="4"/>
  <c r="DE53" i="4"/>
  <c r="DL52" i="4"/>
  <c r="DK52" i="4"/>
  <c r="DJ52" i="4"/>
  <c r="DI52" i="4"/>
  <c r="DH52" i="4"/>
  <c r="DG52" i="4"/>
  <c r="DF52" i="4"/>
  <c r="DE52" i="4"/>
  <c r="DL51" i="4"/>
  <c r="DK51" i="4"/>
  <c r="DJ51" i="4"/>
  <c r="DI51" i="4"/>
  <c r="DH51" i="4"/>
  <c r="DG51" i="4"/>
  <c r="DF51" i="4"/>
  <c r="DE51" i="4"/>
  <c r="DL50" i="4"/>
  <c r="DK50" i="4"/>
  <c r="DJ50" i="4"/>
  <c r="DI50" i="4"/>
  <c r="DH50" i="4"/>
  <c r="DG50" i="4"/>
  <c r="DF50" i="4"/>
  <c r="DE50" i="4"/>
  <c r="DE49" i="4"/>
  <c r="DF49" i="4"/>
  <c r="DG49" i="4"/>
  <c r="DL49" i="4"/>
  <c r="DK49" i="4"/>
  <c r="DJ49" i="4"/>
  <c r="DI49" i="4"/>
  <c r="DH49" i="4"/>
  <c r="DL48" i="4"/>
  <c r="DE48" i="4"/>
  <c r="DF48" i="4"/>
  <c r="DK48" i="4"/>
  <c r="DJ48" i="4"/>
  <c r="DI48" i="4"/>
  <c r="DH48" i="4"/>
  <c r="DG48" i="4"/>
  <c r="DL47" i="4"/>
  <c r="DK47" i="4"/>
  <c r="DE47" i="4"/>
  <c r="DJ47" i="4"/>
  <c r="DI47" i="4"/>
  <c r="DH47" i="4"/>
  <c r="DG47" i="4"/>
  <c r="DF47" i="4"/>
  <c r="DL46" i="4"/>
  <c r="DK46" i="4"/>
  <c r="DJ46" i="4"/>
  <c r="DI46" i="4"/>
  <c r="DH46" i="4"/>
  <c r="DG46" i="4"/>
  <c r="DF46" i="4"/>
  <c r="DE46" i="4"/>
  <c r="DL45" i="4"/>
  <c r="DK45" i="4"/>
  <c r="DJ45" i="4"/>
  <c r="DI45" i="4"/>
  <c r="DH45" i="4"/>
  <c r="DG45" i="4"/>
  <c r="DF45" i="4"/>
  <c r="DE45" i="4"/>
  <c r="DL44" i="4"/>
  <c r="DK44" i="4"/>
  <c r="DJ44" i="4"/>
  <c r="DI44" i="4"/>
  <c r="DH44" i="4"/>
  <c r="DG44" i="4"/>
  <c r="DF44" i="4"/>
  <c r="DE44" i="4"/>
  <c r="DL43" i="4"/>
  <c r="DK43" i="4"/>
  <c r="DJ43" i="4"/>
  <c r="DI43" i="4"/>
  <c r="DH43" i="4"/>
  <c r="DG43" i="4"/>
  <c r="DF43" i="4"/>
  <c r="DE43" i="4"/>
  <c r="DL42" i="4"/>
  <c r="DK42" i="4"/>
  <c r="DJ42" i="4"/>
  <c r="DI42" i="4"/>
  <c r="DH42" i="4"/>
  <c r="DG42" i="4"/>
  <c r="DF42" i="4"/>
  <c r="DE42" i="4"/>
  <c r="DE41" i="4"/>
  <c r="DF41" i="4"/>
  <c r="DG41" i="4"/>
  <c r="DL41" i="4"/>
  <c r="DK41" i="4"/>
  <c r="DJ41" i="4"/>
  <c r="DI41" i="4"/>
  <c r="DH41" i="4"/>
  <c r="DL40" i="4"/>
  <c r="DE40" i="4"/>
  <c r="DF40" i="4"/>
  <c r="DK40" i="4"/>
  <c r="DJ40" i="4"/>
  <c r="DI40" i="4"/>
  <c r="DH40" i="4"/>
  <c r="DG40" i="4"/>
  <c r="DL39" i="4"/>
  <c r="DK39" i="4"/>
  <c r="DE39" i="4"/>
  <c r="DJ39" i="4"/>
  <c r="DI39" i="4"/>
  <c r="DH39" i="4"/>
  <c r="DG39" i="4"/>
  <c r="DF39" i="4"/>
  <c r="DL38" i="4"/>
  <c r="DK38" i="4"/>
  <c r="DJ38" i="4"/>
  <c r="DI38" i="4"/>
  <c r="DH38" i="4"/>
  <c r="DG38" i="4"/>
  <c r="DF38" i="4"/>
  <c r="DE38" i="4"/>
  <c r="DL37" i="4"/>
  <c r="DK37" i="4"/>
  <c r="DJ37" i="4"/>
  <c r="DI37" i="4"/>
  <c r="DH37" i="4"/>
  <c r="DG37" i="4"/>
  <c r="DF37" i="4"/>
  <c r="DE37" i="4"/>
  <c r="DL36" i="4"/>
  <c r="DK36" i="4"/>
  <c r="DJ36" i="4"/>
  <c r="DI36" i="4"/>
  <c r="DH36" i="4"/>
  <c r="DG36" i="4"/>
  <c r="DF36" i="4"/>
  <c r="DE36" i="4"/>
  <c r="DL35" i="4"/>
  <c r="DK35" i="4"/>
  <c r="DJ35" i="4"/>
  <c r="DI35" i="4"/>
  <c r="DH35" i="4"/>
  <c r="DG35" i="4"/>
  <c r="DF35" i="4"/>
  <c r="DE35" i="4"/>
  <c r="DL34" i="4"/>
  <c r="DK34" i="4"/>
  <c r="DJ34" i="4"/>
  <c r="DI34" i="4"/>
  <c r="DH34" i="4"/>
  <c r="DG34" i="4"/>
  <c r="DF34" i="4"/>
  <c r="DE34" i="4"/>
  <c r="DE33" i="4"/>
  <c r="DF33" i="4"/>
  <c r="DG33" i="4"/>
  <c r="DL33" i="4"/>
  <c r="DK33" i="4"/>
  <c r="DJ33" i="4"/>
  <c r="DI33" i="4"/>
  <c r="DH33" i="4"/>
  <c r="DL32" i="4"/>
  <c r="DE32" i="4"/>
  <c r="DF32" i="4"/>
  <c r="DK32" i="4"/>
  <c r="DJ32" i="4"/>
  <c r="DI32" i="4"/>
  <c r="DH32" i="4"/>
  <c r="DG32" i="4"/>
  <c r="DL31" i="4"/>
  <c r="DK31" i="4"/>
  <c r="DE31" i="4"/>
  <c r="DJ31" i="4"/>
  <c r="DI31" i="4"/>
  <c r="DH31" i="4"/>
  <c r="DG31" i="4"/>
  <c r="DF31" i="4"/>
  <c r="DL30" i="4"/>
  <c r="DK30" i="4"/>
  <c r="DJ30" i="4"/>
  <c r="DI30" i="4"/>
  <c r="DH30" i="4"/>
  <c r="DG30" i="4"/>
  <c r="DF30" i="4"/>
  <c r="DE30" i="4"/>
  <c r="DL29" i="4"/>
  <c r="DK29" i="4"/>
  <c r="DJ29" i="4"/>
  <c r="DI29" i="4"/>
  <c r="DH29" i="4"/>
  <c r="DG29" i="4"/>
  <c r="DF29" i="4"/>
  <c r="DE29" i="4"/>
  <c r="DL28" i="4"/>
  <c r="DK28" i="4"/>
  <c r="DJ28" i="4"/>
  <c r="DI28" i="4"/>
  <c r="DH28" i="4"/>
  <c r="DG28" i="4"/>
  <c r="DF28" i="4"/>
  <c r="DE28" i="4"/>
  <c r="DL27" i="4"/>
  <c r="DK27" i="4"/>
  <c r="DJ27" i="4"/>
  <c r="DI27" i="4"/>
  <c r="DH27" i="4"/>
  <c r="DG27" i="4"/>
  <c r="DF27" i="4"/>
  <c r="DE27" i="4"/>
  <c r="DL26" i="4"/>
  <c r="DK26" i="4"/>
  <c r="DJ26" i="4"/>
  <c r="DI26" i="4"/>
  <c r="DH26" i="4"/>
  <c r="DG26" i="4"/>
  <c r="DF26" i="4"/>
  <c r="DE26" i="4"/>
  <c r="DE25" i="4"/>
  <c r="DF25" i="4"/>
  <c r="DG25" i="4"/>
  <c r="DL25" i="4"/>
  <c r="DK25" i="4"/>
  <c r="DJ25" i="4"/>
  <c r="DI25" i="4"/>
  <c r="DH25" i="4"/>
  <c r="DL24" i="4"/>
  <c r="DE24" i="4"/>
  <c r="DF24" i="4"/>
  <c r="DK24" i="4"/>
  <c r="DJ24" i="4"/>
  <c r="DI24" i="4"/>
  <c r="DH24" i="4"/>
  <c r="DG24" i="4"/>
  <c r="DL23" i="4"/>
  <c r="DK23" i="4"/>
  <c r="DE23" i="4"/>
  <c r="DJ23" i="4"/>
  <c r="DI23" i="4"/>
  <c r="DH23" i="4"/>
  <c r="DG23" i="4"/>
  <c r="DF23" i="4"/>
  <c r="DL22" i="4"/>
  <c r="DK22" i="4"/>
  <c r="DJ22" i="4"/>
  <c r="DI22" i="4"/>
  <c r="DH22" i="4"/>
  <c r="DG22" i="4"/>
  <c r="DF22" i="4"/>
  <c r="DE22" i="4"/>
  <c r="DL21" i="4"/>
  <c r="DK21" i="4"/>
  <c r="DJ21" i="4"/>
  <c r="DI21" i="4"/>
  <c r="DH21" i="4"/>
  <c r="DG21" i="4"/>
  <c r="DF21" i="4"/>
  <c r="DE21" i="4"/>
  <c r="DL20" i="4"/>
  <c r="DK20" i="4"/>
  <c r="DJ20" i="4"/>
  <c r="DI20" i="4"/>
  <c r="DH20" i="4"/>
  <c r="DG20" i="4"/>
  <c r="DF20" i="4"/>
  <c r="DE20" i="4"/>
  <c r="DL19" i="4"/>
  <c r="DK19" i="4"/>
  <c r="DJ19" i="4"/>
  <c r="DI19" i="4"/>
  <c r="DH19" i="4"/>
  <c r="DG19" i="4"/>
  <c r="DF19" i="4"/>
  <c r="DE19" i="4"/>
  <c r="DL18" i="4"/>
  <c r="DK18" i="4"/>
  <c r="DJ18" i="4"/>
  <c r="DI18" i="4"/>
  <c r="DH18" i="4"/>
  <c r="DG18" i="4"/>
  <c r="DF18" i="4"/>
  <c r="DE18" i="4"/>
  <c r="DE17" i="4"/>
  <c r="DF17" i="4"/>
  <c r="DG17" i="4"/>
  <c r="DL17" i="4"/>
  <c r="DK17" i="4"/>
  <c r="DJ17" i="4"/>
  <c r="DI17" i="4"/>
  <c r="DH17" i="4"/>
  <c r="DL16" i="4"/>
  <c r="DE16" i="4"/>
  <c r="DF16" i="4"/>
  <c r="DK16" i="4"/>
  <c r="DJ16" i="4"/>
  <c r="DI16" i="4"/>
  <c r="DH16" i="4"/>
  <c r="DG16" i="4"/>
  <c r="DL15" i="4"/>
  <c r="DK15" i="4"/>
  <c r="DE15" i="4"/>
  <c r="DJ15" i="4"/>
  <c r="DI15" i="4"/>
  <c r="DH15" i="4"/>
  <c r="DG15" i="4"/>
  <c r="DF15" i="4"/>
  <c r="DL14" i="4"/>
  <c r="DK14" i="4"/>
  <c r="DJ14" i="4"/>
  <c r="DI14" i="4"/>
  <c r="DH14" i="4"/>
  <c r="DG14" i="4"/>
  <c r="DF14" i="4"/>
  <c r="DE14" i="4"/>
  <c r="DL13" i="4"/>
  <c r="DK13" i="4"/>
  <c r="DJ13" i="4"/>
  <c r="DI13" i="4"/>
  <c r="DH13" i="4"/>
  <c r="DG13" i="4"/>
  <c r="DF13" i="4"/>
  <c r="DE13" i="4"/>
  <c r="DL12" i="4"/>
  <c r="DK12" i="4"/>
  <c r="DJ12" i="4"/>
  <c r="DI12" i="4"/>
  <c r="DH12" i="4"/>
  <c r="DG12" i="4"/>
  <c r="DF12" i="4"/>
  <c r="DE12" i="4"/>
  <c r="DL11" i="4"/>
  <c r="DK11" i="4"/>
  <c r="DJ11" i="4"/>
  <c r="DI11" i="4"/>
  <c r="DH11" i="4"/>
  <c r="DG11" i="4"/>
  <c r="DF11" i="4"/>
  <c r="DE11" i="4"/>
  <c r="DL10" i="4"/>
  <c r="DK10" i="4"/>
  <c r="DJ10" i="4"/>
  <c r="DI10" i="4"/>
  <c r="DH10" i="4"/>
  <c r="DG10" i="4"/>
  <c r="DF10" i="4"/>
  <c r="DE10" i="4"/>
  <c r="DE9" i="4"/>
  <c r="DF9" i="4"/>
  <c r="DG9" i="4"/>
  <c r="DL9" i="4"/>
  <c r="DK9" i="4"/>
  <c r="DJ9" i="4"/>
  <c r="DI9" i="4"/>
  <c r="DH9" i="4"/>
  <c r="DL8" i="4"/>
  <c r="DE8" i="4"/>
  <c r="DF8" i="4"/>
  <c r="DK8" i="4"/>
  <c r="DJ8" i="4"/>
  <c r="DI8" i="4"/>
  <c r="DH8" i="4"/>
  <c r="DG8" i="4"/>
  <c r="DL7" i="4"/>
  <c r="DK7" i="4"/>
  <c r="DE7" i="4"/>
  <c r="DJ7" i="4"/>
  <c r="DI7" i="4"/>
  <c r="DH7" i="4"/>
  <c r="DG7" i="4"/>
  <c r="DF7" i="4"/>
  <c r="DL6" i="4"/>
  <c r="DK6" i="4"/>
  <c r="DJ6" i="4"/>
  <c r="DI6" i="4"/>
  <c r="DH6" i="4"/>
  <c r="DG6" i="4"/>
  <c r="DF6" i="4"/>
  <c r="DE6" i="4"/>
  <c r="DL5" i="4"/>
  <c r="DK5" i="4"/>
  <c r="DJ5" i="4"/>
  <c r="DI5" i="4"/>
  <c r="DH5" i="4"/>
  <c r="DG5" i="4"/>
  <c r="DF5" i="4"/>
  <c r="DE5" i="4"/>
  <c r="DL4" i="4"/>
  <c r="DK4" i="4"/>
  <c r="DJ4" i="4"/>
  <c r="DI4" i="4"/>
  <c r="DH4" i="4"/>
  <c r="DG4" i="4"/>
  <c r="DF4" i="4"/>
  <c r="DE4" i="4"/>
  <c r="DL3" i="4"/>
  <c r="DK3" i="4"/>
  <c r="DJ3" i="4"/>
  <c r="DI3" i="4"/>
  <c r="DH3" i="4"/>
  <c r="DG3" i="4"/>
  <c r="DF3" i="4"/>
  <c r="DE3" i="4"/>
  <c r="DL2" i="4"/>
  <c r="DK2" i="4"/>
  <c r="DJ2" i="4"/>
  <c r="DI2" i="4"/>
  <c r="DH2" i="4"/>
  <c r="DG2" i="4"/>
  <c r="DF2" i="4"/>
  <c r="DE2" i="4"/>
  <c r="DC133" i="4"/>
  <c r="DC132" i="4"/>
  <c r="DC131" i="4"/>
  <c r="DB133" i="4"/>
  <c r="DB132" i="4"/>
  <c r="DB131" i="4"/>
  <c r="DA133" i="4"/>
  <c r="DA132" i="4"/>
  <c r="DA131" i="4"/>
  <c r="DC129" i="4"/>
  <c r="DB129" i="4"/>
  <c r="DA129" i="4"/>
  <c r="DC128" i="4"/>
  <c r="DB128" i="4"/>
  <c r="DA128" i="4"/>
  <c r="DC127" i="4"/>
  <c r="DB127" i="4"/>
  <c r="DA127" i="4"/>
  <c r="DC126" i="4"/>
  <c r="DB126" i="4"/>
  <c r="DA126" i="4"/>
  <c r="DC125" i="4"/>
  <c r="DB125" i="4"/>
  <c r="DA125" i="4"/>
  <c r="DC124" i="4"/>
  <c r="DB124" i="4"/>
  <c r="DA124" i="4"/>
  <c r="DC123" i="4"/>
  <c r="DB123" i="4"/>
  <c r="DA123" i="4"/>
  <c r="DC122" i="4"/>
  <c r="DB122" i="4"/>
  <c r="DA122" i="4"/>
  <c r="DC121" i="4"/>
  <c r="DB121" i="4"/>
  <c r="DA121" i="4"/>
  <c r="DC120" i="4"/>
  <c r="DB120" i="4"/>
  <c r="DA120" i="4"/>
  <c r="DC119" i="4"/>
  <c r="DB119" i="4"/>
  <c r="DA119" i="4"/>
  <c r="DC118" i="4"/>
  <c r="DB118" i="4"/>
  <c r="DA118" i="4"/>
  <c r="DC117" i="4"/>
  <c r="DB117" i="4"/>
  <c r="DA117" i="4"/>
  <c r="DC116" i="4"/>
  <c r="DB116" i="4"/>
  <c r="DA116" i="4"/>
  <c r="DC115" i="4"/>
  <c r="DB115" i="4"/>
  <c r="DA115" i="4"/>
  <c r="DC114" i="4"/>
  <c r="DB114" i="4"/>
  <c r="DA114" i="4"/>
  <c r="DC113" i="4"/>
  <c r="DB113" i="4"/>
  <c r="DA113" i="4"/>
  <c r="DC112" i="4"/>
  <c r="DB112" i="4"/>
  <c r="DA112" i="4"/>
  <c r="DC111" i="4"/>
  <c r="DB111" i="4"/>
  <c r="DA111" i="4"/>
  <c r="DC110" i="4"/>
  <c r="DB110" i="4"/>
  <c r="DA110" i="4"/>
  <c r="DC109" i="4"/>
  <c r="DB109" i="4"/>
  <c r="DA109" i="4"/>
  <c r="DC108" i="4"/>
  <c r="DB108" i="4"/>
  <c r="DA108" i="4"/>
  <c r="DC107" i="4"/>
  <c r="DB107" i="4"/>
  <c r="DA107" i="4"/>
  <c r="DC106" i="4"/>
  <c r="DB106" i="4"/>
  <c r="DA106" i="4"/>
  <c r="DC105" i="4"/>
  <c r="DB105" i="4"/>
  <c r="DA105" i="4"/>
  <c r="DC104" i="4"/>
  <c r="DB104" i="4"/>
  <c r="DA104" i="4"/>
  <c r="DC103" i="4"/>
  <c r="DB103" i="4"/>
  <c r="DA103" i="4"/>
  <c r="DC102" i="4"/>
  <c r="DB102" i="4"/>
  <c r="DA102" i="4"/>
  <c r="DC101" i="4"/>
  <c r="DB101" i="4"/>
  <c r="DA101" i="4"/>
  <c r="DC100" i="4"/>
  <c r="DB100" i="4"/>
  <c r="DA100" i="4"/>
  <c r="DC99" i="4"/>
  <c r="DB99" i="4"/>
  <c r="DA99" i="4"/>
  <c r="DC98" i="4"/>
  <c r="DB98" i="4"/>
  <c r="DA98" i="4"/>
  <c r="DC97" i="4"/>
  <c r="DB97" i="4"/>
  <c r="DA97" i="4"/>
  <c r="DC96" i="4"/>
  <c r="DB96" i="4"/>
  <c r="DA96" i="4"/>
  <c r="DC95" i="4"/>
  <c r="DB95" i="4"/>
  <c r="DA95" i="4"/>
  <c r="DC94" i="4"/>
  <c r="DB94" i="4"/>
  <c r="DA94" i="4"/>
  <c r="DC93" i="4"/>
  <c r="DB93" i="4"/>
  <c r="DA93" i="4"/>
  <c r="DC92" i="4"/>
  <c r="DB92" i="4"/>
  <c r="DA92" i="4"/>
  <c r="DC91" i="4"/>
  <c r="DB91" i="4"/>
  <c r="DA91" i="4"/>
  <c r="DC90" i="4"/>
  <c r="DB90" i="4"/>
  <c r="DA90" i="4"/>
  <c r="DC89" i="4"/>
  <c r="DB89" i="4"/>
  <c r="DA89" i="4"/>
  <c r="DC88" i="4"/>
  <c r="DB88" i="4"/>
  <c r="DA88" i="4"/>
  <c r="DC87" i="4"/>
  <c r="DB87" i="4"/>
  <c r="DA87" i="4"/>
  <c r="DC86" i="4"/>
  <c r="DB86" i="4"/>
  <c r="DA86" i="4"/>
  <c r="DC85" i="4"/>
  <c r="DB85" i="4"/>
  <c r="DA85" i="4"/>
  <c r="DC84" i="4"/>
  <c r="DB84" i="4"/>
  <c r="DA84" i="4"/>
  <c r="DC83" i="4"/>
  <c r="DB83" i="4"/>
  <c r="DA83" i="4"/>
  <c r="DC82" i="4"/>
  <c r="DB82" i="4"/>
  <c r="DA82" i="4"/>
  <c r="DC81" i="4"/>
  <c r="DB81" i="4"/>
  <c r="DA81" i="4"/>
  <c r="DC80" i="4"/>
  <c r="DB80" i="4"/>
  <c r="DA80" i="4"/>
  <c r="DC79" i="4"/>
  <c r="DB79" i="4"/>
  <c r="DA79" i="4"/>
  <c r="DC78" i="4"/>
  <c r="DB78" i="4"/>
  <c r="DA78" i="4"/>
  <c r="DC77" i="4"/>
  <c r="DB77" i="4"/>
  <c r="DA77" i="4"/>
  <c r="DC76" i="4"/>
  <c r="DB76" i="4"/>
  <c r="DA76" i="4"/>
  <c r="DC75" i="4"/>
  <c r="DB75" i="4"/>
  <c r="DA75" i="4"/>
  <c r="DC74" i="4"/>
  <c r="DB74" i="4"/>
  <c r="DA74" i="4"/>
  <c r="DC73" i="4"/>
  <c r="DB73" i="4"/>
  <c r="DA73" i="4"/>
  <c r="DC72" i="4"/>
  <c r="DB72" i="4"/>
  <c r="DA72" i="4"/>
  <c r="DC71" i="4"/>
  <c r="DB71" i="4"/>
  <c r="DA71" i="4"/>
  <c r="DC70" i="4"/>
  <c r="DB70" i="4"/>
  <c r="DA70" i="4"/>
  <c r="DC69" i="4"/>
  <c r="DB69" i="4"/>
  <c r="DA69" i="4"/>
  <c r="DC68" i="4"/>
  <c r="DB68" i="4"/>
  <c r="DA68" i="4"/>
  <c r="DC67" i="4"/>
  <c r="DB67" i="4"/>
  <c r="DA67" i="4"/>
  <c r="DC66" i="4"/>
  <c r="DB66" i="4"/>
  <c r="DA66" i="4"/>
  <c r="DC65" i="4"/>
  <c r="DB65" i="4"/>
  <c r="DA65" i="4"/>
  <c r="DC64" i="4"/>
  <c r="DB64" i="4"/>
  <c r="DA64" i="4"/>
  <c r="DC63" i="4"/>
  <c r="DB63" i="4"/>
  <c r="DA63" i="4"/>
  <c r="DC62" i="4"/>
  <c r="DB62" i="4"/>
  <c r="DA62" i="4"/>
  <c r="DC61" i="4"/>
  <c r="DB61" i="4"/>
  <c r="DA61" i="4"/>
  <c r="DC60" i="4"/>
  <c r="DB60" i="4"/>
  <c r="DA60" i="4"/>
  <c r="DC59" i="4"/>
  <c r="DB59" i="4"/>
  <c r="DA59" i="4"/>
  <c r="DC58" i="4"/>
  <c r="DB58" i="4"/>
  <c r="DA58" i="4"/>
  <c r="DC57" i="4"/>
  <c r="DB57" i="4"/>
  <c r="DA57" i="4"/>
  <c r="DC56" i="4"/>
  <c r="DB56" i="4"/>
  <c r="DA56" i="4"/>
  <c r="DC55" i="4"/>
  <c r="DB55" i="4"/>
  <c r="DA55" i="4"/>
  <c r="DC54" i="4"/>
  <c r="DB54" i="4"/>
  <c r="DA54" i="4"/>
  <c r="DC53" i="4"/>
  <c r="DB53" i="4"/>
  <c r="DA53" i="4"/>
  <c r="DC52" i="4"/>
  <c r="DB52" i="4"/>
  <c r="DA52" i="4"/>
  <c r="DC51" i="4"/>
  <c r="DB51" i="4"/>
  <c r="DA51" i="4"/>
  <c r="DC50" i="4"/>
  <c r="DB50" i="4"/>
  <c r="DA50" i="4"/>
  <c r="DC49" i="4"/>
  <c r="DB49" i="4"/>
  <c r="DA49" i="4"/>
  <c r="DC48" i="4"/>
  <c r="DB48" i="4"/>
  <c r="DA48" i="4"/>
  <c r="DC47" i="4"/>
  <c r="DB47" i="4"/>
  <c r="DA47" i="4"/>
  <c r="DC46" i="4"/>
  <c r="DB46" i="4"/>
  <c r="DA46" i="4"/>
  <c r="DC45" i="4"/>
  <c r="DB45" i="4"/>
  <c r="DA45" i="4"/>
  <c r="DC44" i="4"/>
  <c r="DB44" i="4"/>
  <c r="DA44" i="4"/>
  <c r="DC43" i="4"/>
  <c r="DB43" i="4"/>
  <c r="DA43" i="4"/>
  <c r="DC42" i="4"/>
  <c r="DB42" i="4"/>
  <c r="DA42" i="4"/>
  <c r="DC41" i="4"/>
  <c r="DB41" i="4"/>
  <c r="DA41" i="4"/>
  <c r="DC40" i="4"/>
  <c r="DB40" i="4"/>
  <c r="DA40" i="4"/>
  <c r="DC39" i="4"/>
  <c r="DB39" i="4"/>
  <c r="DA39" i="4"/>
  <c r="DC38" i="4"/>
  <c r="DB38" i="4"/>
  <c r="DA38" i="4"/>
  <c r="DC37" i="4"/>
  <c r="DB37" i="4"/>
  <c r="DA37" i="4"/>
  <c r="DC36" i="4"/>
  <c r="DB36" i="4"/>
  <c r="DA36" i="4"/>
  <c r="DC35" i="4"/>
  <c r="DB35" i="4"/>
  <c r="DA35" i="4"/>
  <c r="DC34" i="4"/>
  <c r="DB34" i="4"/>
  <c r="DA34" i="4"/>
  <c r="DC33" i="4"/>
  <c r="DB33" i="4"/>
  <c r="DA33" i="4"/>
  <c r="DC32" i="4"/>
  <c r="DB32" i="4"/>
  <c r="DA32" i="4"/>
  <c r="DC31" i="4"/>
  <c r="DB31" i="4"/>
  <c r="DA31" i="4"/>
  <c r="DC30" i="4"/>
  <c r="DB30" i="4"/>
  <c r="DA30" i="4"/>
  <c r="DC29" i="4"/>
  <c r="DB29" i="4"/>
  <c r="DA29" i="4"/>
  <c r="DC28" i="4"/>
  <c r="DB28" i="4"/>
  <c r="DA28" i="4"/>
  <c r="DC27" i="4"/>
  <c r="DB27" i="4"/>
  <c r="DA27" i="4"/>
  <c r="DC26" i="4"/>
  <c r="DB26" i="4"/>
  <c r="DA26" i="4"/>
  <c r="DC25" i="4"/>
  <c r="DB25" i="4"/>
  <c r="DA25" i="4"/>
  <c r="DC24" i="4"/>
  <c r="DB24" i="4"/>
  <c r="DA24" i="4"/>
  <c r="DC23" i="4"/>
  <c r="DB23" i="4"/>
  <c r="DA23" i="4"/>
  <c r="DC22" i="4"/>
  <c r="DB22" i="4"/>
  <c r="DA22" i="4"/>
  <c r="DC21" i="4"/>
  <c r="DB21" i="4"/>
  <c r="DA21" i="4"/>
  <c r="DC20" i="4"/>
  <c r="DB20" i="4"/>
  <c r="DA20" i="4"/>
  <c r="DC19" i="4"/>
  <c r="DB19" i="4"/>
  <c r="DA19" i="4"/>
  <c r="DC18" i="4"/>
  <c r="DB18" i="4"/>
  <c r="DA18" i="4"/>
  <c r="DC17" i="4"/>
  <c r="DB17" i="4"/>
  <c r="DA17" i="4"/>
  <c r="DC16" i="4"/>
  <c r="DB16" i="4"/>
  <c r="DA16" i="4"/>
  <c r="DC15" i="4"/>
  <c r="DB15" i="4"/>
  <c r="DA15" i="4"/>
  <c r="DC14" i="4"/>
  <c r="DB14" i="4"/>
  <c r="DA14" i="4"/>
  <c r="DC13" i="4"/>
  <c r="DB13" i="4"/>
  <c r="DA13" i="4"/>
  <c r="DC12" i="4"/>
  <c r="DB12" i="4"/>
  <c r="DA12" i="4"/>
  <c r="DC11" i="4"/>
  <c r="DB11" i="4"/>
  <c r="DA11" i="4"/>
  <c r="DC10" i="4"/>
  <c r="DB10" i="4"/>
  <c r="DA10" i="4"/>
  <c r="DC9" i="4"/>
  <c r="DB9" i="4"/>
  <c r="DA9" i="4"/>
  <c r="DC8" i="4"/>
  <c r="DB8" i="4"/>
  <c r="DA8" i="4"/>
  <c r="DC7" i="4"/>
  <c r="DB7" i="4"/>
  <c r="DA7" i="4"/>
  <c r="DC6" i="4"/>
  <c r="DB6" i="4"/>
  <c r="DA6" i="4"/>
  <c r="DC5" i="4"/>
  <c r="DB5" i="4"/>
  <c r="DA5" i="4"/>
  <c r="DC4" i="4"/>
  <c r="DB4" i="4"/>
  <c r="DA4" i="4"/>
  <c r="DC3" i="4"/>
  <c r="DB3" i="4"/>
  <c r="DA3" i="4"/>
  <c r="DC2" i="4"/>
  <c r="DB2" i="4"/>
  <c r="DA2" i="4"/>
  <c r="CZ129" i="4"/>
  <c r="CY129" i="4"/>
  <c r="CX129" i="4"/>
  <c r="CW129" i="4"/>
  <c r="CV129" i="4"/>
  <c r="CU129" i="4"/>
  <c r="CT129" i="4"/>
  <c r="CS129" i="4"/>
  <c r="CR129" i="4"/>
  <c r="CQ129" i="4"/>
  <c r="CP129" i="4"/>
  <c r="CO129" i="4"/>
  <c r="CN129" i="4"/>
  <c r="CM129" i="4"/>
  <c r="CL129" i="4"/>
  <c r="CK129" i="4"/>
  <c r="CJ129" i="4"/>
  <c r="CI129" i="4"/>
  <c r="CH129" i="4"/>
  <c r="CG129" i="4"/>
  <c r="CF129" i="4"/>
  <c r="CE129" i="4"/>
  <c r="CD129" i="4"/>
  <c r="CZ128" i="4"/>
  <c r="CY128" i="4"/>
  <c r="CX128" i="4"/>
  <c r="CW128" i="4"/>
  <c r="CV128" i="4"/>
  <c r="CU128" i="4"/>
  <c r="CT128" i="4"/>
  <c r="CS128" i="4"/>
  <c r="CR128" i="4"/>
  <c r="CQ128" i="4"/>
  <c r="CP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Z126" i="4"/>
  <c r="CY126" i="4"/>
  <c r="CX126" i="4"/>
  <c r="CW126" i="4"/>
  <c r="CV126" i="4"/>
  <c r="CU126" i="4"/>
  <c r="CT126" i="4"/>
  <c r="CS126" i="4"/>
  <c r="CR126" i="4"/>
  <c r="CQ126" i="4"/>
  <c r="CP126" i="4"/>
  <c r="CO126" i="4"/>
  <c r="CN126" i="4"/>
  <c r="CM126" i="4"/>
  <c r="CL126" i="4"/>
  <c r="CK126" i="4"/>
  <c r="CJ126" i="4"/>
  <c r="CI126" i="4"/>
  <c r="CH126" i="4"/>
  <c r="CG126" i="4"/>
  <c r="CF126" i="4"/>
  <c r="CE126" i="4"/>
  <c r="CD126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Z111" i="4"/>
  <c r="CY111" i="4"/>
  <c r="CX111" i="4"/>
  <c r="CW111" i="4"/>
  <c r="CV111" i="4"/>
  <c r="CU111" i="4"/>
  <c r="CT111" i="4"/>
  <c r="CS111" i="4"/>
  <c r="CR111" i="4"/>
  <c r="CQ111" i="4"/>
  <c r="CP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CD2" i="4"/>
  <c r="BU130" i="4"/>
  <c r="BV130" i="4"/>
  <c r="BW130" i="4"/>
  <c r="BX130" i="4"/>
  <c r="BY130" i="4"/>
  <c r="BZ130" i="4"/>
  <c r="CA130" i="4"/>
  <c r="CB130" i="4"/>
  <c r="BU131" i="4"/>
  <c r="BV131" i="4"/>
  <c r="BW131" i="4"/>
  <c r="BX131" i="4"/>
  <c r="BY131" i="4"/>
  <c r="BZ131" i="4"/>
  <c r="CA131" i="4"/>
  <c r="CB131" i="4"/>
  <c r="BU132" i="4"/>
  <c r="BV132" i="4"/>
  <c r="BW132" i="4"/>
  <c r="BX132" i="4"/>
  <c r="BY132" i="4"/>
  <c r="BZ132" i="4"/>
  <c r="CA132" i="4"/>
  <c r="CB132" i="4"/>
  <c r="BT132" i="4"/>
  <c r="BT131" i="4"/>
  <c r="BT130" i="4"/>
  <c r="CB129" i="4"/>
  <c r="CA129" i="4"/>
  <c r="BZ129" i="4"/>
  <c r="BY129" i="4"/>
  <c r="BX129" i="4"/>
  <c r="BW129" i="4"/>
  <c r="BV129" i="4"/>
  <c r="BU129" i="4"/>
  <c r="CB128" i="4"/>
  <c r="CA128" i="4"/>
  <c r="BZ128" i="4"/>
  <c r="BY128" i="4"/>
  <c r="BX128" i="4"/>
  <c r="BW128" i="4"/>
  <c r="BV128" i="4"/>
  <c r="BU128" i="4"/>
  <c r="CB127" i="4"/>
  <c r="CA127" i="4"/>
  <c r="BZ127" i="4"/>
  <c r="BY127" i="4"/>
  <c r="BX127" i="4"/>
  <c r="BW127" i="4"/>
  <c r="BV127" i="4"/>
  <c r="BU127" i="4"/>
  <c r="CB126" i="4"/>
  <c r="CA126" i="4"/>
  <c r="BZ126" i="4"/>
  <c r="BY126" i="4"/>
  <c r="BX126" i="4"/>
  <c r="BW126" i="4"/>
  <c r="BV126" i="4"/>
  <c r="BU126" i="4"/>
  <c r="CB125" i="4"/>
  <c r="CA125" i="4"/>
  <c r="BZ125" i="4"/>
  <c r="BY125" i="4"/>
  <c r="BX125" i="4"/>
  <c r="BW125" i="4"/>
  <c r="BV125" i="4"/>
  <c r="BU125" i="4"/>
  <c r="CB124" i="4"/>
  <c r="CA124" i="4"/>
  <c r="BZ124" i="4"/>
  <c r="BY124" i="4"/>
  <c r="BX124" i="4"/>
  <c r="BW124" i="4"/>
  <c r="BV124" i="4"/>
  <c r="BU124" i="4"/>
  <c r="CB123" i="4"/>
  <c r="CA123" i="4"/>
  <c r="BZ123" i="4"/>
  <c r="BY123" i="4"/>
  <c r="BX123" i="4"/>
  <c r="BW123" i="4"/>
  <c r="BV123" i="4"/>
  <c r="BU123" i="4"/>
  <c r="CB122" i="4"/>
  <c r="CA122" i="4"/>
  <c r="BZ122" i="4"/>
  <c r="BY122" i="4"/>
  <c r="BX122" i="4"/>
  <c r="BW122" i="4"/>
  <c r="BV122" i="4"/>
  <c r="BU122" i="4"/>
  <c r="CB121" i="4"/>
  <c r="CA121" i="4"/>
  <c r="BZ121" i="4"/>
  <c r="BY121" i="4"/>
  <c r="BX121" i="4"/>
  <c r="BW121" i="4"/>
  <c r="BV121" i="4"/>
  <c r="BU121" i="4"/>
  <c r="CB120" i="4"/>
  <c r="CA120" i="4"/>
  <c r="BZ120" i="4"/>
  <c r="BY120" i="4"/>
  <c r="BX120" i="4"/>
  <c r="BW120" i="4"/>
  <c r="BV120" i="4"/>
  <c r="BU120" i="4"/>
  <c r="CB119" i="4"/>
  <c r="CA119" i="4"/>
  <c r="BZ119" i="4"/>
  <c r="BY119" i="4"/>
  <c r="BX119" i="4"/>
  <c r="BW119" i="4"/>
  <c r="BV119" i="4"/>
  <c r="BU119" i="4"/>
  <c r="CB118" i="4"/>
  <c r="CA118" i="4"/>
  <c r="BZ118" i="4"/>
  <c r="BY118" i="4"/>
  <c r="BX118" i="4"/>
  <c r="BW118" i="4"/>
  <c r="BV118" i="4"/>
  <c r="BU118" i="4"/>
  <c r="CB117" i="4"/>
  <c r="CA117" i="4"/>
  <c r="BZ117" i="4"/>
  <c r="BY117" i="4"/>
  <c r="BX117" i="4"/>
  <c r="BW117" i="4"/>
  <c r="BV117" i="4"/>
  <c r="BU117" i="4"/>
  <c r="CB116" i="4"/>
  <c r="CA116" i="4"/>
  <c r="BZ116" i="4"/>
  <c r="BY116" i="4"/>
  <c r="BX116" i="4"/>
  <c r="BW116" i="4"/>
  <c r="BV116" i="4"/>
  <c r="BU116" i="4"/>
  <c r="CB115" i="4"/>
  <c r="CA115" i="4"/>
  <c r="BZ115" i="4"/>
  <c r="BY115" i="4"/>
  <c r="BX115" i="4"/>
  <c r="BW115" i="4"/>
  <c r="BV115" i="4"/>
  <c r="BU115" i="4"/>
  <c r="CB114" i="4"/>
  <c r="CA114" i="4"/>
  <c r="BZ114" i="4"/>
  <c r="BY114" i="4"/>
  <c r="BX114" i="4"/>
  <c r="BW114" i="4"/>
  <c r="BV114" i="4"/>
  <c r="BU114" i="4"/>
  <c r="CB113" i="4"/>
  <c r="CA113" i="4"/>
  <c r="BZ113" i="4"/>
  <c r="BY113" i="4"/>
  <c r="BX113" i="4"/>
  <c r="BW113" i="4"/>
  <c r="BV113" i="4"/>
  <c r="BU113" i="4"/>
  <c r="CB112" i="4"/>
  <c r="CA112" i="4"/>
  <c r="BZ112" i="4"/>
  <c r="BY112" i="4"/>
  <c r="BX112" i="4"/>
  <c r="BW112" i="4"/>
  <c r="BV112" i="4"/>
  <c r="BU112" i="4"/>
  <c r="CB111" i="4"/>
  <c r="CA111" i="4"/>
  <c r="BZ111" i="4"/>
  <c r="BY111" i="4"/>
  <c r="BX111" i="4"/>
  <c r="BW111" i="4"/>
  <c r="BV111" i="4"/>
  <c r="BU111" i="4"/>
  <c r="CB110" i="4"/>
  <c r="CA110" i="4"/>
  <c r="BZ110" i="4"/>
  <c r="BY110" i="4"/>
  <c r="BX110" i="4"/>
  <c r="BW110" i="4"/>
  <c r="BV110" i="4"/>
  <c r="BU110" i="4"/>
  <c r="CB109" i="4"/>
  <c r="CA109" i="4"/>
  <c r="BZ109" i="4"/>
  <c r="BY109" i="4"/>
  <c r="BX109" i="4"/>
  <c r="BW109" i="4"/>
  <c r="BV109" i="4"/>
  <c r="BU109" i="4"/>
  <c r="CB108" i="4"/>
  <c r="CA108" i="4"/>
  <c r="BZ108" i="4"/>
  <c r="BY108" i="4"/>
  <c r="BX108" i="4"/>
  <c r="BW108" i="4"/>
  <c r="BV108" i="4"/>
  <c r="BU108" i="4"/>
  <c r="CB107" i="4"/>
  <c r="CA107" i="4"/>
  <c r="BZ107" i="4"/>
  <c r="BY107" i="4"/>
  <c r="BX107" i="4"/>
  <c r="BW107" i="4"/>
  <c r="BV107" i="4"/>
  <c r="BU107" i="4"/>
  <c r="CB106" i="4"/>
  <c r="CA106" i="4"/>
  <c r="BZ106" i="4"/>
  <c r="BY106" i="4"/>
  <c r="BX106" i="4"/>
  <c r="BW106" i="4"/>
  <c r="BV106" i="4"/>
  <c r="BU106" i="4"/>
  <c r="CB105" i="4"/>
  <c r="CA105" i="4"/>
  <c r="BZ105" i="4"/>
  <c r="BY105" i="4"/>
  <c r="BX105" i="4"/>
  <c r="BW105" i="4"/>
  <c r="BV105" i="4"/>
  <c r="BU105" i="4"/>
  <c r="CB104" i="4"/>
  <c r="CA104" i="4"/>
  <c r="BZ104" i="4"/>
  <c r="BY104" i="4"/>
  <c r="BX104" i="4"/>
  <c r="BW104" i="4"/>
  <c r="BV104" i="4"/>
  <c r="BU104" i="4"/>
  <c r="CB103" i="4"/>
  <c r="CA103" i="4"/>
  <c r="BZ103" i="4"/>
  <c r="BY103" i="4"/>
  <c r="BX103" i="4"/>
  <c r="BW103" i="4"/>
  <c r="BV103" i="4"/>
  <c r="BU103" i="4"/>
  <c r="CB102" i="4"/>
  <c r="CA102" i="4"/>
  <c r="BZ102" i="4"/>
  <c r="BY102" i="4"/>
  <c r="BX102" i="4"/>
  <c r="BW102" i="4"/>
  <c r="BV102" i="4"/>
  <c r="BU102" i="4"/>
  <c r="CB101" i="4"/>
  <c r="CA101" i="4"/>
  <c r="BZ101" i="4"/>
  <c r="BY101" i="4"/>
  <c r="BX101" i="4"/>
  <c r="BW101" i="4"/>
  <c r="BV101" i="4"/>
  <c r="BU101" i="4"/>
  <c r="CB100" i="4"/>
  <c r="CA100" i="4"/>
  <c r="BZ100" i="4"/>
  <c r="BY100" i="4"/>
  <c r="BX100" i="4"/>
  <c r="BW100" i="4"/>
  <c r="BV100" i="4"/>
  <c r="BU100" i="4"/>
  <c r="CB99" i="4"/>
  <c r="CA99" i="4"/>
  <c r="BZ99" i="4"/>
  <c r="BY99" i="4"/>
  <c r="BX99" i="4"/>
  <c r="BW99" i="4"/>
  <c r="BV99" i="4"/>
  <c r="BU99" i="4"/>
  <c r="CB98" i="4"/>
  <c r="CA98" i="4"/>
  <c r="BZ98" i="4"/>
  <c r="BY98" i="4"/>
  <c r="BX98" i="4"/>
  <c r="BW98" i="4"/>
  <c r="BV98" i="4"/>
  <c r="BU98" i="4"/>
  <c r="CB97" i="4"/>
  <c r="CA97" i="4"/>
  <c r="BZ97" i="4"/>
  <c r="BY97" i="4"/>
  <c r="BX97" i="4"/>
  <c r="BW97" i="4"/>
  <c r="BV97" i="4"/>
  <c r="BU97" i="4"/>
  <c r="CB96" i="4"/>
  <c r="CA96" i="4"/>
  <c r="BZ96" i="4"/>
  <c r="BY96" i="4"/>
  <c r="BX96" i="4"/>
  <c r="BW96" i="4"/>
  <c r="BV96" i="4"/>
  <c r="BU96" i="4"/>
  <c r="CB95" i="4"/>
  <c r="CA95" i="4"/>
  <c r="BZ95" i="4"/>
  <c r="BY95" i="4"/>
  <c r="BX95" i="4"/>
  <c r="BW95" i="4"/>
  <c r="BV95" i="4"/>
  <c r="BU95" i="4"/>
  <c r="CB94" i="4"/>
  <c r="CA94" i="4"/>
  <c r="BZ94" i="4"/>
  <c r="BY94" i="4"/>
  <c r="BX94" i="4"/>
  <c r="BW94" i="4"/>
  <c r="BV94" i="4"/>
  <c r="BU94" i="4"/>
  <c r="CB93" i="4"/>
  <c r="CA93" i="4"/>
  <c r="BZ93" i="4"/>
  <c r="BY93" i="4"/>
  <c r="BX93" i="4"/>
  <c r="BW93" i="4"/>
  <c r="BV93" i="4"/>
  <c r="BU93" i="4"/>
  <c r="CB92" i="4"/>
  <c r="CA92" i="4"/>
  <c r="BZ92" i="4"/>
  <c r="BY92" i="4"/>
  <c r="BX92" i="4"/>
  <c r="BW92" i="4"/>
  <c r="BV92" i="4"/>
  <c r="BU92" i="4"/>
  <c r="CB91" i="4"/>
  <c r="CA91" i="4"/>
  <c r="BZ91" i="4"/>
  <c r="BY91" i="4"/>
  <c r="BX91" i="4"/>
  <c r="BW91" i="4"/>
  <c r="BV91" i="4"/>
  <c r="BU91" i="4"/>
  <c r="CB90" i="4"/>
  <c r="CA90" i="4"/>
  <c r="BZ90" i="4"/>
  <c r="BY90" i="4"/>
  <c r="BX90" i="4"/>
  <c r="BW90" i="4"/>
  <c r="BV90" i="4"/>
  <c r="BU90" i="4"/>
  <c r="CB89" i="4"/>
  <c r="CA89" i="4"/>
  <c r="BZ89" i="4"/>
  <c r="BY89" i="4"/>
  <c r="BX89" i="4"/>
  <c r="BW89" i="4"/>
  <c r="BV89" i="4"/>
  <c r="BU89" i="4"/>
  <c r="CB88" i="4"/>
  <c r="CA88" i="4"/>
  <c r="BZ88" i="4"/>
  <c r="BY88" i="4"/>
  <c r="BX88" i="4"/>
  <c r="BW88" i="4"/>
  <c r="BV88" i="4"/>
  <c r="BU88" i="4"/>
  <c r="CB87" i="4"/>
  <c r="CA87" i="4"/>
  <c r="BZ87" i="4"/>
  <c r="BY87" i="4"/>
  <c r="BX87" i="4"/>
  <c r="BW87" i="4"/>
  <c r="BV87" i="4"/>
  <c r="BU87" i="4"/>
  <c r="CB86" i="4"/>
  <c r="CA86" i="4"/>
  <c r="BZ86" i="4"/>
  <c r="BY86" i="4"/>
  <c r="BX86" i="4"/>
  <c r="BW86" i="4"/>
  <c r="BV86" i="4"/>
  <c r="BU86" i="4"/>
  <c r="CB85" i="4"/>
  <c r="CA85" i="4"/>
  <c r="BZ85" i="4"/>
  <c r="BY85" i="4"/>
  <c r="BX85" i="4"/>
  <c r="BW85" i="4"/>
  <c r="BV85" i="4"/>
  <c r="BU85" i="4"/>
  <c r="CB84" i="4"/>
  <c r="CA84" i="4"/>
  <c r="BZ84" i="4"/>
  <c r="BY84" i="4"/>
  <c r="BX84" i="4"/>
  <c r="BW84" i="4"/>
  <c r="BV84" i="4"/>
  <c r="BU84" i="4"/>
  <c r="CB83" i="4"/>
  <c r="CA83" i="4"/>
  <c r="BZ83" i="4"/>
  <c r="BY83" i="4"/>
  <c r="BX83" i="4"/>
  <c r="BW83" i="4"/>
  <c r="BV83" i="4"/>
  <c r="BU83" i="4"/>
  <c r="CB82" i="4"/>
  <c r="CA82" i="4"/>
  <c r="BZ82" i="4"/>
  <c r="BY82" i="4"/>
  <c r="BX82" i="4"/>
  <c r="BW82" i="4"/>
  <c r="BV82" i="4"/>
  <c r="BU82" i="4"/>
  <c r="CB81" i="4"/>
  <c r="CA81" i="4"/>
  <c r="BZ81" i="4"/>
  <c r="BY81" i="4"/>
  <c r="BX81" i="4"/>
  <c r="BW81" i="4"/>
  <c r="BV81" i="4"/>
  <c r="BU81" i="4"/>
  <c r="CB80" i="4"/>
  <c r="CA80" i="4"/>
  <c r="BZ80" i="4"/>
  <c r="BY80" i="4"/>
  <c r="BX80" i="4"/>
  <c r="BW80" i="4"/>
  <c r="BV80" i="4"/>
  <c r="BU80" i="4"/>
  <c r="CB79" i="4"/>
  <c r="CA79" i="4"/>
  <c r="BZ79" i="4"/>
  <c r="BY79" i="4"/>
  <c r="BX79" i="4"/>
  <c r="BW79" i="4"/>
  <c r="BV79" i="4"/>
  <c r="BU79" i="4"/>
  <c r="CB78" i="4"/>
  <c r="CA78" i="4"/>
  <c r="BZ78" i="4"/>
  <c r="BY78" i="4"/>
  <c r="BX78" i="4"/>
  <c r="BW78" i="4"/>
  <c r="BV78" i="4"/>
  <c r="BU78" i="4"/>
  <c r="CB77" i="4"/>
  <c r="CA77" i="4"/>
  <c r="BZ77" i="4"/>
  <c r="BY77" i="4"/>
  <c r="BX77" i="4"/>
  <c r="BW77" i="4"/>
  <c r="BV77" i="4"/>
  <c r="BU77" i="4"/>
  <c r="CB76" i="4"/>
  <c r="CA76" i="4"/>
  <c r="BZ76" i="4"/>
  <c r="BY76" i="4"/>
  <c r="BX76" i="4"/>
  <c r="BW76" i="4"/>
  <c r="BV76" i="4"/>
  <c r="BU76" i="4"/>
  <c r="CB75" i="4"/>
  <c r="CA75" i="4"/>
  <c r="BZ75" i="4"/>
  <c r="BY75" i="4"/>
  <c r="BX75" i="4"/>
  <c r="BW75" i="4"/>
  <c r="BV75" i="4"/>
  <c r="BU75" i="4"/>
  <c r="CB74" i="4"/>
  <c r="CA74" i="4"/>
  <c r="BZ74" i="4"/>
  <c r="BY74" i="4"/>
  <c r="BX74" i="4"/>
  <c r="BW74" i="4"/>
  <c r="BV74" i="4"/>
  <c r="BU74" i="4"/>
  <c r="CB73" i="4"/>
  <c r="CA73" i="4"/>
  <c r="BZ73" i="4"/>
  <c r="BY73" i="4"/>
  <c r="BX73" i="4"/>
  <c r="BW73" i="4"/>
  <c r="BV73" i="4"/>
  <c r="BU73" i="4"/>
  <c r="CB72" i="4"/>
  <c r="CA72" i="4"/>
  <c r="BZ72" i="4"/>
  <c r="BY72" i="4"/>
  <c r="BX72" i="4"/>
  <c r="BW72" i="4"/>
  <c r="BV72" i="4"/>
  <c r="BU72" i="4"/>
  <c r="CB71" i="4"/>
  <c r="CA71" i="4"/>
  <c r="BZ71" i="4"/>
  <c r="BY71" i="4"/>
  <c r="BX71" i="4"/>
  <c r="BW71" i="4"/>
  <c r="BV71" i="4"/>
  <c r="BU71" i="4"/>
  <c r="CB70" i="4"/>
  <c r="CA70" i="4"/>
  <c r="BZ70" i="4"/>
  <c r="BY70" i="4"/>
  <c r="BX70" i="4"/>
  <c r="BW70" i="4"/>
  <c r="BV70" i="4"/>
  <c r="BU70" i="4"/>
  <c r="CB69" i="4"/>
  <c r="CA69" i="4"/>
  <c r="BZ69" i="4"/>
  <c r="BY69" i="4"/>
  <c r="BX69" i="4"/>
  <c r="BW69" i="4"/>
  <c r="BV69" i="4"/>
  <c r="BU69" i="4"/>
  <c r="CB68" i="4"/>
  <c r="CA68" i="4"/>
  <c r="BZ68" i="4"/>
  <c r="BY68" i="4"/>
  <c r="BX68" i="4"/>
  <c r="BW68" i="4"/>
  <c r="BV68" i="4"/>
  <c r="BU68" i="4"/>
  <c r="CB67" i="4"/>
  <c r="CA67" i="4"/>
  <c r="BZ67" i="4"/>
  <c r="BY67" i="4"/>
  <c r="BX67" i="4"/>
  <c r="BW67" i="4"/>
  <c r="BV67" i="4"/>
  <c r="BU67" i="4"/>
  <c r="CB66" i="4"/>
  <c r="CA66" i="4"/>
  <c r="BZ66" i="4"/>
  <c r="BY66" i="4"/>
  <c r="BX66" i="4"/>
  <c r="BW66" i="4"/>
  <c r="BV66" i="4"/>
  <c r="BU66" i="4"/>
  <c r="CB65" i="4"/>
  <c r="CA65" i="4"/>
  <c r="BZ65" i="4"/>
  <c r="BY65" i="4"/>
  <c r="BX65" i="4"/>
  <c r="BW65" i="4"/>
  <c r="BV65" i="4"/>
  <c r="BU65" i="4"/>
  <c r="CB64" i="4"/>
  <c r="CA64" i="4"/>
  <c r="BZ64" i="4"/>
  <c r="BY64" i="4"/>
  <c r="BX64" i="4"/>
  <c r="BW64" i="4"/>
  <c r="BV64" i="4"/>
  <c r="BU64" i="4"/>
  <c r="CB63" i="4"/>
  <c r="CA63" i="4"/>
  <c r="BZ63" i="4"/>
  <c r="BY63" i="4"/>
  <c r="BX63" i="4"/>
  <c r="BW63" i="4"/>
  <c r="BV63" i="4"/>
  <c r="BU63" i="4"/>
  <c r="CB62" i="4"/>
  <c r="CA62" i="4"/>
  <c r="BZ62" i="4"/>
  <c r="BY62" i="4"/>
  <c r="BX62" i="4"/>
  <c r="BW62" i="4"/>
  <c r="BV62" i="4"/>
  <c r="BU62" i="4"/>
  <c r="CB61" i="4"/>
  <c r="CA61" i="4"/>
  <c r="BZ61" i="4"/>
  <c r="BY61" i="4"/>
  <c r="BX61" i="4"/>
  <c r="BW61" i="4"/>
  <c r="BV61" i="4"/>
  <c r="BU61" i="4"/>
  <c r="CB60" i="4"/>
  <c r="CA60" i="4"/>
  <c r="BZ60" i="4"/>
  <c r="BY60" i="4"/>
  <c r="BX60" i="4"/>
  <c r="BW60" i="4"/>
  <c r="BV60" i="4"/>
  <c r="BU60" i="4"/>
  <c r="CB59" i="4"/>
  <c r="CA59" i="4"/>
  <c r="BZ59" i="4"/>
  <c r="BY59" i="4"/>
  <c r="BX59" i="4"/>
  <c r="BW59" i="4"/>
  <c r="BV59" i="4"/>
  <c r="BU59" i="4"/>
  <c r="CB58" i="4"/>
  <c r="CA58" i="4"/>
  <c r="BZ58" i="4"/>
  <c r="BY58" i="4"/>
  <c r="BX58" i="4"/>
  <c r="BW58" i="4"/>
  <c r="BV58" i="4"/>
  <c r="BU58" i="4"/>
  <c r="CB57" i="4"/>
  <c r="CA57" i="4"/>
  <c r="BZ57" i="4"/>
  <c r="BY57" i="4"/>
  <c r="BX57" i="4"/>
  <c r="BW57" i="4"/>
  <c r="BV57" i="4"/>
  <c r="BU57" i="4"/>
  <c r="CB56" i="4"/>
  <c r="CA56" i="4"/>
  <c r="BZ56" i="4"/>
  <c r="BY56" i="4"/>
  <c r="BX56" i="4"/>
  <c r="BW56" i="4"/>
  <c r="BV56" i="4"/>
  <c r="BU56" i="4"/>
  <c r="CB55" i="4"/>
  <c r="CA55" i="4"/>
  <c r="BZ55" i="4"/>
  <c r="BY55" i="4"/>
  <c r="BX55" i="4"/>
  <c r="BW55" i="4"/>
  <c r="BV55" i="4"/>
  <c r="BU55" i="4"/>
  <c r="CB54" i="4"/>
  <c r="CA54" i="4"/>
  <c r="BZ54" i="4"/>
  <c r="BY54" i="4"/>
  <c r="BX54" i="4"/>
  <c r="BW54" i="4"/>
  <c r="BV54" i="4"/>
  <c r="BU54" i="4"/>
  <c r="CB53" i="4"/>
  <c r="CA53" i="4"/>
  <c r="BZ53" i="4"/>
  <c r="BY53" i="4"/>
  <c r="BX53" i="4"/>
  <c r="BW53" i="4"/>
  <c r="BV53" i="4"/>
  <c r="BU53" i="4"/>
  <c r="CB52" i="4"/>
  <c r="CA52" i="4"/>
  <c r="BZ52" i="4"/>
  <c r="BY52" i="4"/>
  <c r="BX52" i="4"/>
  <c r="BW52" i="4"/>
  <c r="BV52" i="4"/>
  <c r="BU52" i="4"/>
  <c r="CB51" i="4"/>
  <c r="CA51" i="4"/>
  <c r="BZ51" i="4"/>
  <c r="BY51" i="4"/>
  <c r="BX51" i="4"/>
  <c r="BW51" i="4"/>
  <c r="BV51" i="4"/>
  <c r="BU51" i="4"/>
  <c r="CB50" i="4"/>
  <c r="CA50" i="4"/>
  <c r="BZ50" i="4"/>
  <c r="BY50" i="4"/>
  <c r="BX50" i="4"/>
  <c r="BW50" i="4"/>
  <c r="BV50" i="4"/>
  <c r="BU50" i="4"/>
  <c r="CB49" i="4"/>
  <c r="CA49" i="4"/>
  <c r="BZ49" i="4"/>
  <c r="BY49" i="4"/>
  <c r="BX49" i="4"/>
  <c r="BW49" i="4"/>
  <c r="BV49" i="4"/>
  <c r="BU49" i="4"/>
  <c r="CB48" i="4"/>
  <c r="CA48" i="4"/>
  <c r="BZ48" i="4"/>
  <c r="BY48" i="4"/>
  <c r="BX48" i="4"/>
  <c r="BW48" i="4"/>
  <c r="BV48" i="4"/>
  <c r="BU48" i="4"/>
  <c r="CB47" i="4"/>
  <c r="CA47" i="4"/>
  <c r="BZ47" i="4"/>
  <c r="BY47" i="4"/>
  <c r="BX47" i="4"/>
  <c r="BW47" i="4"/>
  <c r="BV47" i="4"/>
  <c r="BU47" i="4"/>
  <c r="CB46" i="4"/>
  <c r="CA46" i="4"/>
  <c r="BZ46" i="4"/>
  <c r="BY46" i="4"/>
  <c r="BX46" i="4"/>
  <c r="BW46" i="4"/>
  <c r="BV46" i="4"/>
  <c r="BU46" i="4"/>
  <c r="CB45" i="4"/>
  <c r="CA45" i="4"/>
  <c r="BZ45" i="4"/>
  <c r="BY45" i="4"/>
  <c r="BX45" i="4"/>
  <c r="BW45" i="4"/>
  <c r="BV45" i="4"/>
  <c r="BU45" i="4"/>
  <c r="CB44" i="4"/>
  <c r="CA44" i="4"/>
  <c r="BZ44" i="4"/>
  <c r="BY44" i="4"/>
  <c r="BX44" i="4"/>
  <c r="BW44" i="4"/>
  <c r="BV44" i="4"/>
  <c r="BU44" i="4"/>
  <c r="CB43" i="4"/>
  <c r="CA43" i="4"/>
  <c r="BZ43" i="4"/>
  <c r="BY43" i="4"/>
  <c r="BX43" i="4"/>
  <c r="BW43" i="4"/>
  <c r="BV43" i="4"/>
  <c r="BU43" i="4"/>
  <c r="CB42" i="4"/>
  <c r="CA42" i="4"/>
  <c r="BZ42" i="4"/>
  <c r="BY42" i="4"/>
  <c r="BX42" i="4"/>
  <c r="BW42" i="4"/>
  <c r="BV42" i="4"/>
  <c r="BU42" i="4"/>
  <c r="CB41" i="4"/>
  <c r="CA41" i="4"/>
  <c r="BZ41" i="4"/>
  <c r="BY41" i="4"/>
  <c r="BX41" i="4"/>
  <c r="BW41" i="4"/>
  <c r="BV41" i="4"/>
  <c r="BU41" i="4"/>
  <c r="CB40" i="4"/>
  <c r="CA40" i="4"/>
  <c r="BZ40" i="4"/>
  <c r="BY40" i="4"/>
  <c r="BX40" i="4"/>
  <c r="BW40" i="4"/>
  <c r="BV40" i="4"/>
  <c r="BU40" i="4"/>
  <c r="CB39" i="4"/>
  <c r="CA39" i="4"/>
  <c r="BZ39" i="4"/>
  <c r="BY39" i="4"/>
  <c r="BX39" i="4"/>
  <c r="BW39" i="4"/>
  <c r="BV39" i="4"/>
  <c r="BU39" i="4"/>
  <c r="CB38" i="4"/>
  <c r="CA38" i="4"/>
  <c r="BZ38" i="4"/>
  <c r="BY38" i="4"/>
  <c r="BX38" i="4"/>
  <c r="BW38" i="4"/>
  <c r="BV38" i="4"/>
  <c r="BU38" i="4"/>
  <c r="CB37" i="4"/>
  <c r="CA37" i="4"/>
  <c r="BZ37" i="4"/>
  <c r="BY37" i="4"/>
  <c r="BX37" i="4"/>
  <c r="BW37" i="4"/>
  <c r="BV37" i="4"/>
  <c r="BU37" i="4"/>
  <c r="CB36" i="4"/>
  <c r="CA36" i="4"/>
  <c r="BZ36" i="4"/>
  <c r="BY36" i="4"/>
  <c r="BX36" i="4"/>
  <c r="BW36" i="4"/>
  <c r="BV36" i="4"/>
  <c r="BU36" i="4"/>
  <c r="CB35" i="4"/>
  <c r="CA35" i="4"/>
  <c r="BZ35" i="4"/>
  <c r="BY35" i="4"/>
  <c r="BX35" i="4"/>
  <c r="BW35" i="4"/>
  <c r="BV35" i="4"/>
  <c r="BU35" i="4"/>
  <c r="CB34" i="4"/>
  <c r="CA34" i="4"/>
  <c r="BZ34" i="4"/>
  <c r="BY34" i="4"/>
  <c r="BX34" i="4"/>
  <c r="BW34" i="4"/>
  <c r="BV34" i="4"/>
  <c r="BU34" i="4"/>
  <c r="CB33" i="4"/>
  <c r="CA33" i="4"/>
  <c r="BZ33" i="4"/>
  <c r="BY33" i="4"/>
  <c r="BX33" i="4"/>
  <c r="BW33" i="4"/>
  <c r="BV33" i="4"/>
  <c r="BU33" i="4"/>
  <c r="CB32" i="4"/>
  <c r="CA32" i="4"/>
  <c r="BZ32" i="4"/>
  <c r="BY32" i="4"/>
  <c r="BX32" i="4"/>
  <c r="BW32" i="4"/>
  <c r="BV32" i="4"/>
  <c r="BU32" i="4"/>
  <c r="CB31" i="4"/>
  <c r="CA31" i="4"/>
  <c r="BZ31" i="4"/>
  <c r="BY31" i="4"/>
  <c r="BX31" i="4"/>
  <c r="BW31" i="4"/>
  <c r="BV31" i="4"/>
  <c r="BU31" i="4"/>
  <c r="CB30" i="4"/>
  <c r="CA30" i="4"/>
  <c r="BZ30" i="4"/>
  <c r="BY30" i="4"/>
  <c r="BX30" i="4"/>
  <c r="BW30" i="4"/>
  <c r="BV30" i="4"/>
  <c r="BU30" i="4"/>
  <c r="CB29" i="4"/>
  <c r="CA29" i="4"/>
  <c r="BZ29" i="4"/>
  <c r="BY29" i="4"/>
  <c r="BX29" i="4"/>
  <c r="BW29" i="4"/>
  <c r="BV29" i="4"/>
  <c r="BU29" i="4"/>
  <c r="CB28" i="4"/>
  <c r="CA28" i="4"/>
  <c r="BZ28" i="4"/>
  <c r="BY28" i="4"/>
  <c r="BX28" i="4"/>
  <c r="BW28" i="4"/>
  <c r="BV28" i="4"/>
  <c r="BU28" i="4"/>
  <c r="CB27" i="4"/>
  <c r="CA27" i="4"/>
  <c r="BZ27" i="4"/>
  <c r="BY27" i="4"/>
  <c r="BX27" i="4"/>
  <c r="BW27" i="4"/>
  <c r="BV27" i="4"/>
  <c r="BU27" i="4"/>
  <c r="CB26" i="4"/>
  <c r="CA26" i="4"/>
  <c r="BZ26" i="4"/>
  <c r="BY26" i="4"/>
  <c r="BX26" i="4"/>
  <c r="BW26" i="4"/>
  <c r="BV26" i="4"/>
  <c r="BU26" i="4"/>
  <c r="CB25" i="4"/>
  <c r="CA25" i="4"/>
  <c r="BZ25" i="4"/>
  <c r="BY25" i="4"/>
  <c r="BX25" i="4"/>
  <c r="BW25" i="4"/>
  <c r="BV25" i="4"/>
  <c r="BU25" i="4"/>
  <c r="CB24" i="4"/>
  <c r="CA24" i="4"/>
  <c r="BZ24" i="4"/>
  <c r="BY24" i="4"/>
  <c r="BX24" i="4"/>
  <c r="BW24" i="4"/>
  <c r="BV24" i="4"/>
  <c r="BU24" i="4"/>
  <c r="CB23" i="4"/>
  <c r="CA23" i="4"/>
  <c r="BZ23" i="4"/>
  <c r="BY23" i="4"/>
  <c r="BX23" i="4"/>
  <c r="BW23" i="4"/>
  <c r="BV23" i="4"/>
  <c r="BU23" i="4"/>
  <c r="CB22" i="4"/>
  <c r="CA22" i="4"/>
  <c r="BZ22" i="4"/>
  <c r="BY22" i="4"/>
  <c r="BX22" i="4"/>
  <c r="BW22" i="4"/>
  <c r="BV22" i="4"/>
  <c r="BU22" i="4"/>
  <c r="CB21" i="4"/>
  <c r="CA21" i="4"/>
  <c r="BZ21" i="4"/>
  <c r="BY21" i="4"/>
  <c r="BX21" i="4"/>
  <c r="BW21" i="4"/>
  <c r="BV21" i="4"/>
  <c r="BU21" i="4"/>
  <c r="CB20" i="4"/>
  <c r="CA20" i="4"/>
  <c r="BZ20" i="4"/>
  <c r="BY20" i="4"/>
  <c r="BX20" i="4"/>
  <c r="BW20" i="4"/>
  <c r="BV20" i="4"/>
  <c r="BU20" i="4"/>
  <c r="CB19" i="4"/>
  <c r="CA19" i="4"/>
  <c r="BZ19" i="4"/>
  <c r="BY19" i="4"/>
  <c r="BX19" i="4"/>
  <c r="BW19" i="4"/>
  <c r="BV19" i="4"/>
  <c r="BU19" i="4"/>
  <c r="CB18" i="4"/>
  <c r="CA18" i="4"/>
  <c r="BZ18" i="4"/>
  <c r="BY18" i="4"/>
  <c r="BX18" i="4"/>
  <c r="BW18" i="4"/>
  <c r="BV18" i="4"/>
  <c r="BU18" i="4"/>
  <c r="CB17" i="4"/>
  <c r="CA17" i="4"/>
  <c r="BZ17" i="4"/>
  <c r="BY17" i="4"/>
  <c r="BX17" i="4"/>
  <c r="BW17" i="4"/>
  <c r="BV17" i="4"/>
  <c r="BU17" i="4"/>
  <c r="CB16" i="4"/>
  <c r="CA16" i="4"/>
  <c r="BZ16" i="4"/>
  <c r="BY16" i="4"/>
  <c r="BX16" i="4"/>
  <c r="BW16" i="4"/>
  <c r="BV16" i="4"/>
  <c r="BU16" i="4"/>
  <c r="CB15" i="4"/>
  <c r="CA15" i="4"/>
  <c r="BZ15" i="4"/>
  <c r="BY15" i="4"/>
  <c r="BX15" i="4"/>
  <c r="BW15" i="4"/>
  <c r="BV15" i="4"/>
  <c r="BU15" i="4"/>
  <c r="CB14" i="4"/>
  <c r="CA14" i="4"/>
  <c r="BZ14" i="4"/>
  <c r="BY14" i="4"/>
  <c r="BX14" i="4"/>
  <c r="BW14" i="4"/>
  <c r="BV14" i="4"/>
  <c r="BU14" i="4"/>
  <c r="CB13" i="4"/>
  <c r="CA13" i="4"/>
  <c r="BZ13" i="4"/>
  <c r="BY13" i="4"/>
  <c r="BX13" i="4"/>
  <c r="BW13" i="4"/>
  <c r="BV13" i="4"/>
  <c r="BU13" i="4"/>
  <c r="CB12" i="4"/>
  <c r="CA12" i="4"/>
  <c r="BZ12" i="4"/>
  <c r="BY12" i="4"/>
  <c r="BX12" i="4"/>
  <c r="BW12" i="4"/>
  <c r="BV12" i="4"/>
  <c r="BU12" i="4"/>
  <c r="CB11" i="4"/>
  <c r="CA11" i="4"/>
  <c r="BZ11" i="4"/>
  <c r="BY11" i="4"/>
  <c r="BX11" i="4"/>
  <c r="BW11" i="4"/>
  <c r="BV11" i="4"/>
  <c r="BU11" i="4"/>
  <c r="CB10" i="4"/>
  <c r="CA10" i="4"/>
  <c r="BZ10" i="4"/>
  <c r="BY10" i="4"/>
  <c r="BX10" i="4"/>
  <c r="BW10" i="4"/>
  <c r="BV10" i="4"/>
  <c r="BU10" i="4"/>
  <c r="CB9" i="4"/>
  <c r="CA9" i="4"/>
  <c r="BZ9" i="4"/>
  <c r="BY9" i="4"/>
  <c r="BX9" i="4"/>
  <c r="BW9" i="4"/>
  <c r="BV9" i="4"/>
  <c r="BU9" i="4"/>
  <c r="CB8" i="4"/>
  <c r="CA8" i="4"/>
  <c r="BZ8" i="4"/>
  <c r="BY8" i="4"/>
  <c r="BX8" i="4"/>
  <c r="BW8" i="4"/>
  <c r="BV8" i="4"/>
  <c r="BU8" i="4"/>
  <c r="CB7" i="4"/>
  <c r="CA7" i="4"/>
  <c r="BZ7" i="4"/>
  <c r="BY7" i="4"/>
  <c r="BX7" i="4"/>
  <c r="BW7" i="4"/>
  <c r="BV7" i="4"/>
  <c r="BU7" i="4"/>
  <c r="CB6" i="4"/>
  <c r="CA6" i="4"/>
  <c r="BZ6" i="4"/>
  <c r="BY6" i="4"/>
  <c r="BX6" i="4"/>
  <c r="BW6" i="4"/>
  <c r="BV6" i="4"/>
  <c r="BU6" i="4"/>
  <c r="CB5" i="4"/>
  <c r="CA5" i="4"/>
  <c r="BZ5" i="4"/>
  <c r="BY5" i="4"/>
  <c r="BX5" i="4"/>
  <c r="BW5" i="4"/>
  <c r="BV5" i="4"/>
  <c r="BU5" i="4"/>
  <c r="CB4" i="4"/>
  <c r="CA4" i="4"/>
  <c r="BZ4" i="4"/>
  <c r="BY4" i="4"/>
  <c r="BX4" i="4"/>
  <c r="BW4" i="4"/>
  <c r="BV4" i="4"/>
  <c r="BU4" i="4"/>
  <c r="CB3" i="4"/>
  <c r="CA3" i="4"/>
  <c r="BZ3" i="4"/>
  <c r="BY3" i="4"/>
  <c r="BX3" i="4"/>
  <c r="BW3" i="4"/>
  <c r="BV3" i="4"/>
  <c r="BU3" i="4"/>
  <c r="CB2" i="4"/>
  <c r="CA2" i="4"/>
  <c r="BZ2" i="4"/>
  <c r="BY2" i="4"/>
  <c r="BX2" i="4"/>
  <c r="BW2" i="4"/>
  <c r="BV2" i="4"/>
  <c r="BU2" i="4"/>
  <c r="BT129" i="4"/>
  <c r="BT128" i="4"/>
  <c r="BT127" i="4"/>
  <c r="BT126" i="4"/>
  <c r="BT125" i="4"/>
  <c r="BT124" i="4"/>
  <c r="BT123" i="4"/>
  <c r="BT122" i="4"/>
  <c r="BT121" i="4"/>
  <c r="BT120" i="4"/>
  <c r="BT119" i="4"/>
  <c r="BT118" i="4"/>
  <c r="BT117" i="4"/>
  <c r="BT116" i="4"/>
  <c r="BT115" i="4"/>
  <c r="BT114" i="4"/>
  <c r="BT113" i="4"/>
  <c r="BT112" i="4"/>
  <c r="BT111" i="4"/>
  <c r="BT110" i="4"/>
  <c r="BT109" i="4"/>
  <c r="BT108" i="4"/>
  <c r="BT107" i="4"/>
  <c r="BT106" i="4"/>
  <c r="BT105" i="4"/>
  <c r="BT104" i="4"/>
  <c r="BT103" i="4"/>
  <c r="BT102" i="4"/>
  <c r="BT101" i="4"/>
  <c r="BT100" i="4"/>
  <c r="BT99" i="4"/>
  <c r="BT98" i="4"/>
  <c r="BT97" i="4"/>
  <c r="BT96" i="4"/>
  <c r="BT95" i="4"/>
  <c r="BT94" i="4"/>
  <c r="BT93" i="4"/>
  <c r="BT92" i="4"/>
  <c r="BT91" i="4"/>
  <c r="BT90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70" i="4"/>
  <c r="BT69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BT6" i="4"/>
  <c r="BT5" i="4"/>
  <c r="BT4" i="4"/>
  <c r="BT3" i="4"/>
  <c r="BT2" i="4"/>
  <c r="BR134" i="4"/>
  <c r="BQ134" i="4"/>
  <c r="BP134" i="4"/>
  <c r="BO134" i="4"/>
  <c r="BN134" i="4"/>
  <c r="BM134" i="4"/>
  <c r="BL134" i="4"/>
  <c r="BK134" i="4"/>
  <c r="BR133" i="4"/>
  <c r="BQ133" i="4"/>
  <c r="BP133" i="4"/>
  <c r="BO133" i="4"/>
  <c r="BN133" i="4"/>
  <c r="BM133" i="4"/>
  <c r="BL133" i="4"/>
  <c r="BK133" i="4"/>
  <c r="BR132" i="4"/>
  <c r="BQ132" i="4"/>
  <c r="BP132" i="4"/>
  <c r="BO132" i="4"/>
  <c r="BN132" i="4"/>
  <c r="BM132" i="4"/>
  <c r="BL132" i="4"/>
  <c r="BK132" i="4"/>
  <c r="BR130" i="4"/>
  <c r="BQ130" i="4"/>
  <c r="BP130" i="4"/>
  <c r="BO130" i="4"/>
  <c r="BN130" i="4"/>
  <c r="BM130" i="4"/>
  <c r="BL130" i="4"/>
  <c r="BK130" i="4"/>
  <c r="BI134" i="4"/>
  <c r="BR128" i="4"/>
  <c r="BQ128" i="4"/>
  <c r="BP128" i="4"/>
  <c r="BO128" i="4"/>
  <c r="BN128" i="4"/>
  <c r="BM128" i="4"/>
  <c r="BL128" i="4"/>
  <c r="BK128" i="4"/>
  <c r="BR127" i="4"/>
  <c r="BQ127" i="4"/>
  <c r="BP127" i="4"/>
  <c r="BO127" i="4"/>
  <c r="BN127" i="4"/>
  <c r="BM127" i="4"/>
  <c r="BL127" i="4"/>
  <c r="BK127" i="4"/>
  <c r="BR126" i="4"/>
  <c r="BQ126" i="4"/>
  <c r="BP126" i="4"/>
  <c r="BO126" i="4"/>
  <c r="BN126" i="4"/>
  <c r="BM126" i="4"/>
  <c r="BL126" i="4"/>
  <c r="BK126" i="4"/>
  <c r="BR125" i="4"/>
  <c r="BQ125" i="4"/>
  <c r="BP125" i="4"/>
  <c r="BO125" i="4"/>
  <c r="BN125" i="4"/>
  <c r="BM125" i="4"/>
  <c r="BL125" i="4"/>
  <c r="BK125" i="4"/>
  <c r="BR124" i="4"/>
  <c r="BQ124" i="4"/>
  <c r="BP124" i="4"/>
  <c r="BO124" i="4"/>
  <c r="BN124" i="4"/>
  <c r="BM124" i="4"/>
  <c r="BL124" i="4"/>
  <c r="BK124" i="4"/>
  <c r="BR123" i="4"/>
  <c r="BQ123" i="4"/>
  <c r="BP123" i="4"/>
  <c r="BO123" i="4"/>
  <c r="BN123" i="4"/>
  <c r="BM123" i="4"/>
  <c r="BL123" i="4"/>
  <c r="BK123" i="4"/>
  <c r="BR122" i="4"/>
  <c r="BQ122" i="4"/>
  <c r="BP122" i="4"/>
  <c r="BO122" i="4"/>
  <c r="BN122" i="4"/>
  <c r="BM122" i="4"/>
  <c r="BL122" i="4"/>
  <c r="BK122" i="4"/>
  <c r="BR121" i="4"/>
  <c r="BQ121" i="4"/>
  <c r="BP121" i="4"/>
  <c r="BO121" i="4"/>
  <c r="BN121" i="4"/>
  <c r="BM121" i="4"/>
  <c r="BL121" i="4"/>
  <c r="BK121" i="4"/>
  <c r="BR120" i="4"/>
  <c r="BQ120" i="4"/>
  <c r="BP120" i="4"/>
  <c r="BO120" i="4"/>
  <c r="BN120" i="4"/>
  <c r="BM120" i="4"/>
  <c r="BL120" i="4"/>
  <c r="BK120" i="4"/>
  <c r="BR119" i="4"/>
  <c r="BQ119" i="4"/>
  <c r="BP119" i="4"/>
  <c r="BO119" i="4"/>
  <c r="BN119" i="4"/>
  <c r="BM119" i="4"/>
  <c r="BL119" i="4"/>
  <c r="BK119" i="4"/>
  <c r="BR118" i="4"/>
  <c r="BQ118" i="4"/>
  <c r="BP118" i="4"/>
  <c r="BO118" i="4"/>
  <c r="BN118" i="4"/>
  <c r="BM118" i="4"/>
  <c r="BL118" i="4"/>
  <c r="BK118" i="4"/>
  <c r="BR117" i="4"/>
  <c r="BQ117" i="4"/>
  <c r="BP117" i="4"/>
  <c r="BO117" i="4"/>
  <c r="BN117" i="4"/>
  <c r="BM117" i="4"/>
  <c r="BL117" i="4"/>
  <c r="BK117" i="4"/>
  <c r="BR116" i="4"/>
  <c r="BQ116" i="4"/>
  <c r="BP116" i="4"/>
  <c r="BO116" i="4"/>
  <c r="BN116" i="4"/>
  <c r="BM116" i="4"/>
  <c r="BL116" i="4"/>
  <c r="BK116" i="4"/>
  <c r="BR115" i="4"/>
  <c r="BQ115" i="4"/>
  <c r="BP115" i="4"/>
  <c r="BO115" i="4"/>
  <c r="BN115" i="4"/>
  <c r="BM115" i="4"/>
  <c r="BL115" i="4"/>
  <c r="BK115" i="4"/>
  <c r="BR114" i="4"/>
  <c r="BQ114" i="4"/>
  <c r="BP114" i="4"/>
  <c r="BO114" i="4"/>
  <c r="BN114" i="4"/>
  <c r="BM114" i="4"/>
  <c r="BL114" i="4"/>
  <c r="BK114" i="4"/>
  <c r="BR113" i="4"/>
  <c r="BQ113" i="4"/>
  <c r="BP113" i="4"/>
  <c r="BO113" i="4"/>
  <c r="BN113" i="4"/>
  <c r="BM113" i="4"/>
  <c r="BL113" i="4"/>
  <c r="BK113" i="4"/>
  <c r="BR112" i="4"/>
  <c r="BQ112" i="4"/>
  <c r="BP112" i="4"/>
  <c r="BO112" i="4"/>
  <c r="BN112" i="4"/>
  <c r="BM112" i="4"/>
  <c r="BL112" i="4"/>
  <c r="BK112" i="4"/>
  <c r="BR111" i="4"/>
  <c r="BQ111" i="4"/>
  <c r="BP111" i="4"/>
  <c r="BO111" i="4"/>
  <c r="BN111" i="4"/>
  <c r="BM111" i="4"/>
  <c r="BL111" i="4"/>
  <c r="BK111" i="4"/>
  <c r="BR110" i="4"/>
  <c r="BQ110" i="4"/>
  <c r="BP110" i="4"/>
  <c r="BO110" i="4"/>
  <c r="BN110" i="4"/>
  <c r="BM110" i="4"/>
  <c r="BL110" i="4"/>
  <c r="BK110" i="4"/>
  <c r="BR109" i="4"/>
  <c r="BQ109" i="4"/>
  <c r="BP109" i="4"/>
  <c r="BO109" i="4"/>
  <c r="BN109" i="4"/>
  <c r="BM109" i="4"/>
  <c r="BL109" i="4"/>
  <c r="BK109" i="4"/>
  <c r="BR108" i="4"/>
  <c r="BQ108" i="4"/>
  <c r="BP108" i="4"/>
  <c r="BO108" i="4"/>
  <c r="BN108" i="4"/>
  <c r="BM108" i="4"/>
  <c r="BL108" i="4"/>
  <c r="BK108" i="4"/>
  <c r="BR107" i="4"/>
  <c r="BQ107" i="4"/>
  <c r="BP107" i="4"/>
  <c r="BO107" i="4"/>
  <c r="BN107" i="4"/>
  <c r="BM107" i="4"/>
  <c r="BL107" i="4"/>
  <c r="BK107" i="4"/>
  <c r="BR106" i="4"/>
  <c r="BQ106" i="4"/>
  <c r="BP106" i="4"/>
  <c r="BO106" i="4"/>
  <c r="BN106" i="4"/>
  <c r="BM106" i="4"/>
  <c r="BL106" i="4"/>
  <c r="BK106" i="4"/>
  <c r="BR105" i="4"/>
  <c r="BQ105" i="4"/>
  <c r="BP105" i="4"/>
  <c r="BO105" i="4"/>
  <c r="BN105" i="4"/>
  <c r="BM105" i="4"/>
  <c r="BL105" i="4"/>
  <c r="BK105" i="4"/>
  <c r="BR104" i="4"/>
  <c r="BQ104" i="4"/>
  <c r="BP104" i="4"/>
  <c r="BO104" i="4"/>
  <c r="BN104" i="4"/>
  <c r="BM104" i="4"/>
  <c r="BL104" i="4"/>
  <c r="BK104" i="4"/>
  <c r="BR103" i="4"/>
  <c r="BQ103" i="4"/>
  <c r="BP103" i="4"/>
  <c r="BO103" i="4"/>
  <c r="BN103" i="4"/>
  <c r="BM103" i="4"/>
  <c r="BL103" i="4"/>
  <c r="BK103" i="4"/>
  <c r="BR102" i="4"/>
  <c r="BQ102" i="4"/>
  <c r="BP102" i="4"/>
  <c r="BO102" i="4"/>
  <c r="BN102" i="4"/>
  <c r="BM102" i="4"/>
  <c r="BL102" i="4"/>
  <c r="BK102" i="4"/>
  <c r="BR101" i="4"/>
  <c r="BQ101" i="4"/>
  <c r="BP101" i="4"/>
  <c r="BO101" i="4"/>
  <c r="BN101" i="4"/>
  <c r="BM101" i="4"/>
  <c r="BL101" i="4"/>
  <c r="BK101" i="4"/>
  <c r="BR100" i="4"/>
  <c r="BQ100" i="4"/>
  <c r="BP100" i="4"/>
  <c r="BO100" i="4"/>
  <c r="BN100" i="4"/>
  <c r="BM100" i="4"/>
  <c r="BL100" i="4"/>
  <c r="BK100" i="4"/>
  <c r="BR99" i="4"/>
  <c r="BQ99" i="4"/>
  <c r="BP99" i="4"/>
  <c r="BO99" i="4"/>
  <c r="BN99" i="4"/>
  <c r="BM99" i="4"/>
  <c r="BL99" i="4"/>
  <c r="BK99" i="4"/>
  <c r="BR98" i="4"/>
  <c r="BQ98" i="4"/>
  <c r="BP98" i="4"/>
  <c r="BO98" i="4"/>
  <c r="BN98" i="4"/>
  <c r="BM98" i="4"/>
  <c r="BL98" i="4"/>
  <c r="BK98" i="4"/>
  <c r="BR97" i="4"/>
  <c r="BQ97" i="4"/>
  <c r="BP97" i="4"/>
  <c r="BO97" i="4"/>
  <c r="BN97" i="4"/>
  <c r="BM97" i="4"/>
  <c r="BL97" i="4"/>
  <c r="BK97" i="4"/>
  <c r="BR96" i="4"/>
  <c r="BQ96" i="4"/>
  <c r="BP96" i="4"/>
  <c r="BO96" i="4"/>
  <c r="BN96" i="4"/>
  <c r="BM96" i="4"/>
  <c r="BL96" i="4"/>
  <c r="BK96" i="4"/>
  <c r="BR95" i="4"/>
  <c r="BQ95" i="4"/>
  <c r="BP95" i="4"/>
  <c r="BO95" i="4"/>
  <c r="BN95" i="4"/>
  <c r="BM95" i="4"/>
  <c r="BL95" i="4"/>
  <c r="BK95" i="4"/>
  <c r="BR94" i="4"/>
  <c r="BQ94" i="4"/>
  <c r="BP94" i="4"/>
  <c r="BO94" i="4"/>
  <c r="BN94" i="4"/>
  <c r="BM94" i="4"/>
  <c r="BL94" i="4"/>
  <c r="BK94" i="4"/>
  <c r="BR93" i="4"/>
  <c r="BQ93" i="4"/>
  <c r="BP93" i="4"/>
  <c r="BO93" i="4"/>
  <c r="BN93" i="4"/>
  <c r="BM93" i="4"/>
  <c r="BL93" i="4"/>
  <c r="BK93" i="4"/>
  <c r="BR92" i="4"/>
  <c r="BQ92" i="4"/>
  <c r="BP92" i="4"/>
  <c r="BO92" i="4"/>
  <c r="BN92" i="4"/>
  <c r="BM92" i="4"/>
  <c r="BL92" i="4"/>
  <c r="BK92" i="4"/>
  <c r="BR91" i="4"/>
  <c r="BQ91" i="4"/>
  <c r="BP91" i="4"/>
  <c r="BO91" i="4"/>
  <c r="BN91" i="4"/>
  <c r="BM91" i="4"/>
  <c r="BL91" i="4"/>
  <c r="BK91" i="4"/>
  <c r="BR90" i="4"/>
  <c r="BQ90" i="4"/>
  <c r="BP90" i="4"/>
  <c r="BO90" i="4"/>
  <c r="BN90" i="4"/>
  <c r="BM90" i="4"/>
  <c r="BL90" i="4"/>
  <c r="BK90" i="4"/>
  <c r="BR89" i="4"/>
  <c r="BQ89" i="4"/>
  <c r="BP89" i="4"/>
  <c r="BO89" i="4"/>
  <c r="BN89" i="4"/>
  <c r="BM89" i="4"/>
  <c r="BL89" i="4"/>
  <c r="BK89" i="4"/>
  <c r="BR88" i="4"/>
  <c r="BQ88" i="4"/>
  <c r="BP88" i="4"/>
  <c r="BO88" i="4"/>
  <c r="BN88" i="4"/>
  <c r="BM88" i="4"/>
  <c r="BL88" i="4"/>
  <c r="BK88" i="4"/>
  <c r="BR87" i="4"/>
  <c r="BQ87" i="4"/>
  <c r="BP87" i="4"/>
  <c r="BO87" i="4"/>
  <c r="BN87" i="4"/>
  <c r="BM87" i="4"/>
  <c r="BL87" i="4"/>
  <c r="BK87" i="4"/>
  <c r="BR86" i="4"/>
  <c r="BQ86" i="4"/>
  <c r="BP86" i="4"/>
  <c r="BO86" i="4"/>
  <c r="BN86" i="4"/>
  <c r="BM86" i="4"/>
  <c r="BL86" i="4"/>
  <c r="BK86" i="4"/>
  <c r="BR85" i="4"/>
  <c r="BQ85" i="4"/>
  <c r="BP85" i="4"/>
  <c r="BO85" i="4"/>
  <c r="BN85" i="4"/>
  <c r="BM85" i="4"/>
  <c r="BL85" i="4"/>
  <c r="BK85" i="4"/>
  <c r="BR84" i="4"/>
  <c r="BQ84" i="4"/>
  <c r="BP84" i="4"/>
  <c r="BO84" i="4"/>
  <c r="BN84" i="4"/>
  <c r="BM84" i="4"/>
  <c r="BL84" i="4"/>
  <c r="BK84" i="4"/>
  <c r="BR83" i="4"/>
  <c r="BQ83" i="4"/>
  <c r="BP83" i="4"/>
  <c r="BO83" i="4"/>
  <c r="BN83" i="4"/>
  <c r="BM83" i="4"/>
  <c r="BL83" i="4"/>
  <c r="BK83" i="4"/>
  <c r="BR82" i="4"/>
  <c r="BQ82" i="4"/>
  <c r="BP82" i="4"/>
  <c r="BO82" i="4"/>
  <c r="BN82" i="4"/>
  <c r="BM82" i="4"/>
  <c r="BL82" i="4"/>
  <c r="BK82" i="4"/>
  <c r="BR81" i="4"/>
  <c r="BQ81" i="4"/>
  <c r="BP81" i="4"/>
  <c r="BO81" i="4"/>
  <c r="BN81" i="4"/>
  <c r="BM81" i="4"/>
  <c r="BL81" i="4"/>
  <c r="BK81" i="4"/>
  <c r="BR80" i="4"/>
  <c r="BQ80" i="4"/>
  <c r="BP80" i="4"/>
  <c r="BO80" i="4"/>
  <c r="BN80" i="4"/>
  <c r="BM80" i="4"/>
  <c r="BL80" i="4"/>
  <c r="BK80" i="4"/>
  <c r="BR79" i="4"/>
  <c r="BQ79" i="4"/>
  <c r="BP79" i="4"/>
  <c r="BO79" i="4"/>
  <c r="BN79" i="4"/>
  <c r="BM79" i="4"/>
  <c r="BL79" i="4"/>
  <c r="BK79" i="4"/>
  <c r="BR78" i="4"/>
  <c r="BQ78" i="4"/>
  <c r="BP78" i="4"/>
  <c r="BO78" i="4"/>
  <c r="BN78" i="4"/>
  <c r="BM78" i="4"/>
  <c r="BL78" i="4"/>
  <c r="BK78" i="4"/>
  <c r="BR77" i="4"/>
  <c r="BQ77" i="4"/>
  <c r="BP77" i="4"/>
  <c r="BO77" i="4"/>
  <c r="BN77" i="4"/>
  <c r="BM77" i="4"/>
  <c r="BL77" i="4"/>
  <c r="BK77" i="4"/>
  <c r="BR76" i="4"/>
  <c r="BQ76" i="4"/>
  <c r="BP76" i="4"/>
  <c r="BO76" i="4"/>
  <c r="BN76" i="4"/>
  <c r="BM76" i="4"/>
  <c r="BL76" i="4"/>
  <c r="BK76" i="4"/>
  <c r="BR75" i="4"/>
  <c r="BQ75" i="4"/>
  <c r="BP75" i="4"/>
  <c r="BO75" i="4"/>
  <c r="BN75" i="4"/>
  <c r="BM75" i="4"/>
  <c r="BL75" i="4"/>
  <c r="BK75" i="4"/>
  <c r="BR74" i="4"/>
  <c r="BQ74" i="4"/>
  <c r="BP74" i="4"/>
  <c r="BO74" i="4"/>
  <c r="BN74" i="4"/>
  <c r="BM74" i="4"/>
  <c r="BL74" i="4"/>
  <c r="BK74" i="4"/>
  <c r="BR73" i="4"/>
  <c r="BQ73" i="4"/>
  <c r="BP73" i="4"/>
  <c r="BO73" i="4"/>
  <c r="BN73" i="4"/>
  <c r="BM73" i="4"/>
  <c r="BL73" i="4"/>
  <c r="BK73" i="4"/>
  <c r="BR72" i="4"/>
  <c r="BQ72" i="4"/>
  <c r="BP72" i="4"/>
  <c r="BO72" i="4"/>
  <c r="BN72" i="4"/>
  <c r="BM72" i="4"/>
  <c r="BL72" i="4"/>
  <c r="BK72" i="4"/>
  <c r="BR71" i="4"/>
  <c r="BQ71" i="4"/>
  <c r="BP71" i="4"/>
  <c r="BO71" i="4"/>
  <c r="BN71" i="4"/>
  <c r="BM71" i="4"/>
  <c r="BL71" i="4"/>
  <c r="BK71" i="4"/>
  <c r="BR70" i="4"/>
  <c r="BQ70" i="4"/>
  <c r="BP70" i="4"/>
  <c r="BO70" i="4"/>
  <c r="BN70" i="4"/>
  <c r="BM70" i="4"/>
  <c r="BL70" i="4"/>
  <c r="BK70" i="4"/>
  <c r="BR69" i="4"/>
  <c r="BQ69" i="4"/>
  <c r="BP69" i="4"/>
  <c r="BO69" i="4"/>
  <c r="BN69" i="4"/>
  <c r="BM69" i="4"/>
  <c r="BL69" i="4"/>
  <c r="BK69" i="4"/>
  <c r="BR68" i="4"/>
  <c r="BQ68" i="4"/>
  <c r="BP68" i="4"/>
  <c r="BO68" i="4"/>
  <c r="BN68" i="4"/>
  <c r="BM68" i="4"/>
  <c r="BL68" i="4"/>
  <c r="BK68" i="4"/>
  <c r="BR67" i="4"/>
  <c r="BQ67" i="4"/>
  <c r="BP67" i="4"/>
  <c r="BO67" i="4"/>
  <c r="BN67" i="4"/>
  <c r="BM67" i="4"/>
  <c r="BL67" i="4"/>
  <c r="BK67" i="4"/>
  <c r="BR66" i="4"/>
  <c r="BQ66" i="4"/>
  <c r="BP66" i="4"/>
  <c r="BO66" i="4"/>
  <c r="BN66" i="4"/>
  <c r="BM66" i="4"/>
  <c r="BL66" i="4"/>
  <c r="BK66" i="4"/>
  <c r="BR65" i="4"/>
  <c r="BQ65" i="4"/>
  <c r="BP65" i="4"/>
  <c r="BO65" i="4"/>
  <c r="BN65" i="4"/>
  <c r="BM65" i="4"/>
  <c r="BL65" i="4"/>
  <c r="BK65" i="4"/>
  <c r="BR64" i="4"/>
  <c r="BQ64" i="4"/>
  <c r="BP64" i="4"/>
  <c r="BO64" i="4"/>
  <c r="BN64" i="4"/>
  <c r="BM64" i="4"/>
  <c r="BL64" i="4"/>
  <c r="BK64" i="4"/>
  <c r="BR63" i="4"/>
  <c r="BQ63" i="4"/>
  <c r="BP63" i="4"/>
  <c r="BO63" i="4"/>
  <c r="BN63" i="4"/>
  <c r="BM63" i="4"/>
  <c r="BL63" i="4"/>
  <c r="BK63" i="4"/>
  <c r="BR62" i="4"/>
  <c r="BQ62" i="4"/>
  <c r="BP62" i="4"/>
  <c r="BO62" i="4"/>
  <c r="BN62" i="4"/>
  <c r="BM62" i="4"/>
  <c r="BL62" i="4"/>
  <c r="BK62" i="4"/>
  <c r="BR61" i="4"/>
  <c r="BQ61" i="4"/>
  <c r="BP61" i="4"/>
  <c r="BO61" i="4"/>
  <c r="BN61" i="4"/>
  <c r="BM61" i="4"/>
  <c r="BL61" i="4"/>
  <c r="BK61" i="4"/>
  <c r="BR60" i="4"/>
  <c r="BQ60" i="4"/>
  <c r="BP60" i="4"/>
  <c r="BO60" i="4"/>
  <c r="BN60" i="4"/>
  <c r="BM60" i="4"/>
  <c r="BL60" i="4"/>
  <c r="BK60" i="4"/>
  <c r="BR59" i="4"/>
  <c r="BQ59" i="4"/>
  <c r="BP59" i="4"/>
  <c r="BO59" i="4"/>
  <c r="BN59" i="4"/>
  <c r="BM59" i="4"/>
  <c r="BL59" i="4"/>
  <c r="BK59" i="4"/>
  <c r="BR58" i="4"/>
  <c r="BQ58" i="4"/>
  <c r="BP58" i="4"/>
  <c r="BO58" i="4"/>
  <c r="BN58" i="4"/>
  <c r="BM58" i="4"/>
  <c r="BL58" i="4"/>
  <c r="BK58" i="4"/>
  <c r="BR57" i="4"/>
  <c r="BQ57" i="4"/>
  <c r="BP57" i="4"/>
  <c r="BO57" i="4"/>
  <c r="BN57" i="4"/>
  <c r="BM57" i="4"/>
  <c r="BL57" i="4"/>
  <c r="BK57" i="4"/>
  <c r="BR56" i="4"/>
  <c r="BQ56" i="4"/>
  <c r="BP56" i="4"/>
  <c r="BO56" i="4"/>
  <c r="BN56" i="4"/>
  <c r="BM56" i="4"/>
  <c r="BL56" i="4"/>
  <c r="BK56" i="4"/>
  <c r="BR55" i="4"/>
  <c r="BQ55" i="4"/>
  <c r="BP55" i="4"/>
  <c r="BO55" i="4"/>
  <c r="BN55" i="4"/>
  <c r="BM55" i="4"/>
  <c r="BL55" i="4"/>
  <c r="BK55" i="4"/>
  <c r="BR54" i="4"/>
  <c r="BQ54" i="4"/>
  <c r="BP54" i="4"/>
  <c r="BO54" i="4"/>
  <c r="BN54" i="4"/>
  <c r="BM54" i="4"/>
  <c r="BL54" i="4"/>
  <c r="BK54" i="4"/>
  <c r="BR53" i="4"/>
  <c r="BQ53" i="4"/>
  <c r="BP53" i="4"/>
  <c r="BO53" i="4"/>
  <c r="BN53" i="4"/>
  <c r="BM53" i="4"/>
  <c r="BL53" i="4"/>
  <c r="BK53" i="4"/>
  <c r="BR52" i="4"/>
  <c r="BQ52" i="4"/>
  <c r="BP52" i="4"/>
  <c r="BO52" i="4"/>
  <c r="BN52" i="4"/>
  <c r="BM52" i="4"/>
  <c r="BL52" i="4"/>
  <c r="BK52" i="4"/>
  <c r="BR51" i="4"/>
  <c r="BQ51" i="4"/>
  <c r="BP51" i="4"/>
  <c r="BO51" i="4"/>
  <c r="BN51" i="4"/>
  <c r="BM51" i="4"/>
  <c r="BL51" i="4"/>
  <c r="BK51" i="4"/>
  <c r="BR50" i="4"/>
  <c r="BQ50" i="4"/>
  <c r="BP50" i="4"/>
  <c r="BO50" i="4"/>
  <c r="BN50" i="4"/>
  <c r="BM50" i="4"/>
  <c r="BL50" i="4"/>
  <c r="BK50" i="4"/>
  <c r="BR49" i="4"/>
  <c r="BQ49" i="4"/>
  <c r="BP49" i="4"/>
  <c r="BO49" i="4"/>
  <c r="BN49" i="4"/>
  <c r="BM49" i="4"/>
  <c r="BL49" i="4"/>
  <c r="BK49" i="4"/>
  <c r="BR48" i="4"/>
  <c r="BQ48" i="4"/>
  <c r="BP48" i="4"/>
  <c r="BO48" i="4"/>
  <c r="BN48" i="4"/>
  <c r="BM48" i="4"/>
  <c r="BL48" i="4"/>
  <c r="BK48" i="4"/>
  <c r="BR47" i="4"/>
  <c r="BQ47" i="4"/>
  <c r="BP47" i="4"/>
  <c r="BO47" i="4"/>
  <c r="BN47" i="4"/>
  <c r="BM47" i="4"/>
  <c r="BL47" i="4"/>
  <c r="BK47" i="4"/>
  <c r="BR46" i="4"/>
  <c r="BQ46" i="4"/>
  <c r="BP46" i="4"/>
  <c r="BO46" i="4"/>
  <c r="BN46" i="4"/>
  <c r="BM46" i="4"/>
  <c r="BL46" i="4"/>
  <c r="BK46" i="4"/>
  <c r="BR45" i="4"/>
  <c r="BQ45" i="4"/>
  <c r="BP45" i="4"/>
  <c r="BO45" i="4"/>
  <c r="BN45" i="4"/>
  <c r="BM45" i="4"/>
  <c r="BL45" i="4"/>
  <c r="BK45" i="4"/>
  <c r="BR44" i="4"/>
  <c r="BQ44" i="4"/>
  <c r="BP44" i="4"/>
  <c r="BO44" i="4"/>
  <c r="BN44" i="4"/>
  <c r="BM44" i="4"/>
  <c r="BL44" i="4"/>
  <c r="BK44" i="4"/>
  <c r="BR43" i="4"/>
  <c r="BQ43" i="4"/>
  <c r="BP43" i="4"/>
  <c r="BO43" i="4"/>
  <c r="BN43" i="4"/>
  <c r="BM43" i="4"/>
  <c r="BL43" i="4"/>
  <c r="BK43" i="4"/>
  <c r="BR42" i="4"/>
  <c r="BQ42" i="4"/>
  <c r="BP42" i="4"/>
  <c r="BO42" i="4"/>
  <c r="BN42" i="4"/>
  <c r="BM42" i="4"/>
  <c r="BL42" i="4"/>
  <c r="BK42" i="4"/>
  <c r="BR41" i="4"/>
  <c r="BQ41" i="4"/>
  <c r="BP41" i="4"/>
  <c r="BO41" i="4"/>
  <c r="BN41" i="4"/>
  <c r="BM41" i="4"/>
  <c r="BL41" i="4"/>
  <c r="BK41" i="4"/>
  <c r="BR40" i="4"/>
  <c r="BQ40" i="4"/>
  <c r="BP40" i="4"/>
  <c r="BO40" i="4"/>
  <c r="BN40" i="4"/>
  <c r="BM40" i="4"/>
  <c r="BL40" i="4"/>
  <c r="BK40" i="4"/>
  <c r="BR39" i="4"/>
  <c r="BQ39" i="4"/>
  <c r="BP39" i="4"/>
  <c r="BO39" i="4"/>
  <c r="BN39" i="4"/>
  <c r="BM39" i="4"/>
  <c r="BL39" i="4"/>
  <c r="BK39" i="4"/>
  <c r="BR38" i="4"/>
  <c r="BQ38" i="4"/>
  <c r="BP38" i="4"/>
  <c r="BO38" i="4"/>
  <c r="BN38" i="4"/>
  <c r="BM38" i="4"/>
  <c r="BL38" i="4"/>
  <c r="BK38" i="4"/>
  <c r="BR37" i="4"/>
  <c r="BQ37" i="4"/>
  <c r="BP37" i="4"/>
  <c r="BO37" i="4"/>
  <c r="BN37" i="4"/>
  <c r="BM37" i="4"/>
  <c r="BL37" i="4"/>
  <c r="BK37" i="4"/>
  <c r="BR36" i="4"/>
  <c r="BQ36" i="4"/>
  <c r="BP36" i="4"/>
  <c r="BO36" i="4"/>
  <c r="BN36" i="4"/>
  <c r="BM36" i="4"/>
  <c r="BL36" i="4"/>
  <c r="BK36" i="4"/>
  <c r="BR35" i="4"/>
  <c r="BQ35" i="4"/>
  <c r="BP35" i="4"/>
  <c r="BO35" i="4"/>
  <c r="BN35" i="4"/>
  <c r="BM35" i="4"/>
  <c r="BL35" i="4"/>
  <c r="BK35" i="4"/>
  <c r="BR34" i="4"/>
  <c r="BQ34" i="4"/>
  <c r="BP34" i="4"/>
  <c r="BO34" i="4"/>
  <c r="BN34" i="4"/>
  <c r="BM34" i="4"/>
  <c r="BL34" i="4"/>
  <c r="BK34" i="4"/>
  <c r="BR33" i="4"/>
  <c r="BQ33" i="4"/>
  <c r="BP33" i="4"/>
  <c r="BO33" i="4"/>
  <c r="BN33" i="4"/>
  <c r="BM33" i="4"/>
  <c r="BL33" i="4"/>
  <c r="BK33" i="4"/>
  <c r="BR32" i="4"/>
  <c r="BQ32" i="4"/>
  <c r="BP32" i="4"/>
  <c r="BO32" i="4"/>
  <c r="BN32" i="4"/>
  <c r="BM32" i="4"/>
  <c r="BL32" i="4"/>
  <c r="BK32" i="4"/>
  <c r="BR31" i="4"/>
  <c r="BQ31" i="4"/>
  <c r="BP31" i="4"/>
  <c r="BO31" i="4"/>
  <c r="BN31" i="4"/>
  <c r="BM31" i="4"/>
  <c r="BL31" i="4"/>
  <c r="BK31" i="4"/>
  <c r="BR30" i="4"/>
  <c r="BQ30" i="4"/>
  <c r="BP30" i="4"/>
  <c r="BO30" i="4"/>
  <c r="BN30" i="4"/>
  <c r="BM30" i="4"/>
  <c r="BL30" i="4"/>
  <c r="BK30" i="4"/>
  <c r="BR29" i="4"/>
  <c r="BQ29" i="4"/>
  <c r="BP29" i="4"/>
  <c r="BO29" i="4"/>
  <c r="BN29" i="4"/>
  <c r="BM29" i="4"/>
  <c r="BL29" i="4"/>
  <c r="BK29" i="4"/>
  <c r="BR28" i="4"/>
  <c r="BQ28" i="4"/>
  <c r="BP28" i="4"/>
  <c r="BO28" i="4"/>
  <c r="BN28" i="4"/>
  <c r="BM28" i="4"/>
  <c r="BL28" i="4"/>
  <c r="BK28" i="4"/>
  <c r="BR27" i="4"/>
  <c r="BQ27" i="4"/>
  <c r="BP27" i="4"/>
  <c r="BO27" i="4"/>
  <c r="BN27" i="4"/>
  <c r="BM27" i="4"/>
  <c r="BL27" i="4"/>
  <c r="BK27" i="4"/>
  <c r="BR26" i="4"/>
  <c r="BQ26" i="4"/>
  <c r="BP26" i="4"/>
  <c r="BO26" i="4"/>
  <c r="BN26" i="4"/>
  <c r="BM26" i="4"/>
  <c r="BL26" i="4"/>
  <c r="BK26" i="4"/>
  <c r="BR25" i="4"/>
  <c r="BQ25" i="4"/>
  <c r="BP25" i="4"/>
  <c r="BO25" i="4"/>
  <c r="BN25" i="4"/>
  <c r="BM25" i="4"/>
  <c r="BL25" i="4"/>
  <c r="BK25" i="4"/>
  <c r="BR24" i="4"/>
  <c r="BQ24" i="4"/>
  <c r="BP24" i="4"/>
  <c r="BO24" i="4"/>
  <c r="BN24" i="4"/>
  <c r="BM24" i="4"/>
  <c r="BL24" i="4"/>
  <c r="BK24" i="4"/>
  <c r="BR23" i="4"/>
  <c r="BQ23" i="4"/>
  <c r="BP23" i="4"/>
  <c r="BO23" i="4"/>
  <c r="BN23" i="4"/>
  <c r="BM23" i="4"/>
  <c r="BL23" i="4"/>
  <c r="BK23" i="4"/>
  <c r="BR22" i="4"/>
  <c r="BQ22" i="4"/>
  <c r="BP22" i="4"/>
  <c r="BO22" i="4"/>
  <c r="BN22" i="4"/>
  <c r="BM22" i="4"/>
  <c r="BL22" i="4"/>
  <c r="BK22" i="4"/>
  <c r="BR21" i="4"/>
  <c r="BQ21" i="4"/>
  <c r="BP21" i="4"/>
  <c r="BO21" i="4"/>
  <c r="BN21" i="4"/>
  <c r="BM21" i="4"/>
  <c r="BL21" i="4"/>
  <c r="BK21" i="4"/>
  <c r="BR20" i="4"/>
  <c r="BQ20" i="4"/>
  <c r="BP20" i="4"/>
  <c r="BO20" i="4"/>
  <c r="BN20" i="4"/>
  <c r="BM20" i="4"/>
  <c r="BL20" i="4"/>
  <c r="BK20" i="4"/>
  <c r="BR19" i="4"/>
  <c r="BQ19" i="4"/>
  <c r="BP19" i="4"/>
  <c r="BO19" i="4"/>
  <c r="BN19" i="4"/>
  <c r="BM19" i="4"/>
  <c r="BL19" i="4"/>
  <c r="BK19" i="4"/>
  <c r="BR18" i="4"/>
  <c r="BQ18" i="4"/>
  <c r="BP18" i="4"/>
  <c r="BO18" i="4"/>
  <c r="BN18" i="4"/>
  <c r="BM18" i="4"/>
  <c r="BL18" i="4"/>
  <c r="BK18" i="4"/>
  <c r="BR17" i="4"/>
  <c r="BQ17" i="4"/>
  <c r="BP17" i="4"/>
  <c r="BO17" i="4"/>
  <c r="BN17" i="4"/>
  <c r="BM17" i="4"/>
  <c r="BL17" i="4"/>
  <c r="BK17" i="4"/>
  <c r="BR16" i="4"/>
  <c r="BQ16" i="4"/>
  <c r="BP16" i="4"/>
  <c r="BO16" i="4"/>
  <c r="BN16" i="4"/>
  <c r="BM16" i="4"/>
  <c r="BL16" i="4"/>
  <c r="BK16" i="4"/>
  <c r="BR15" i="4"/>
  <c r="BQ15" i="4"/>
  <c r="BP15" i="4"/>
  <c r="BO15" i="4"/>
  <c r="BN15" i="4"/>
  <c r="BM15" i="4"/>
  <c r="BL15" i="4"/>
  <c r="BK15" i="4"/>
  <c r="BR14" i="4"/>
  <c r="BQ14" i="4"/>
  <c r="BP14" i="4"/>
  <c r="BO14" i="4"/>
  <c r="BN14" i="4"/>
  <c r="BM14" i="4"/>
  <c r="BL14" i="4"/>
  <c r="BK14" i="4"/>
  <c r="BR13" i="4"/>
  <c r="BQ13" i="4"/>
  <c r="BP13" i="4"/>
  <c r="BO13" i="4"/>
  <c r="BN13" i="4"/>
  <c r="BM13" i="4"/>
  <c r="BL13" i="4"/>
  <c r="BK13" i="4"/>
  <c r="BR12" i="4"/>
  <c r="BQ12" i="4"/>
  <c r="BP12" i="4"/>
  <c r="BO12" i="4"/>
  <c r="BN12" i="4"/>
  <c r="BM12" i="4"/>
  <c r="BL12" i="4"/>
  <c r="BK12" i="4"/>
  <c r="BR11" i="4"/>
  <c r="BQ11" i="4"/>
  <c r="BP11" i="4"/>
  <c r="BO11" i="4"/>
  <c r="BN11" i="4"/>
  <c r="BM11" i="4"/>
  <c r="BL11" i="4"/>
  <c r="BK11" i="4"/>
  <c r="BR10" i="4"/>
  <c r="BQ10" i="4"/>
  <c r="BP10" i="4"/>
  <c r="BO10" i="4"/>
  <c r="BN10" i="4"/>
  <c r="BM10" i="4"/>
  <c r="BL10" i="4"/>
  <c r="BK10" i="4"/>
  <c r="BR9" i="4"/>
  <c r="BQ9" i="4"/>
  <c r="BP9" i="4"/>
  <c r="BO9" i="4"/>
  <c r="BN9" i="4"/>
  <c r="BM9" i="4"/>
  <c r="BL9" i="4"/>
  <c r="BK9" i="4"/>
  <c r="BR8" i="4"/>
  <c r="BQ8" i="4"/>
  <c r="BP8" i="4"/>
  <c r="BO8" i="4"/>
  <c r="BN8" i="4"/>
  <c r="BM8" i="4"/>
  <c r="BL8" i="4"/>
  <c r="BK8" i="4"/>
  <c r="BR7" i="4"/>
  <c r="BQ7" i="4"/>
  <c r="BP7" i="4"/>
  <c r="BO7" i="4"/>
  <c r="BN7" i="4"/>
  <c r="BM7" i="4"/>
  <c r="BL7" i="4"/>
  <c r="BK7" i="4"/>
  <c r="BR6" i="4"/>
  <c r="BQ6" i="4"/>
  <c r="BP6" i="4"/>
  <c r="BO6" i="4"/>
  <c r="BN6" i="4"/>
  <c r="BM6" i="4"/>
  <c r="BL6" i="4"/>
  <c r="BK6" i="4"/>
  <c r="BR5" i="4"/>
  <c r="BQ5" i="4"/>
  <c r="BP5" i="4"/>
  <c r="BO5" i="4"/>
  <c r="BN5" i="4"/>
  <c r="BM5" i="4"/>
  <c r="BL5" i="4"/>
  <c r="BK5" i="4"/>
  <c r="BR4" i="4"/>
  <c r="BQ4" i="4"/>
  <c r="BP4" i="4"/>
  <c r="BO4" i="4"/>
  <c r="BN4" i="4"/>
  <c r="BM4" i="4"/>
  <c r="BL4" i="4"/>
  <c r="BK4" i="4"/>
  <c r="BR3" i="4"/>
  <c r="BQ3" i="4"/>
  <c r="BP3" i="4"/>
  <c r="BO3" i="4"/>
  <c r="BN3" i="4"/>
  <c r="BM3" i="4"/>
  <c r="BL3" i="4"/>
  <c r="BK3" i="4"/>
  <c r="BR2" i="4"/>
  <c r="BQ2" i="4"/>
  <c r="BP2" i="4"/>
  <c r="BO2" i="4"/>
  <c r="BN2" i="4"/>
  <c r="BM2" i="4"/>
  <c r="BL2" i="4"/>
  <c r="BK2" i="4"/>
  <c r="BR129" i="4"/>
  <c r="BQ129" i="4"/>
  <c r="BP129" i="4"/>
  <c r="BO129" i="4"/>
  <c r="BN129" i="4"/>
  <c r="BM129" i="4"/>
  <c r="BL129" i="4"/>
  <c r="BK129" i="4"/>
  <c r="BG131" i="4"/>
  <c r="BE13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BC131" i="4"/>
  <c r="BC67" i="4"/>
  <c r="BE67" i="4"/>
  <c r="BG67" i="4"/>
  <c r="BC68" i="4"/>
  <c r="BE68" i="4"/>
  <c r="BG68" i="4"/>
  <c r="BC69" i="4"/>
  <c r="BE69" i="4"/>
  <c r="BG69" i="4"/>
  <c r="BC70" i="4"/>
  <c r="BE70" i="4"/>
  <c r="BG70" i="4"/>
  <c r="BC71" i="4"/>
  <c r="BE71" i="4"/>
  <c r="BG71" i="4"/>
  <c r="BC72" i="4"/>
  <c r="BE72" i="4"/>
  <c r="BG72" i="4"/>
  <c r="BC73" i="4"/>
  <c r="BE73" i="4"/>
  <c r="BG73" i="4"/>
  <c r="BC74" i="4"/>
  <c r="BE74" i="4"/>
  <c r="BG74" i="4"/>
  <c r="BC75" i="4"/>
  <c r="BE75" i="4"/>
  <c r="BG75" i="4"/>
  <c r="BC76" i="4"/>
  <c r="BE76" i="4"/>
  <c r="BG76" i="4"/>
  <c r="BC77" i="4"/>
  <c r="BE77" i="4"/>
  <c r="BG77" i="4"/>
  <c r="BC78" i="4"/>
  <c r="BE78" i="4"/>
  <c r="BG78" i="4"/>
  <c r="BC79" i="4"/>
  <c r="BE79" i="4"/>
  <c r="BG79" i="4"/>
  <c r="BC80" i="4"/>
  <c r="BE80" i="4"/>
  <c r="BG80" i="4"/>
  <c r="BC81" i="4"/>
  <c r="BE81" i="4"/>
  <c r="BG81" i="4"/>
  <c r="BC82" i="4"/>
  <c r="BE82" i="4"/>
  <c r="BG82" i="4"/>
  <c r="BC83" i="4"/>
  <c r="BE83" i="4"/>
  <c r="BG83" i="4"/>
  <c r="BC84" i="4"/>
  <c r="BE84" i="4"/>
  <c r="BG84" i="4"/>
  <c r="BC85" i="4"/>
  <c r="BE85" i="4"/>
  <c r="BG85" i="4"/>
  <c r="BC86" i="4"/>
  <c r="BE86" i="4"/>
  <c r="BG86" i="4"/>
  <c r="BC87" i="4"/>
  <c r="BE87" i="4"/>
  <c r="BG87" i="4"/>
  <c r="BC88" i="4"/>
  <c r="BE88" i="4"/>
  <c r="BG88" i="4"/>
  <c r="BC89" i="4"/>
  <c r="BE89" i="4"/>
  <c r="BG89" i="4"/>
  <c r="BC90" i="4"/>
  <c r="BE90" i="4"/>
  <c r="BG90" i="4"/>
  <c r="BC91" i="4"/>
  <c r="BE91" i="4"/>
  <c r="BG91" i="4"/>
  <c r="BC92" i="4"/>
  <c r="BE92" i="4"/>
  <c r="BG92" i="4"/>
  <c r="BC93" i="4"/>
  <c r="BE93" i="4"/>
  <c r="BG93" i="4"/>
  <c r="BC94" i="4"/>
  <c r="BE94" i="4"/>
  <c r="BG94" i="4"/>
  <c r="BC95" i="4"/>
  <c r="BE95" i="4"/>
  <c r="BG95" i="4"/>
  <c r="BC96" i="4"/>
  <c r="BE96" i="4"/>
  <c r="BG96" i="4"/>
  <c r="BC97" i="4"/>
  <c r="BE97" i="4"/>
  <c r="BG97" i="4"/>
  <c r="BC98" i="4"/>
  <c r="BE98" i="4"/>
  <c r="BG98" i="4"/>
  <c r="BC99" i="4"/>
  <c r="BE99" i="4"/>
  <c r="BG99" i="4"/>
  <c r="BC100" i="4"/>
  <c r="BE100" i="4"/>
  <c r="BG100" i="4"/>
  <c r="BC101" i="4"/>
  <c r="BE101" i="4"/>
  <c r="BG101" i="4"/>
  <c r="BC102" i="4"/>
  <c r="BE102" i="4"/>
  <c r="BG102" i="4"/>
  <c r="BC103" i="4"/>
  <c r="BE103" i="4"/>
  <c r="BG103" i="4"/>
  <c r="BC104" i="4"/>
  <c r="BE104" i="4"/>
  <c r="BG104" i="4"/>
  <c r="BC105" i="4"/>
  <c r="BE105" i="4"/>
  <c r="BG105" i="4"/>
  <c r="BC106" i="4"/>
  <c r="BE106" i="4"/>
  <c r="BG106" i="4"/>
  <c r="BC107" i="4"/>
  <c r="BE107" i="4"/>
  <c r="BG107" i="4"/>
  <c r="BC108" i="4"/>
  <c r="BE108" i="4"/>
  <c r="BG108" i="4"/>
  <c r="BC109" i="4"/>
  <c r="BE109" i="4"/>
  <c r="BG109" i="4"/>
  <c r="BC110" i="4"/>
  <c r="BE110" i="4"/>
  <c r="BG110" i="4"/>
  <c r="BC111" i="4"/>
  <c r="BE111" i="4"/>
  <c r="BG111" i="4"/>
  <c r="BC112" i="4"/>
  <c r="BE112" i="4"/>
  <c r="BG112" i="4"/>
  <c r="BC113" i="4"/>
  <c r="BE113" i="4"/>
  <c r="BG113" i="4"/>
  <c r="BC114" i="4"/>
  <c r="BE114" i="4"/>
  <c r="BG114" i="4"/>
  <c r="BC115" i="4"/>
  <c r="BE115" i="4"/>
  <c r="BG115" i="4"/>
  <c r="BC116" i="4"/>
  <c r="BE116" i="4"/>
  <c r="BG116" i="4"/>
  <c r="BC117" i="4"/>
  <c r="BE117" i="4"/>
  <c r="BG117" i="4"/>
  <c r="BC118" i="4"/>
  <c r="BE118" i="4"/>
  <c r="BG118" i="4"/>
  <c r="BC119" i="4"/>
  <c r="BE119" i="4"/>
  <c r="BG119" i="4"/>
  <c r="BC120" i="4"/>
  <c r="BE120" i="4"/>
  <c r="BG120" i="4"/>
  <c r="BC121" i="4"/>
  <c r="BE121" i="4"/>
  <c r="BG121" i="4"/>
  <c r="BC122" i="4"/>
  <c r="BE122" i="4"/>
  <c r="BG122" i="4"/>
  <c r="BC123" i="4"/>
  <c r="BE123" i="4"/>
  <c r="BG123" i="4"/>
  <c r="BC124" i="4"/>
  <c r="BE124" i="4"/>
  <c r="BG124" i="4"/>
  <c r="BC125" i="4"/>
  <c r="BE125" i="4"/>
  <c r="BG125" i="4"/>
  <c r="BC126" i="4"/>
  <c r="BE126" i="4"/>
  <c r="BG126" i="4"/>
  <c r="BC127" i="4"/>
  <c r="BE127" i="4"/>
  <c r="BG127" i="4"/>
  <c r="BC128" i="4"/>
  <c r="BE128" i="4"/>
  <c r="BG128" i="4"/>
  <c r="BG130" i="4"/>
  <c r="BC129" i="4"/>
  <c r="BE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129" i="4"/>
  <c r="BI133" i="4"/>
  <c r="BI132" i="4"/>
  <c r="BI130" i="4"/>
  <c r="BG129" i="4"/>
  <c r="BE130" i="4"/>
  <c r="BE132" i="4"/>
  <c r="BG132" i="4"/>
  <c r="BC130" i="4"/>
  <c r="BC132" i="4"/>
  <c r="BC66" i="4"/>
  <c r="BE66" i="4"/>
  <c r="BG66" i="4"/>
  <c r="BC65" i="4"/>
  <c r="BE65" i="4"/>
  <c r="BG65" i="4"/>
  <c r="BC64" i="4"/>
  <c r="BE64" i="4"/>
  <c r="BG64" i="4"/>
  <c r="BC63" i="4"/>
  <c r="BE63" i="4"/>
  <c r="BG63" i="4"/>
  <c r="BC62" i="4"/>
  <c r="BE62" i="4"/>
  <c r="BG62" i="4"/>
  <c r="BC61" i="4"/>
  <c r="BE61" i="4"/>
  <c r="BG61" i="4"/>
  <c r="BC60" i="4"/>
  <c r="BE60" i="4"/>
  <c r="BG60" i="4"/>
  <c r="BC59" i="4"/>
  <c r="BE59" i="4"/>
  <c r="BG59" i="4"/>
  <c r="BC58" i="4"/>
  <c r="BE58" i="4"/>
  <c r="BG58" i="4"/>
  <c r="BC57" i="4"/>
  <c r="BE57" i="4"/>
  <c r="BG57" i="4"/>
  <c r="BC56" i="4"/>
  <c r="BE56" i="4"/>
  <c r="BG56" i="4"/>
  <c r="BC55" i="4"/>
  <c r="BE55" i="4"/>
  <c r="BG55" i="4"/>
  <c r="BC54" i="4"/>
  <c r="BE54" i="4"/>
  <c r="BG54" i="4"/>
  <c r="BC53" i="4"/>
  <c r="BE53" i="4"/>
  <c r="BG53" i="4"/>
  <c r="BC52" i="4"/>
  <c r="BE52" i="4"/>
  <c r="BG52" i="4"/>
  <c r="BC51" i="4"/>
  <c r="BE51" i="4"/>
  <c r="BG51" i="4"/>
  <c r="BC50" i="4"/>
  <c r="BE50" i="4"/>
  <c r="BG50" i="4"/>
  <c r="BC49" i="4"/>
  <c r="BE49" i="4"/>
  <c r="BG49" i="4"/>
  <c r="BC48" i="4"/>
  <c r="BE48" i="4"/>
  <c r="BG48" i="4"/>
  <c r="BC47" i="4"/>
  <c r="BE47" i="4"/>
  <c r="BG47" i="4"/>
  <c r="BC46" i="4"/>
  <c r="BE46" i="4"/>
  <c r="BG46" i="4"/>
  <c r="BC45" i="4"/>
  <c r="BE45" i="4"/>
  <c r="BG45" i="4"/>
  <c r="BC44" i="4"/>
  <c r="BE44" i="4"/>
  <c r="BG44" i="4"/>
  <c r="BC43" i="4"/>
  <c r="BE43" i="4"/>
  <c r="BG43" i="4"/>
  <c r="BC42" i="4"/>
  <c r="BE42" i="4"/>
  <c r="BG42" i="4"/>
  <c r="BC41" i="4"/>
  <c r="BE41" i="4"/>
  <c r="BG41" i="4"/>
  <c r="BC40" i="4"/>
  <c r="BE40" i="4"/>
  <c r="BG40" i="4"/>
  <c r="BC39" i="4"/>
  <c r="BE39" i="4"/>
  <c r="BG39" i="4"/>
  <c r="BC38" i="4"/>
  <c r="BE38" i="4"/>
  <c r="BG38" i="4"/>
  <c r="BC37" i="4"/>
  <c r="BE37" i="4"/>
  <c r="BG37" i="4"/>
  <c r="BC36" i="4"/>
  <c r="BE36" i="4"/>
  <c r="BG36" i="4"/>
  <c r="BC35" i="4"/>
  <c r="BE35" i="4"/>
  <c r="BG35" i="4"/>
  <c r="BC34" i="4"/>
  <c r="BE34" i="4"/>
  <c r="BG34" i="4"/>
  <c r="BC33" i="4"/>
  <c r="BE33" i="4"/>
  <c r="BG33" i="4"/>
  <c r="BC32" i="4"/>
  <c r="BE32" i="4"/>
  <c r="BG32" i="4"/>
  <c r="BC31" i="4"/>
  <c r="BE31" i="4"/>
  <c r="BG31" i="4"/>
  <c r="BC30" i="4"/>
  <c r="BE30" i="4"/>
  <c r="BG30" i="4"/>
  <c r="BC29" i="4"/>
  <c r="BE29" i="4"/>
  <c r="BG29" i="4"/>
  <c r="BC28" i="4"/>
  <c r="BE28" i="4"/>
  <c r="BG28" i="4"/>
  <c r="BC27" i="4"/>
  <c r="BE27" i="4"/>
  <c r="BG27" i="4"/>
  <c r="BC26" i="4"/>
  <c r="BE26" i="4"/>
  <c r="BG26" i="4"/>
  <c r="BC25" i="4"/>
  <c r="BE25" i="4"/>
  <c r="BG25" i="4"/>
  <c r="BC24" i="4"/>
  <c r="BE24" i="4"/>
  <c r="BG24" i="4"/>
  <c r="BC23" i="4"/>
  <c r="BE23" i="4"/>
  <c r="BG23" i="4"/>
  <c r="BC22" i="4"/>
  <c r="BE22" i="4"/>
  <c r="BG22" i="4"/>
  <c r="BC21" i="4"/>
  <c r="BE21" i="4"/>
  <c r="BG21" i="4"/>
  <c r="BC20" i="4"/>
  <c r="BE20" i="4"/>
  <c r="BG20" i="4"/>
  <c r="BC19" i="4"/>
  <c r="BE19" i="4"/>
  <c r="BG19" i="4"/>
  <c r="BC18" i="4"/>
  <c r="BE18" i="4"/>
  <c r="BG18" i="4"/>
  <c r="BC17" i="4"/>
  <c r="BE17" i="4"/>
  <c r="BG17" i="4"/>
  <c r="BC16" i="4"/>
  <c r="BE16" i="4"/>
  <c r="BG16" i="4"/>
  <c r="BC15" i="4"/>
  <c r="BE15" i="4"/>
  <c r="BG15" i="4"/>
  <c r="BC14" i="4"/>
  <c r="BE14" i="4"/>
  <c r="BG14" i="4"/>
  <c r="BC13" i="4"/>
  <c r="BE13" i="4"/>
  <c r="BG13" i="4"/>
  <c r="BC12" i="4"/>
  <c r="BE12" i="4"/>
  <c r="BG12" i="4"/>
  <c r="BC11" i="4"/>
  <c r="BE11" i="4"/>
  <c r="BG11" i="4"/>
  <c r="BC10" i="4"/>
  <c r="BE10" i="4"/>
  <c r="BG10" i="4"/>
  <c r="BC9" i="4"/>
  <c r="BE9" i="4"/>
  <c r="BG9" i="4"/>
  <c r="BC8" i="4"/>
  <c r="BE8" i="4"/>
  <c r="BG8" i="4"/>
  <c r="BC7" i="4"/>
  <c r="BE7" i="4"/>
  <c r="BG7" i="4"/>
  <c r="BC6" i="4"/>
  <c r="BE6" i="4"/>
  <c r="BG6" i="4"/>
  <c r="BC5" i="4"/>
  <c r="BE5" i="4"/>
  <c r="BG5" i="4"/>
  <c r="BC4" i="4"/>
  <c r="BE4" i="4"/>
  <c r="BG4" i="4"/>
  <c r="BC3" i="4"/>
  <c r="BE3" i="4"/>
  <c r="BG3" i="4"/>
  <c r="BG2" i="4"/>
  <c r="BE2" i="4"/>
  <c r="BC2" i="4"/>
</calcChain>
</file>

<file path=xl/connections.xml><?xml version="1.0" encoding="utf-8"?>
<connections xmlns="http://schemas.openxmlformats.org/spreadsheetml/2006/main">
  <connection id="1" name="11_participantResponses_Tomato_open_network_2" type="6" refreshedVersion="0" background="1" saveData="1">
    <textPr fileType="mac" sourceFile="/Users/johnnyvenom/Documents/Projects/BSS_ESP8266/data/working_data/open_network/11_participantResponses_Tomato_open_network_2.txt" space="1" comma="1" semicolon="1" consecutive="1" delimiter="-">
      <textFields count="4">
        <textField/>
        <textField/>
        <textField/>
        <textField/>
      </textFields>
    </textPr>
  </connection>
  <connection id="2" name="11_participantResponses_Tomato_open_network_211" type="6" refreshedVersion="0" background="1" saveData="1">
    <textPr fileType="mac" sourceFile="/Users/johnnyvenom/Documents/Projects/BSS_ESP8266/data/working_data/open_network/11_participantResponses_Tomato_open_network_2.txt" space="1" comma="1" semicolon="1" consecutive="1" delimiter="-">
      <textFields count="4">
        <textField/>
        <textField/>
        <textField/>
        <textField/>
      </textFields>
    </textPr>
  </connection>
  <connection id="3" name="11_rcvdMessage_Tomato_open_network_1" type="6" refreshedVersion="0" background="1" saveData="1">
    <textPr fileType="mac" sourceFile="/Users/johnnyvenom/Documents/Projects/BSS_ESP8266/data/working_data/open_network/11_rcvdMessage_Tomato_open_network_1.txt" space="1" comma="1" semicolon="1" consecutive="1" delimiter="-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1_rcvdMessage_Tomato_open_network_111" type="6" refreshedVersion="0" background="1" saveData="1">
    <textPr fileType="mac" sourceFile="/Users/johnnyvenom/Documents/Projects/BSS_ESP8266/data/working_data/open_network/11_rcvdMessage_Tomato_open_network_1.txt" space="1" comma="1" semicolon="1" consecutive="1" delimiter="-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1_sentMessage_Tomato_open_network_1" type="6" refreshedVersion="0" background="1">
    <textPr fileType="mac" sourceFile="/Users/johnnyvenom/Documents/Projects/BSS_ESP8266/data/working_data/open_network/11_sentMessage_Tomato_open_network_1.txt" space="1" comma="1" semicolon="1" consecutive="1" delimiter="-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1_sentMessage_Tomato_open_network_111" type="6" refreshedVersion="0" background="1" saveData="1">
    <textPr fileType="mac" sourceFile="/Users/johnnyvenom/Documents/Projects/BSS_ESP8266/data/working_data/open_network/11_sentMessage_Tomato_open_network_1.txt" space="1" comma="1" semicolon="1" consecutive="1" delimiter="-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11_sentMessage_Tomato_open_network_121" type="6" refreshedVersion="0" background="1" saveData="1">
    <textPr fileType="mac" sourceFile="/Users/johnnyvenom/Documents/Projects/BSS_ESP8266/data/working_data/open_network/11_sentMessage_Tomato_open_network_1.txt" space="1" comma="1" semicolon="1" consecutive="1" delimiter="-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1a_sentMessage_Tomato_WPA2_1" type="6" refreshedVersion="0" background="1" saveData="1">
    <textPr fileType="mac" firstRow="2" sourceFile="/Users/johnnyvenom/Documents/Projects/BSS_ESP8266/data/working_data/closed_network_WPA2/1a_sentMessage_Tomato_WPA2_1.txt" space="1" comma="1" semicolon="1" consecutive="1" delimiter="-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1b_participantResponses_Tomato_WPA2_1" type="6" refreshedVersion="0" background="1" saveData="1">
    <textPr fileType="mac" firstRow="2" sourceFile="/Users/johnnyvenom/Documents/Projects/BSS_ESP8266/data/working_data/closed_network_WPA2/1b_participantResponses_Tomato_WPA2_1.txt" space="1" comma="1" semicolon="1" consecutive="1" delimiter="-">
      <textFields count="4">
        <textField/>
        <textField/>
        <textField/>
        <textField/>
      </textFields>
    </textPr>
  </connection>
  <connection id="10" name="1c_rcvdMessage_Tomato_WPA2_1" type="6" refreshedVersion="0" background="1" saveData="1">
    <textPr fileType="mac" firstRow="2" sourceFile="/Users/johnnyvenom/Documents/Projects/BSS_ESP8266/data/working_data/closed_network_WPA2/1c_rcvdMessage_Tomato_WPA2_1.txt" space="1" comma="1" semicolon="1" consecutive="1" delimiter="-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b_participantResponses_Tomato_WPA2_21" type="6" refreshedVersion="0" background="1" saveData="1">
    <textPr fileType="mac" sourceFile="/Users/johnnyvenom/Documents/Projects/BSS_ESP8266/data/working_data/closed_network_WPA2/2b_participantResponses_Tomato_WPA2_2.txt" space="1" comma="1" consecutive="1" delimiter="-">
      <textFields count="4">
        <textField/>
        <textField/>
        <textField/>
        <textField/>
      </textFields>
    </textPr>
  </connection>
  <connection id="12" name="2b_participantResponses_Tomato_WPA2_2111111" type="6" refreshedVersion="0" background="1" saveData="1">
    <textPr fileType="mac" sourceFile="/Users/johnnyvenom/Documents/Projects/BSS_ESP8266/data/working_data/closed_network_WPA2/2b_participantResponses_Tomato_WPA2_2.txt" space="1" comma="1" consecutive="1" delimiter="-">
      <textFields count="4">
        <textField/>
        <textField/>
        <textField/>
        <textField/>
      </textFields>
    </textPr>
  </connection>
  <connection id="13" name="2b_participantResponses_Tomato_WPA2_221" type="6" refreshedVersion="0" background="1" saveData="1">
    <textPr fileType="mac" sourceFile="/Users/johnnyvenom/Documents/Projects/BSS_ESP8266/data/working_data/closed_network_WPA2/2b_participantResponses_Tomato_WPA2_2.txt" space="1" comma="1" semicolon="1" consecutive="1" delimiter="-">
      <textFields count="4">
        <textField/>
        <textField/>
        <textField/>
        <textField/>
      </textFields>
    </textPr>
  </connection>
  <connection id="14" name="2b_participantResponses_Tomato_WPA2_22111111" type="6" refreshedVersion="0" background="1" saveData="1">
    <textPr fileType="mac" sourceFile="/Users/johnnyvenom/Documents/Projects/BSS_ESP8266/data/working_data/closed_network_WPA2/2b_participantResponses_Tomato_WPA2_2.txt" space="1" comma="1" semicolon="1" consecutive="1" delimiter="-">
      <textFields count="4">
        <textField/>
        <textField/>
        <textField/>
        <textField/>
      </textFields>
    </textPr>
  </connection>
  <connection id="15" name="2c_rcvdMessage_Tomato_WPA2_21" type="6" refreshedVersion="0" background="1" saveData="1">
    <textPr fileType="mac" sourceFile="/Users/johnnyvenom/Documents/Projects/BSS_ESP8266/data/working_data/closed_network_WPA2/2c_rcvdMessage_Tomato_WPA2_2.txt" space="1" comma="1" semicolon="1" consecutive="1" delimiter="-">
      <textFields count="8">
        <textField/>
        <textField/>
        <textField/>
        <textField/>
        <textField/>
        <textField/>
        <textField/>
        <textField/>
      </textFields>
    </textPr>
  </connection>
  <connection id="16" name="2c_rcvdMessage_Tomato_WPA2_2111111" type="6" refreshedVersion="0" background="1" saveData="1">
    <textPr fileType="mac" sourceFile="/Users/johnnyvenom/Documents/Projects/BSS_ESP8266/data/working_data/closed_network_WPA2/2c_rcvdMessage_Tomato_WPA2_2.txt" space="1" comma="1" semicolon="1" consecutive="1" delimiter="-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<sst xmlns="http://schemas.openxmlformats.org/spreadsheetml/2006/main" count="3025" uniqueCount="246">
  <si>
    <t>/device</t>
  </si>
  <si>
    <t>random</t>
  </si>
  <si>
    <t>solid</t>
  </si>
  <si>
    <t>blinking</t>
  </si>
  <si>
    <t>none</t>
  </si>
  <si>
    <t>msgs received max &gt; max</t>
  </si>
  <si>
    <t>avg roundtrip latency</t>
  </si>
  <si>
    <t>median latency</t>
  </si>
  <si>
    <t>std. dev.(p)</t>
  </si>
  <si>
    <t>outliers removed ( &gt; .5 sec)</t>
  </si>
  <si>
    <t>total msgs</t>
  </si>
  <si>
    <t>% received</t>
  </si>
  <si>
    <t>correct msgs
max &gt; device</t>
  </si>
  <si>
    <t>correct msgs
max &gt; dev &gt; max</t>
  </si>
  <si>
    <t>max &gt; device</t>
  </si>
  <si>
    <t>max &gt; max</t>
  </si>
  <si>
    <t>max &gt; dev &gt; max</t>
  </si>
  <si>
    <t>m &gt; m latency</t>
  </si>
  <si>
    <t>DEVICE</t>
  </si>
  <si>
    <t>MAX RETURN</t>
  </si>
  <si>
    <t>MAX SEND</t>
  </si>
  <si>
    <t>count</t>
  </si>
  <si>
    <t>device</t>
  </si>
  <si>
    <t>all devices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</si>
  <si>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</si>
  <si>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</si>
  <si>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</si>
  <si>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</si>
  <si>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</si>
  <si>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</si>
  <si>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</si>
  <si>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</si>
  <si>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"random" msgs sent</t>
  </si>
  <si>
    <t>received</t>
  </si>
  <si>
    <t>avg</t>
  </si>
  <si>
    <t>median</t>
  </si>
  <si>
    <t>std. dev(p)</t>
  </si>
  <si>
    <t>averages</t>
  </si>
  <si>
    <t>medians</t>
  </si>
  <si>
    <t>std devs</t>
  </si>
  <si>
    <t>average</t>
  </si>
  <si>
    <t>std dev</t>
  </si>
  <si>
    <t>Body:Suit:Score ESP8266 multiple device testing</t>
  </si>
  <si>
    <t>IDMIL/matralab</t>
  </si>
  <si>
    <t>8 ESP8266 devices were tested across a variety of conditions and network configurations</t>
  </si>
  <si>
    <t>Devices:</t>
  </si>
  <si>
    <t>Device-1</t>
  </si>
  <si>
    <t>Device-2</t>
  </si>
  <si>
    <t>Device-3</t>
  </si>
  <si>
    <t>Device-4</t>
  </si>
  <si>
    <t>Device-5</t>
  </si>
  <si>
    <t>Device-6</t>
  </si>
  <si>
    <t>Device-7</t>
  </si>
  <si>
    <t>Device-8</t>
  </si>
  <si>
    <t>Adafruit HUZZAH</t>
  </si>
  <si>
    <t>Sparkfun Thing Dev</t>
  </si>
  <si>
    <t xml:space="preserve">Router: </t>
  </si>
  <si>
    <t>Linksys WRT54GL with Tomato firmware v1.28(?)</t>
  </si>
  <si>
    <t>send pattern</t>
  </si>
  <si>
    <t>messages</t>
  </si>
  <si>
    <t>Network configuration</t>
  </si>
  <si>
    <t>sensor data streaming</t>
  </si>
  <si>
    <t>other variables tested</t>
  </si>
  <si>
    <t>notes</t>
  </si>
  <si>
    <t xml:space="preserve">WPA2 </t>
  </si>
  <si>
    <t>simultaneous</t>
  </si>
  <si>
    <t>no</t>
  </si>
  <si>
    <t>1a_sentMessage_Tomato_WPA2_1.txt</t>
  </si>
  <si>
    <t>Trial</t>
  </si>
  <si>
    <t>3a_sentMessage_Tomato_WPA2_3.txt</t>
  </si>
  <si>
    <t>4a_sentMessage_Tomato_WPA2_4.txt</t>
  </si>
  <si>
    <t>5a_sentMessage_Tomato_WPA2_5.txt</t>
  </si>
  <si>
    <t>6a_sentMessage_Tomato_WPA2_6_crashed.txt</t>
  </si>
  <si>
    <t>WPA3</t>
  </si>
  <si>
    <t>WPA4</t>
  </si>
  <si>
    <t>WPA5</t>
  </si>
  <si>
    <t>WPA6</t>
  </si>
  <si>
    <t>WPA7</t>
  </si>
  <si>
    <t>staggered 200ms</t>
  </si>
  <si>
    <t>broadcast</t>
  </si>
  <si>
    <t>random to all</t>
  </si>
  <si>
    <t>same to all</t>
  </si>
  <si>
    <t>1ms</t>
  </si>
  <si>
    <t>crashed everything</t>
  </si>
  <si>
    <t>missing received messages</t>
  </si>
  <si>
    <t>2a_sentMessage_Tomato_WPA2_2.txt</t>
  </si>
  <si>
    <t>11_participantResponses_Tomato_open_network_2.txt</t>
  </si>
  <si>
    <t>11_rcvdMessage_Tomato_open_network_1.txt</t>
  </si>
  <si>
    <t>11_sentMessage_Tomato_open_network_1.txt</t>
  </si>
  <si>
    <t>12_participantResponses_Tomato_open_network_3.txt</t>
  </si>
  <si>
    <t>12_rcvdMessage_Tomato_open_network_2.txt</t>
  </si>
  <si>
    <t>12_sentMessage_Tomato_open_network_2.txt</t>
  </si>
  <si>
    <t>13_participantResponses_Tomato_open_network_4.txt</t>
  </si>
  <si>
    <t>13_rcvdMessage_Tomato_open_network_4.txt</t>
  </si>
  <si>
    <t>13_sentMessage_Tomato_open_network_3.txt</t>
  </si>
  <si>
    <t>14_participantResponses_Tomato_open_network_5.txt</t>
  </si>
  <si>
    <t>14_sentMessage_Tomato_open_network_4.txt</t>
  </si>
  <si>
    <t>15_participantResponses_Tomato_open_network_1.txt</t>
  </si>
  <si>
    <t>15_rcvdMessage_Tomato_open_network_5.txt</t>
  </si>
  <si>
    <t>15_sentMessage_Tomato_open_network_5.txt</t>
  </si>
  <si>
    <t>filename (sentMessages)</t>
  </si>
  <si>
    <t>filename (participantResponses)</t>
  </si>
  <si>
    <t>filename (rcvdMessage)</t>
  </si>
  <si>
    <t>1b_participantResponses_Tomato_WPA2_1.txt</t>
  </si>
  <si>
    <t>1c_rcvdMessage_Tomato_WPA2_1.txt</t>
  </si>
  <si>
    <t>3b_participantResponses_Tomato_WPA2_3.txt</t>
  </si>
  <si>
    <t>4b_participantResponses_Tomato_WPA2_4.txt</t>
  </si>
  <si>
    <t>4c_rcvdMessage_Tomato_WPA2_4.txt</t>
  </si>
  <si>
    <t>5b_participantResponses_Tomato_WPA2_5.txt</t>
  </si>
  <si>
    <t>5c_rcvdMessage_Tomato_WPA2_5.txt</t>
  </si>
  <si>
    <t>6b_rcvdMessage_Tomato_WPA2_6_crashed.txt</t>
  </si>
  <si>
    <t>6c_participantResponses_Tomato_WPA2_6_crashed.txt</t>
  </si>
  <si>
    <t>2b_participantResponses_Tomato_WPA2_2.txt</t>
  </si>
  <si>
    <t>2c_rcvdMessage_Tomato_WPA2_2.txt</t>
  </si>
  <si>
    <t>21_participantResponses_Tomato_open_w_MAC_addresses_1.txt</t>
  </si>
  <si>
    <t>21_sentMessage_Tomato_open_w_MAC_addresses_1.txt</t>
  </si>
  <si>
    <t>22_participantResponses_Tomato_open_w_MAC_addresses_2.txt</t>
  </si>
  <si>
    <t>22_rcvdMessage_Tomato_open_w_MAC_addresses_2.txt</t>
  </si>
  <si>
    <t>22_sentMessage_Tomato_open_w_MAC_addresses_2.txt</t>
  </si>
  <si>
    <t>23_participantResponses_Tomato_open_w_MAC_addresses_3.txt</t>
  </si>
  <si>
    <t>23_rcvdMessage_Tomato_open_w_MAC_addresses_3.txt</t>
  </si>
  <si>
    <t>23_sentMessage_Tomato_open_w_MAC_addresses_3.txt</t>
  </si>
  <si>
    <t>24_participantResponses_Tomato_open_w_MAC_addresses_4.txt</t>
  </si>
  <si>
    <t>24_rcvdMessage_Tomato_open_w_MAC_addresses_4.txt</t>
  </si>
  <si>
    <t>24_sentMessage_Tomato_open_w_MAC_addresses_4.txt</t>
  </si>
  <si>
    <t>25_participantResponses_Tomato_open_w_MAC_addresses_5.txt</t>
  </si>
  <si>
    <t>25_rcvdMessage_Tomato_open_w_MAC_addresses_5.txt</t>
  </si>
  <si>
    <t>25_sentMessage_Tomato_open_w_MAC_addresses_5.txt</t>
  </si>
  <si>
    <t>open network</t>
  </si>
  <si>
    <t>open w/ MAC access</t>
  </si>
  <si>
    <t>26_participantResponses_Tomato_open_w_MAC_addresses_6_125ms.txt</t>
  </si>
  <si>
    <t>26_participantResponses_Tomato_open_w_MAC_addresses_6_16ms.txt</t>
  </si>
  <si>
    <t>26_participantResponses_Tomato_open_w_MAC_addresses_6_250ms.txt</t>
  </si>
  <si>
    <t>26_participantResponses_Tomato_open_w_MAC_addresses_6_32ms.txt</t>
  </si>
  <si>
    <t>26_participantResponses_Tomato_open_w_MAC_addresses_6_64ms.txt</t>
  </si>
  <si>
    <t>26_participantResponses_Tomato_open_w_MAC_addresses_6_8ms.txt</t>
  </si>
  <si>
    <t>26_rcvdMessage_Tomato_open_w_MAC_addresses_6_125ms.txt</t>
  </si>
  <si>
    <t>26_rcvdMessage_Tomato_open_w_MAC_addresses_6_16ms.txt</t>
  </si>
  <si>
    <t>26_rcvdMessage_Tomato_open_w_MAC_addresses_6_250ms.txt</t>
  </si>
  <si>
    <t>26_rcvdMessage_Tomato_open_w_MAC_addresses_6_32ms.txt</t>
  </si>
  <si>
    <t>26_rcvdMessage_Tomato_open_w_MAC_addresses_6_64ms.txt</t>
  </si>
  <si>
    <t>26_rcvdMessage_Tomato_open_w_MAC_addresses_6_8ms.txt</t>
  </si>
  <si>
    <t>26_sentMessage_Tomato_open_w_MAC_addresses_6_125ms.txt</t>
  </si>
  <si>
    <t>26_sentMessage_Tomato_open_w_MAC_addresses_6_16ms.txt</t>
  </si>
  <si>
    <t>26_sentMessage_Tomato_open_w_MAC_addresses_6_250ms.txt</t>
  </si>
  <si>
    <t>26_sentMessage_Tomato_open_w_MAC_addresses_6_32ms.txt</t>
  </si>
  <si>
    <t>26_sentMessage_Tomato_open_w_MAC_addresses_6_64ms.txt</t>
  </si>
  <si>
    <t>26_sentMessage_Tomato_open_w_MAC_addresses_6_8ms.txt</t>
  </si>
  <si>
    <t>250ms</t>
  </si>
  <si>
    <t>125ms</t>
  </si>
  <si>
    <t>64ms</t>
  </si>
  <si>
    <t>32ms</t>
  </si>
  <si>
    <t>16ms</t>
  </si>
  <si>
    <t>8ms</t>
  </si>
  <si>
    <t>1_participantResponses_Tomato_open_w_MAC_addresses_1.txt</t>
  </si>
  <si>
    <t>1_rcvdMessage_Tomato_open_w_MAC_addresses_1.txt</t>
  </si>
  <si>
    <t>1_sentMessage_Tomato_open_w_MAC_addresses_1.txt</t>
  </si>
  <si>
    <t>2_participantResponses_Tomato_open_w_MAC_addresses_6_16ms_11.txt</t>
  </si>
  <si>
    <t>2_rcvdMessage_Tomato_open_w_MAC_addresses_16ms_11.txt</t>
  </si>
  <si>
    <t>2_sentMessage_Tomato_open_w_MAC_addresses_16ms_11.txt</t>
  </si>
  <si>
    <t>3_participantResponses_Tomato_open_w_MAC_addresses_1.txt</t>
  </si>
  <si>
    <t>3_rcvdMessage_Tomato_open_w_MAC_addresses_1.txt</t>
  </si>
  <si>
    <t>3_sentMessage_Tomato_open_w_MAC_addresses_1.txt</t>
  </si>
  <si>
    <t>4_participantResponses_Tomato_open_w_MAC_addresses_6.txt</t>
  </si>
  <si>
    <t>4_rcvdMessage_Tomato_open_w_MAC_addresses_6.txt</t>
  </si>
  <si>
    <t>4_sentMessage_Tomato_open_w_MAC_addresses_6.txt</t>
  </si>
  <si>
    <t>5_participantResponses_Tomato_open_w_MAC_addresses_1.txt</t>
  </si>
  <si>
    <t>5_rcvdMessage_Tomato_open_w_MAC_addresses_1.txt</t>
  </si>
  <si>
    <t>5_sentMessage_Tomato_open_w_MAC_addresses_1.txt</t>
  </si>
  <si>
    <t>6_participantResponses_Tomato_open_w_MAC_addresses_6.txt</t>
  </si>
  <si>
    <t>6_rcvdMessage_Tomato_open_w_MAC_addresses_6.txt</t>
  </si>
  <si>
    <t>6_sentMessage_Tomato_open_w_MAC_addresses_6.txt</t>
  </si>
  <si>
    <t>7_participantResponses_Tomato_open_w_MAC_addresses_1.txt</t>
  </si>
  <si>
    <t>7_rcvdMessage_Tomato_open_w_MAC_addresses_1.txt</t>
  </si>
  <si>
    <t>7_sentMessage_Tomato_open_w_MAC_addresses_1.txt</t>
  </si>
  <si>
    <t>8_participantResponses_Tomato_open_w_MAC_addresses_6.txt</t>
  </si>
  <si>
    <t>8_rcvdMessage_Tomato_open_w_MAC_addresses_6.txt</t>
  </si>
  <si>
    <t>8_sentMessage_Tomato_open_w_MAC_addresses_6.txt</t>
  </si>
  <si>
    <t>9_participantResponses_Tomato_open_w_MAC_addresses_1.txt</t>
  </si>
  <si>
    <t>9_rcvdMessage_Tomato_open_w_MAC_addresses_1.txt</t>
  </si>
  <si>
    <t>9_sentMessage_Tomato_open_w_MAC_addresses_1.txt</t>
  </si>
  <si>
    <t>10_participantResponses_Tomato_open_w_MAC_addresses_1.txt</t>
  </si>
  <si>
    <t>10_rcvdMessage_Tomato_open_w_MAC_addresses_1.txt</t>
  </si>
  <si>
    <t>10_sentMessage_Tomato_open_w_MAC_addresses_1.txt</t>
  </si>
  <si>
    <t>11_participantResponses_Tomato_open_w_MAC_addresses_1.txt</t>
  </si>
  <si>
    <t>11_rcvdMessage_Tomato_open_w_MAC_addresses_1.txt</t>
  </si>
  <si>
    <t>11_sentMessage_Tomato_open_w_MAC_addresses_1.txt</t>
  </si>
  <si>
    <t>12_participantResponses_Tomato_open_w_MAC_addresses_6.txt</t>
  </si>
  <si>
    <t>12_rcvdMessage_Tomato_open_w_MAC_addresses_6.txt</t>
  </si>
  <si>
    <t>12_sentMessage_Tomato_open_w_MAC_addresses_6.txt</t>
  </si>
  <si>
    <t>13_participantResponses_Tomato_open_w_MAC_addresses_1.txt</t>
  </si>
  <si>
    <t>13_rcvdMessage_Tomato_open_w_MAC_addresses_6.txt</t>
  </si>
  <si>
    <t>13_sentMessage_Tomato_open_w_MAC_addresses_1.txt</t>
  </si>
  <si>
    <t>14_participantResponses_Tomato_open_w_MAC_addresses_6.txt</t>
  </si>
  <si>
    <t>14_rcvdMessage_Tomato_open_w_MAC_addresses_6.txt</t>
  </si>
  <si>
    <t>14_sentMessage_Tomato_open_w_MAC_addresses_6.txt</t>
  </si>
  <si>
    <t>15_participantResponses_Tomato_open_w_MAC_addresses_1.txt</t>
  </si>
  <si>
    <t>15_rcvdMessage_Tomato_open_w_MAC_addresses_1.txt</t>
  </si>
  <si>
    <t>15_sentMessage_Tomato_open_w_MAC_addresses_1.txt</t>
  </si>
  <si>
    <t>16_participantResponses_Tomato_open_w_MAC_addresses_6.txt</t>
  </si>
  <si>
    <t>16_rcvdMessage_Tomato_open_w_MAC_addresses_6.txt</t>
  </si>
  <si>
    <t>16_sentMessage_Tomato_open_w_MAC_addresses_6.txt</t>
  </si>
  <si>
    <t>network ch 1, joe on ch 11</t>
  </si>
  <si>
    <t>network ch 1, joe on ch 8</t>
  </si>
  <si>
    <t>network ch 1, joe on ch 4</t>
  </si>
  <si>
    <t>network ch 1, joe on ch 1</t>
  </si>
  <si>
    <t>body occlusion yes</t>
  </si>
  <si>
    <t>body occlusion no</t>
  </si>
  <si>
    <t>distance test</t>
  </si>
  <si>
    <t>huddle test</t>
  </si>
  <si>
    <t xml:space="preserve">Analysis: </t>
  </si>
  <si>
    <t>evaluation</t>
  </si>
  <si>
    <t>metric</t>
  </si>
  <si>
    <t>number sent</t>
  </si>
  <si>
    <t xml:space="preserve">number correctly ID'ed </t>
  </si>
  <si>
    <t>percent correct</t>
  </si>
  <si>
    <t>messages max &gt; device</t>
  </si>
  <si>
    <t>msgs max &gt; device &gt; max</t>
  </si>
  <si>
    <t>number echoed back</t>
  </si>
  <si>
    <t>Computed per trial:</t>
  </si>
  <si>
    <t>- message sending/ receiving:</t>
  </si>
  <si>
    <t>msgs IDed and echoed</t>
  </si>
  <si>
    <t>IDed and echoed</t>
  </si>
  <si>
    <t>latency</t>
  </si>
  <si>
    <t>roundtrip max &gt; echo back</t>
  </si>
  <si>
    <t>average latency</t>
  </si>
  <si>
    <t>std. dev. latency</t>
  </si>
  <si>
    <t>individual devices</t>
  </si>
  <si>
    <t>x</t>
  </si>
  <si>
    <t>random timetagged msgs</t>
  </si>
  <si>
    <t>msgs sent</t>
  </si>
  <si>
    <t>msgs echoed back</t>
  </si>
  <si>
    <t>percent success</t>
  </si>
  <si>
    <t>timing diff avg</t>
  </si>
  <si>
    <t>timing diff med</t>
  </si>
  <si>
    <t>timing diff std dev</t>
  </si>
  <si>
    <t>trial</t>
  </si>
  <si>
    <t>Trial 2: Tomato WPA2. 1.0000 same msg same time</t>
  </si>
  <si>
    <t>rcvdMessage_Tomato_WPA2_2.txt</t>
  </si>
  <si>
    <t>sentMessage_Tomato_open_network_1.txt</t>
  </si>
  <si>
    <t>Trial 12: Tomato open_network. 1.0000 same msg same time</t>
  </si>
  <si>
    <t>rcvdMessage_Tomato_open_network_1.txt</t>
  </si>
  <si>
    <t>sent messages</t>
  </si>
  <si>
    <t>participant messages</t>
  </si>
  <si>
    <t>received messages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</si>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</sst>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BBB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10" fontId="2" fillId="0" borderId="0" xfId="1" applyNumberFormat="1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0" fontId="2" fillId="2" borderId="0" xfId="1" applyNumberFormat="1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0" fontId="2" fillId="3" borderId="0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3" borderId="0" xfId="0" applyFont="1" applyFill="1" applyBorder="1"/>
    <xf numFmtId="0" fontId="2" fillId="3" borderId="3" xfId="0" applyFont="1" applyFill="1" applyBorder="1" applyAlignment="1">
      <alignment wrapText="1"/>
    </xf>
    <xf numFmtId="10" fontId="2" fillId="3" borderId="0" xfId="1" applyNumberFormat="1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2" fillId="3" borderId="11" xfId="0" applyFont="1" applyFill="1" applyBorder="1"/>
    <xf numFmtId="0" fontId="2" fillId="3" borderId="11" xfId="0" applyFont="1" applyFill="1" applyBorder="1" applyAlignment="1">
      <alignment wrapText="1"/>
    </xf>
    <xf numFmtId="10" fontId="2" fillId="3" borderId="11" xfId="1" applyNumberFormat="1" applyFont="1" applyFill="1" applyBorder="1" applyAlignment="1">
      <alignment wrapText="1"/>
    </xf>
    <xf numFmtId="0" fontId="0" fillId="3" borderId="11" xfId="0" applyFont="1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10" fontId="2" fillId="0" borderId="11" xfId="1" applyNumberFormat="1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5" xfId="0" applyBorder="1"/>
    <xf numFmtId="0" fontId="2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4" borderId="0" xfId="0" applyFill="1" applyBorder="1"/>
    <xf numFmtId="0" fontId="2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12" xfId="0" applyFill="1" applyBorder="1"/>
    <xf numFmtId="0" fontId="2" fillId="4" borderId="12" xfId="0" applyFont="1" applyFill="1" applyBorder="1" applyAlignment="1">
      <alignment wrapText="1"/>
    </xf>
    <xf numFmtId="0" fontId="0" fillId="4" borderId="12" xfId="0" applyFont="1" applyFill="1" applyBorder="1" applyAlignment="1">
      <alignment wrapText="1"/>
    </xf>
    <xf numFmtId="0" fontId="0" fillId="4" borderId="4" xfId="0" applyFill="1" applyBorder="1"/>
    <xf numFmtId="0" fontId="2" fillId="4" borderId="4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2" xfId="0" applyFill="1" applyBorder="1" applyAlignment="1">
      <alignment wrapText="1"/>
    </xf>
    <xf numFmtId="10" fontId="2" fillId="4" borderId="0" xfId="1" applyNumberFormat="1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10" fontId="2" fillId="4" borderId="12" xfId="1" applyNumberFormat="1" applyFont="1" applyFill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18" xfId="0" applyFill="1" applyBorder="1"/>
    <xf numFmtId="0" fontId="0" fillId="4" borderId="22" xfId="0" applyFill="1" applyBorder="1"/>
    <xf numFmtId="0" fontId="0" fillId="3" borderId="18" xfId="0" applyFill="1" applyBorder="1"/>
    <xf numFmtId="0" fontId="0" fillId="2" borderId="18" xfId="0" applyFill="1" applyBorder="1"/>
    <xf numFmtId="0" fontId="2" fillId="3" borderId="16" xfId="0" applyFont="1" applyFill="1" applyBorder="1"/>
    <xf numFmtId="0" fontId="2" fillId="3" borderId="18" xfId="0" applyFont="1" applyFill="1" applyBorder="1"/>
    <xf numFmtId="0" fontId="2" fillId="2" borderId="18" xfId="0" applyFont="1" applyFill="1" applyBorder="1"/>
    <xf numFmtId="0" fontId="0" fillId="4" borderId="19" xfId="0" applyFill="1" applyBorder="1"/>
    <xf numFmtId="0" fontId="0" fillId="3" borderId="21" xfId="0" applyFill="1" applyBorder="1"/>
    <xf numFmtId="0" fontId="2" fillId="0" borderId="6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3" borderId="16" xfId="0" applyFill="1" applyBorder="1"/>
    <xf numFmtId="0" fontId="0" fillId="4" borderId="21" xfId="0" applyFill="1" applyBorder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4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ECBBB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1a_sentMessage_Tomato_WPA2_1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c_rcvdMessage_Tomato_WPA2_2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b_participantResponses_Tomato_WPA2_3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2b_participantResponses_Tomato_WPA2_2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1_sentMessage_Tomato_open_network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b_participantResponses_Tomato_WPA2_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c_rcvdMessage_Tomato_WPA2_1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b_participantResponses_Tomato_WPA2_2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b_participantResponses_Tomato_WPA2_3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c_rcvdMessage_Tomato_WPA2_2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1_participantResponses_Tomato_open_network_3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1_rcvdMessage_Tomato_open_network_2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1_sentMessage_Tomato_open_network_3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4" Type="http://schemas.openxmlformats.org/officeDocument/2006/relationships/queryTable" Target="../queryTables/queryTable10.xml"/><Relationship Id="rId5" Type="http://schemas.openxmlformats.org/officeDocument/2006/relationships/queryTable" Target="../queryTables/queryTable11.xml"/><Relationship Id="rId6" Type="http://schemas.openxmlformats.org/officeDocument/2006/relationships/queryTable" Target="../queryTables/queryTable12.xml"/><Relationship Id="rId7" Type="http://schemas.openxmlformats.org/officeDocument/2006/relationships/queryTable" Target="../queryTables/queryTable13.xml"/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15" workbookViewId="0">
      <selection activeCell="G61" sqref="G61"/>
    </sheetView>
  </sheetViews>
  <sheetFormatPr baseColWidth="10" defaultRowHeight="16" x14ac:dyDescent="0.2"/>
  <cols>
    <col min="2" max="2" width="22.83203125" bestFit="1" customWidth="1"/>
    <col min="3" max="3" width="17.5" customWidth="1"/>
    <col min="4" max="4" width="21.6640625" customWidth="1"/>
    <col min="5" max="5" width="20" customWidth="1"/>
    <col min="6" max="6" width="29" customWidth="1"/>
    <col min="7" max="7" width="54.83203125" bestFit="1" customWidth="1"/>
    <col min="8" max="8" width="62.6640625" bestFit="1" customWidth="1"/>
    <col min="9" max="9" width="54.83203125" bestFit="1" customWidth="1"/>
  </cols>
  <sheetData>
    <row r="1" spans="1:2" x14ac:dyDescent="0.2">
      <c r="A1" s="4" t="s">
        <v>42</v>
      </c>
    </row>
    <row r="2" spans="1:2" x14ac:dyDescent="0.2">
      <c r="A2" t="s">
        <v>43</v>
      </c>
    </row>
    <row r="3" spans="1:2" x14ac:dyDescent="0.2">
      <c r="A3" s="103">
        <v>42799</v>
      </c>
    </row>
    <row r="5" spans="1:2" x14ac:dyDescent="0.2">
      <c r="A5" t="s">
        <v>44</v>
      </c>
    </row>
    <row r="7" spans="1:2" s="4" customFormat="1" x14ac:dyDescent="0.2">
      <c r="A7" s="4" t="s">
        <v>45</v>
      </c>
    </row>
    <row r="8" spans="1:2" x14ac:dyDescent="0.2">
      <c r="A8" t="s">
        <v>46</v>
      </c>
      <c r="B8" t="s">
        <v>54</v>
      </c>
    </row>
    <row r="9" spans="1:2" x14ac:dyDescent="0.2">
      <c r="A9" t="s">
        <v>47</v>
      </c>
      <c r="B9" t="s">
        <v>54</v>
      </c>
    </row>
    <row r="10" spans="1:2" x14ac:dyDescent="0.2">
      <c r="A10" t="s">
        <v>48</v>
      </c>
      <c r="B10" t="s">
        <v>55</v>
      </c>
    </row>
    <row r="11" spans="1:2" x14ac:dyDescent="0.2">
      <c r="A11" t="s">
        <v>49</v>
      </c>
      <c r="B11" t="s">
        <v>54</v>
      </c>
    </row>
    <row r="12" spans="1:2" x14ac:dyDescent="0.2">
      <c r="A12" t="s">
        <v>50</v>
      </c>
      <c r="B12" t="s">
        <v>54</v>
      </c>
    </row>
    <row r="13" spans="1:2" x14ac:dyDescent="0.2">
      <c r="A13" t="s">
        <v>51</v>
      </c>
      <c r="B13" t="s">
        <v>54</v>
      </c>
    </row>
    <row r="14" spans="1:2" x14ac:dyDescent="0.2">
      <c r="A14" t="s">
        <v>52</v>
      </c>
      <c r="B14" t="s">
        <v>54</v>
      </c>
    </row>
    <row r="15" spans="1:2" x14ac:dyDescent="0.2">
      <c r="A15" t="s">
        <v>53</v>
      </c>
      <c r="B15" t="s">
        <v>55</v>
      </c>
    </row>
    <row r="17" spans="1:10" s="4" customFormat="1" x14ac:dyDescent="0.2">
      <c r="A17" s="4" t="s">
        <v>56</v>
      </c>
    </row>
    <row r="18" spans="1:10" x14ac:dyDescent="0.2">
      <c r="A18" t="s">
        <v>57</v>
      </c>
    </row>
    <row r="20" spans="1:10" s="4" customFormat="1" x14ac:dyDescent="0.2">
      <c r="A20" s="4" t="s">
        <v>68</v>
      </c>
      <c r="B20" s="4" t="s">
        <v>60</v>
      </c>
      <c r="C20" s="4" t="s">
        <v>58</v>
      </c>
      <c r="D20" s="4" t="s">
        <v>59</v>
      </c>
      <c r="E20" s="4" t="s">
        <v>61</v>
      </c>
      <c r="F20" s="4" t="s">
        <v>62</v>
      </c>
      <c r="G20" s="4" t="s">
        <v>100</v>
      </c>
      <c r="H20" s="4" t="s">
        <v>101</v>
      </c>
      <c r="I20" s="4" t="s">
        <v>102</v>
      </c>
      <c r="J20" s="4" t="s">
        <v>63</v>
      </c>
    </row>
    <row r="21" spans="1:10" x14ac:dyDescent="0.2">
      <c r="A21">
        <v>1</v>
      </c>
      <c r="B21" t="s">
        <v>64</v>
      </c>
      <c r="C21" t="s">
        <v>65</v>
      </c>
      <c r="D21" t="s">
        <v>81</v>
      </c>
      <c r="E21" t="s">
        <v>66</v>
      </c>
      <c r="G21" t="s">
        <v>67</v>
      </c>
      <c r="H21" t="s">
        <v>103</v>
      </c>
      <c r="I21" t="s">
        <v>104</v>
      </c>
    </row>
    <row r="22" spans="1:10" x14ac:dyDescent="0.2">
      <c r="A22">
        <v>2</v>
      </c>
      <c r="B22" t="s">
        <v>73</v>
      </c>
      <c r="C22" t="s">
        <v>78</v>
      </c>
      <c r="D22" t="s">
        <v>81</v>
      </c>
      <c r="E22" t="s">
        <v>66</v>
      </c>
      <c r="G22" t="s">
        <v>85</v>
      </c>
      <c r="H22" t="s">
        <v>112</v>
      </c>
      <c r="I22" t="s">
        <v>113</v>
      </c>
    </row>
    <row r="23" spans="1:10" x14ac:dyDescent="0.2">
      <c r="A23">
        <v>3</v>
      </c>
      <c r="B23" t="s">
        <v>74</v>
      </c>
      <c r="C23" t="s">
        <v>65</v>
      </c>
      <c r="D23" t="s">
        <v>80</v>
      </c>
      <c r="E23" t="s">
        <v>66</v>
      </c>
      <c r="G23" t="s">
        <v>69</v>
      </c>
      <c r="H23" t="s">
        <v>105</v>
      </c>
      <c r="J23" t="s">
        <v>84</v>
      </c>
    </row>
    <row r="24" spans="1:10" x14ac:dyDescent="0.2">
      <c r="A24">
        <v>4</v>
      </c>
      <c r="B24" t="s">
        <v>75</v>
      </c>
      <c r="C24" t="s">
        <v>78</v>
      </c>
      <c r="D24" t="s">
        <v>80</v>
      </c>
      <c r="E24" t="s">
        <v>66</v>
      </c>
      <c r="G24" t="s">
        <v>70</v>
      </c>
      <c r="H24" t="s">
        <v>106</v>
      </c>
      <c r="I24" t="s">
        <v>107</v>
      </c>
    </row>
    <row r="25" spans="1:10" x14ac:dyDescent="0.2">
      <c r="A25">
        <v>5</v>
      </c>
      <c r="B25" t="s">
        <v>76</v>
      </c>
      <c r="C25" t="s">
        <v>79</v>
      </c>
      <c r="D25" t="s">
        <v>79</v>
      </c>
      <c r="E25" t="s">
        <v>66</v>
      </c>
      <c r="G25" t="s">
        <v>71</v>
      </c>
      <c r="H25" t="s">
        <v>108</v>
      </c>
      <c r="I25" t="s">
        <v>109</v>
      </c>
    </row>
    <row r="26" spans="1:10" x14ac:dyDescent="0.2">
      <c r="A26">
        <v>6</v>
      </c>
      <c r="B26" t="s">
        <v>77</v>
      </c>
      <c r="C26" t="s">
        <v>65</v>
      </c>
      <c r="D26" t="s">
        <v>81</v>
      </c>
      <c r="E26" t="s">
        <v>82</v>
      </c>
      <c r="G26" t="s">
        <v>72</v>
      </c>
      <c r="H26" t="s">
        <v>110</v>
      </c>
      <c r="I26" t="s">
        <v>111</v>
      </c>
      <c r="J26" t="s">
        <v>83</v>
      </c>
    </row>
    <row r="27" spans="1:10" x14ac:dyDescent="0.2">
      <c r="A27">
        <v>7</v>
      </c>
      <c r="B27" t="s">
        <v>128</v>
      </c>
      <c r="C27" t="s">
        <v>65</v>
      </c>
      <c r="D27" t="s">
        <v>81</v>
      </c>
      <c r="E27" t="s">
        <v>66</v>
      </c>
      <c r="G27" t="s">
        <v>88</v>
      </c>
      <c r="H27" t="s">
        <v>86</v>
      </c>
      <c r="I27" t="s">
        <v>87</v>
      </c>
    </row>
    <row r="28" spans="1:10" x14ac:dyDescent="0.2">
      <c r="A28">
        <v>8</v>
      </c>
      <c r="B28" t="s">
        <v>128</v>
      </c>
      <c r="C28" t="s">
        <v>78</v>
      </c>
      <c r="D28" t="s">
        <v>81</v>
      </c>
      <c r="E28" t="s">
        <v>66</v>
      </c>
      <c r="G28" t="s">
        <v>91</v>
      </c>
      <c r="H28" t="s">
        <v>89</v>
      </c>
      <c r="I28" t="s">
        <v>90</v>
      </c>
    </row>
    <row r="29" spans="1:10" x14ac:dyDescent="0.2">
      <c r="A29">
        <v>9</v>
      </c>
      <c r="B29" t="s">
        <v>128</v>
      </c>
      <c r="C29" t="s">
        <v>65</v>
      </c>
      <c r="D29" t="s">
        <v>80</v>
      </c>
      <c r="E29" t="s">
        <v>66</v>
      </c>
      <c r="G29" t="s">
        <v>94</v>
      </c>
      <c r="H29" t="s">
        <v>92</v>
      </c>
      <c r="I29" t="s">
        <v>93</v>
      </c>
    </row>
    <row r="30" spans="1:10" x14ac:dyDescent="0.2">
      <c r="A30">
        <v>10</v>
      </c>
      <c r="B30" t="s">
        <v>128</v>
      </c>
      <c r="C30" t="s">
        <v>78</v>
      </c>
      <c r="D30" t="s">
        <v>80</v>
      </c>
      <c r="E30" t="s">
        <v>66</v>
      </c>
      <c r="G30" t="s">
        <v>96</v>
      </c>
      <c r="H30" t="s">
        <v>95</v>
      </c>
      <c r="J30" t="s">
        <v>84</v>
      </c>
    </row>
    <row r="31" spans="1:10" x14ac:dyDescent="0.2">
      <c r="A31">
        <v>11</v>
      </c>
      <c r="B31" t="s">
        <v>128</v>
      </c>
      <c r="C31" t="s">
        <v>79</v>
      </c>
      <c r="D31" t="s">
        <v>79</v>
      </c>
      <c r="E31" t="s">
        <v>66</v>
      </c>
      <c r="G31" t="s">
        <v>99</v>
      </c>
      <c r="H31" t="s">
        <v>97</v>
      </c>
      <c r="I31" t="s">
        <v>98</v>
      </c>
    </row>
    <row r="32" spans="1:10" x14ac:dyDescent="0.2">
      <c r="A32">
        <v>12</v>
      </c>
      <c r="B32" t="s">
        <v>129</v>
      </c>
      <c r="C32" t="s">
        <v>65</v>
      </c>
      <c r="D32" t="s">
        <v>81</v>
      </c>
      <c r="E32" t="s">
        <v>66</v>
      </c>
      <c r="G32" t="s">
        <v>115</v>
      </c>
      <c r="H32" t="s">
        <v>114</v>
      </c>
      <c r="J32" t="s">
        <v>84</v>
      </c>
    </row>
    <row r="33" spans="1:9" x14ac:dyDescent="0.2">
      <c r="A33">
        <v>13</v>
      </c>
      <c r="B33" t="s">
        <v>129</v>
      </c>
      <c r="C33" t="s">
        <v>78</v>
      </c>
      <c r="D33" t="s">
        <v>81</v>
      </c>
      <c r="E33" t="s">
        <v>66</v>
      </c>
      <c r="G33" t="s">
        <v>118</v>
      </c>
      <c r="H33" t="s">
        <v>116</v>
      </c>
      <c r="I33" t="s">
        <v>117</v>
      </c>
    </row>
    <row r="34" spans="1:9" x14ac:dyDescent="0.2">
      <c r="A34">
        <v>14</v>
      </c>
      <c r="B34" t="s">
        <v>129</v>
      </c>
      <c r="C34" t="s">
        <v>65</v>
      </c>
      <c r="D34" t="s">
        <v>80</v>
      </c>
      <c r="E34" t="s">
        <v>66</v>
      </c>
      <c r="G34" t="s">
        <v>121</v>
      </c>
      <c r="H34" t="s">
        <v>119</v>
      </c>
      <c r="I34" t="s">
        <v>120</v>
      </c>
    </row>
    <row r="35" spans="1:9" x14ac:dyDescent="0.2">
      <c r="A35">
        <v>15</v>
      </c>
      <c r="B35" t="s">
        <v>129</v>
      </c>
      <c r="C35" t="s">
        <v>78</v>
      </c>
      <c r="D35" t="s">
        <v>80</v>
      </c>
      <c r="E35" t="s">
        <v>66</v>
      </c>
      <c r="G35" t="s">
        <v>124</v>
      </c>
      <c r="H35" t="s">
        <v>122</v>
      </c>
      <c r="I35" t="s">
        <v>123</v>
      </c>
    </row>
    <row r="36" spans="1:9" x14ac:dyDescent="0.2">
      <c r="A36">
        <v>16</v>
      </c>
      <c r="B36" t="s">
        <v>129</v>
      </c>
      <c r="C36" t="s">
        <v>79</v>
      </c>
      <c r="D36" t="s">
        <v>79</v>
      </c>
      <c r="E36" t="s">
        <v>66</v>
      </c>
      <c r="G36" t="s">
        <v>127</v>
      </c>
      <c r="H36" t="s">
        <v>125</v>
      </c>
      <c r="I36" t="s">
        <v>126</v>
      </c>
    </row>
    <row r="37" spans="1:9" x14ac:dyDescent="0.2">
      <c r="A37">
        <v>17</v>
      </c>
      <c r="B37" t="s">
        <v>129</v>
      </c>
      <c r="C37" t="s">
        <v>65</v>
      </c>
      <c r="D37" t="s">
        <v>81</v>
      </c>
      <c r="E37" t="s">
        <v>148</v>
      </c>
      <c r="G37" t="s">
        <v>144</v>
      </c>
      <c r="H37" t="s">
        <v>132</v>
      </c>
      <c r="I37" t="s">
        <v>138</v>
      </c>
    </row>
    <row r="38" spans="1:9" x14ac:dyDescent="0.2">
      <c r="A38">
        <v>18</v>
      </c>
      <c r="B38" t="s">
        <v>129</v>
      </c>
      <c r="C38" t="s">
        <v>65</v>
      </c>
      <c r="D38" t="s">
        <v>81</v>
      </c>
      <c r="E38" t="s">
        <v>149</v>
      </c>
      <c r="G38" t="s">
        <v>142</v>
      </c>
      <c r="H38" t="s">
        <v>130</v>
      </c>
      <c r="I38" t="s">
        <v>136</v>
      </c>
    </row>
    <row r="39" spans="1:9" x14ac:dyDescent="0.2">
      <c r="A39">
        <v>19</v>
      </c>
      <c r="B39" t="s">
        <v>129</v>
      </c>
      <c r="C39" t="s">
        <v>65</v>
      </c>
      <c r="D39" t="s">
        <v>81</v>
      </c>
      <c r="E39" t="s">
        <v>150</v>
      </c>
      <c r="G39" t="s">
        <v>146</v>
      </c>
      <c r="H39" t="s">
        <v>134</v>
      </c>
      <c r="I39" t="s">
        <v>140</v>
      </c>
    </row>
    <row r="40" spans="1:9" x14ac:dyDescent="0.2">
      <c r="A40">
        <v>20</v>
      </c>
      <c r="B40" t="s">
        <v>129</v>
      </c>
      <c r="C40" t="s">
        <v>65</v>
      </c>
      <c r="D40" t="s">
        <v>81</v>
      </c>
      <c r="E40" t="s">
        <v>151</v>
      </c>
      <c r="G40" t="s">
        <v>145</v>
      </c>
      <c r="H40" t="s">
        <v>133</v>
      </c>
      <c r="I40" t="s">
        <v>139</v>
      </c>
    </row>
    <row r="41" spans="1:9" x14ac:dyDescent="0.2">
      <c r="A41">
        <v>21</v>
      </c>
      <c r="B41" t="s">
        <v>129</v>
      </c>
      <c r="C41" t="s">
        <v>65</v>
      </c>
      <c r="D41" t="s">
        <v>81</v>
      </c>
      <c r="E41" t="s">
        <v>152</v>
      </c>
      <c r="G41" t="s">
        <v>143</v>
      </c>
      <c r="H41" t="s">
        <v>131</v>
      </c>
      <c r="I41" t="s">
        <v>137</v>
      </c>
    </row>
    <row r="42" spans="1:9" x14ac:dyDescent="0.2">
      <c r="A42">
        <v>22</v>
      </c>
      <c r="B42" t="s">
        <v>129</v>
      </c>
      <c r="C42" t="s">
        <v>65</v>
      </c>
      <c r="D42" t="s">
        <v>81</v>
      </c>
      <c r="E42" t="s">
        <v>153</v>
      </c>
      <c r="G42" t="s">
        <v>147</v>
      </c>
      <c r="H42" t="s">
        <v>135</v>
      </c>
      <c r="I42" t="s">
        <v>141</v>
      </c>
    </row>
    <row r="43" spans="1:9" x14ac:dyDescent="0.2">
      <c r="A43">
        <v>23</v>
      </c>
      <c r="B43" t="s">
        <v>129</v>
      </c>
      <c r="C43" t="s">
        <v>65</v>
      </c>
      <c r="D43" t="s">
        <v>81</v>
      </c>
      <c r="E43" t="s">
        <v>66</v>
      </c>
      <c r="F43" t="s">
        <v>202</v>
      </c>
      <c r="G43" t="s">
        <v>156</v>
      </c>
      <c r="H43" t="s">
        <v>154</v>
      </c>
      <c r="I43" t="s">
        <v>155</v>
      </c>
    </row>
    <row r="44" spans="1:9" x14ac:dyDescent="0.2">
      <c r="A44">
        <v>24</v>
      </c>
      <c r="B44" t="s">
        <v>129</v>
      </c>
      <c r="C44" t="s">
        <v>65</v>
      </c>
      <c r="D44" t="s">
        <v>81</v>
      </c>
      <c r="E44" t="s">
        <v>152</v>
      </c>
      <c r="F44" t="s">
        <v>202</v>
      </c>
      <c r="G44" t="s">
        <v>159</v>
      </c>
      <c r="H44" t="s">
        <v>157</v>
      </c>
      <c r="I44" t="s">
        <v>158</v>
      </c>
    </row>
    <row r="45" spans="1:9" x14ac:dyDescent="0.2">
      <c r="A45">
        <v>25</v>
      </c>
      <c r="B45" t="s">
        <v>129</v>
      </c>
      <c r="C45" t="s">
        <v>65</v>
      </c>
      <c r="D45" t="s">
        <v>81</v>
      </c>
      <c r="E45" t="s">
        <v>66</v>
      </c>
      <c r="F45" t="s">
        <v>203</v>
      </c>
      <c r="G45" t="s">
        <v>162</v>
      </c>
      <c r="H45" t="s">
        <v>160</v>
      </c>
      <c r="I45" t="s">
        <v>161</v>
      </c>
    </row>
    <row r="46" spans="1:9" x14ac:dyDescent="0.2">
      <c r="A46">
        <v>26</v>
      </c>
      <c r="B46" t="s">
        <v>129</v>
      </c>
      <c r="C46" t="s">
        <v>65</v>
      </c>
      <c r="D46" t="s">
        <v>81</v>
      </c>
      <c r="E46" t="s">
        <v>152</v>
      </c>
      <c r="F46" t="s">
        <v>203</v>
      </c>
      <c r="G46" t="s">
        <v>165</v>
      </c>
      <c r="H46" t="s">
        <v>163</v>
      </c>
      <c r="I46" t="s">
        <v>164</v>
      </c>
    </row>
    <row r="47" spans="1:9" x14ac:dyDescent="0.2">
      <c r="A47">
        <v>27</v>
      </c>
      <c r="B47" t="s">
        <v>129</v>
      </c>
      <c r="C47" t="s">
        <v>65</v>
      </c>
      <c r="D47" t="s">
        <v>81</v>
      </c>
      <c r="E47" t="s">
        <v>66</v>
      </c>
      <c r="F47" t="s">
        <v>204</v>
      </c>
      <c r="G47" t="s">
        <v>168</v>
      </c>
      <c r="H47" t="s">
        <v>166</v>
      </c>
      <c r="I47" t="s">
        <v>167</v>
      </c>
    </row>
    <row r="48" spans="1:9" x14ac:dyDescent="0.2">
      <c r="A48">
        <v>28</v>
      </c>
      <c r="B48" t="s">
        <v>129</v>
      </c>
      <c r="C48" t="s">
        <v>65</v>
      </c>
      <c r="D48" t="s">
        <v>81</v>
      </c>
      <c r="E48" t="s">
        <v>152</v>
      </c>
      <c r="F48" t="s">
        <v>204</v>
      </c>
      <c r="G48" t="s">
        <v>171</v>
      </c>
      <c r="H48" t="s">
        <v>169</v>
      </c>
      <c r="I48" t="s">
        <v>170</v>
      </c>
    </row>
    <row r="49" spans="1:9" x14ac:dyDescent="0.2">
      <c r="A49">
        <v>29</v>
      </c>
      <c r="B49" t="s">
        <v>129</v>
      </c>
      <c r="C49" t="s">
        <v>65</v>
      </c>
      <c r="D49" t="s">
        <v>81</v>
      </c>
      <c r="E49" t="s">
        <v>66</v>
      </c>
      <c r="F49" t="s">
        <v>205</v>
      </c>
      <c r="G49" t="s">
        <v>174</v>
      </c>
      <c r="H49" t="s">
        <v>172</v>
      </c>
      <c r="I49" t="s">
        <v>173</v>
      </c>
    </row>
    <row r="50" spans="1:9" x14ac:dyDescent="0.2">
      <c r="A50">
        <v>30</v>
      </c>
      <c r="B50" t="s">
        <v>129</v>
      </c>
      <c r="C50" t="s">
        <v>65</v>
      </c>
      <c r="D50" t="s">
        <v>81</v>
      </c>
      <c r="E50" t="s">
        <v>152</v>
      </c>
      <c r="F50" t="s">
        <v>205</v>
      </c>
      <c r="G50" t="s">
        <v>177</v>
      </c>
      <c r="H50" t="s">
        <v>175</v>
      </c>
      <c r="I50" t="s">
        <v>176</v>
      </c>
    </row>
    <row r="51" spans="1:9" x14ac:dyDescent="0.2">
      <c r="A51">
        <v>31</v>
      </c>
      <c r="B51" t="s">
        <v>129</v>
      </c>
      <c r="C51" t="s">
        <v>65</v>
      </c>
      <c r="D51" t="s">
        <v>81</v>
      </c>
      <c r="E51" t="s">
        <v>66</v>
      </c>
      <c r="F51" t="s">
        <v>206</v>
      </c>
      <c r="G51" t="s">
        <v>180</v>
      </c>
      <c r="H51" t="s">
        <v>178</v>
      </c>
      <c r="I51" t="s">
        <v>179</v>
      </c>
    </row>
    <row r="52" spans="1:9" x14ac:dyDescent="0.2">
      <c r="A52">
        <v>32</v>
      </c>
      <c r="B52" t="s">
        <v>129</v>
      </c>
      <c r="C52" t="s">
        <v>65</v>
      </c>
      <c r="D52" t="s">
        <v>81</v>
      </c>
      <c r="E52" t="s">
        <v>152</v>
      </c>
      <c r="F52" t="s">
        <v>206</v>
      </c>
      <c r="G52" t="s">
        <v>183</v>
      </c>
      <c r="H52" t="s">
        <v>181</v>
      </c>
      <c r="I52" t="s">
        <v>182</v>
      </c>
    </row>
    <row r="53" spans="1:9" x14ac:dyDescent="0.2">
      <c r="A53">
        <v>33</v>
      </c>
      <c r="B53" t="s">
        <v>129</v>
      </c>
      <c r="C53" t="s">
        <v>65</v>
      </c>
      <c r="D53" t="s">
        <v>81</v>
      </c>
      <c r="E53" t="s">
        <v>66</v>
      </c>
      <c r="F53" t="s">
        <v>207</v>
      </c>
      <c r="G53" t="s">
        <v>186</v>
      </c>
      <c r="H53" t="s">
        <v>184</v>
      </c>
      <c r="I53" t="s">
        <v>185</v>
      </c>
    </row>
    <row r="54" spans="1:9" x14ac:dyDescent="0.2">
      <c r="A54">
        <v>34</v>
      </c>
      <c r="B54" t="s">
        <v>129</v>
      </c>
      <c r="C54" t="s">
        <v>65</v>
      </c>
      <c r="D54" t="s">
        <v>81</v>
      </c>
      <c r="E54" t="s">
        <v>152</v>
      </c>
      <c r="F54" t="s">
        <v>207</v>
      </c>
      <c r="G54" t="s">
        <v>189</v>
      </c>
      <c r="H54" t="s">
        <v>187</v>
      </c>
      <c r="I54" t="s">
        <v>188</v>
      </c>
    </row>
    <row r="55" spans="1:9" x14ac:dyDescent="0.2">
      <c r="A55">
        <v>35</v>
      </c>
      <c r="B55" t="s">
        <v>129</v>
      </c>
      <c r="C55" t="s">
        <v>65</v>
      </c>
      <c r="D55" t="s">
        <v>81</v>
      </c>
      <c r="E55" t="s">
        <v>66</v>
      </c>
      <c r="F55" t="s">
        <v>208</v>
      </c>
      <c r="G55" t="s">
        <v>192</v>
      </c>
      <c r="H55" t="s">
        <v>190</v>
      </c>
      <c r="I55" t="s">
        <v>191</v>
      </c>
    </row>
    <row r="56" spans="1:9" x14ac:dyDescent="0.2">
      <c r="A56">
        <v>36</v>
      </c>
      <c r="B56" t="s">
        <v>129</v>
      </c>
      <c r="C56" t="s">
        <v>65</v>
      </c>
      <c r="D56" t="s">
        <v>81</v>
      </c>
      <c r="E56" t="s">
        <v>152</v>
      </c>
      <c r="F56" t="s">
        <v>208</v>
      </c>
      <c r="G56" t="s">
        <v>195</v>
      </c>
      <c r="H56" t="s">
        <v>193</v>
      </c>
      <c r="I56" t="s">
        <v>194</v>
      </c>
    </row>
    <row r="57" spans="1:9" x14ac:dyDescent="0.2">
      <c r="A57">
        <v>37</v>
      </c>
      <c r="B57" t="s">
        <v>129</v>
      </c>
      <c r="C57" t="s">
        <v>65</v>
      </c>
      <c r="D57" t="s">
        <v>81</v>
      </c>
      <c r="E57" t="s">
        <v>66</v>
      </c>
      <c r="F57" t="s">
        <v>209</v>
      </c>
      <c r="G57" t="s">
        <v>198</v>
      </c>
      <c r="H57" t="s">
        <v>196</v>
      </c>
      <c r="I57" t="s">
        <v>197</v>
      </c>
    </row>
    <row r="58" spans="1:9" x14ac:dyDescent="0.2">
      <c r="A58">
        <v>38</v>
      </c>
      <c r="B58" t="s">
        <v>129</v>
      </c>
      <c r="C58" t="s">
        <v>65</v>
      </c>
      <c r="D58" t="s">
        <v>81</v>
      </c>
      <c r="E58" t="s">
        <v>152</v>
      </c>
      <c r="F58" t="s">
        <v>209</v>
      </c>
      <c r="G58" t="s">
        <v>201</v>
      </c>
      <c r="H58" t="s">
        <v>199</v>
      </c>
      <c r="I58" t="s">
        <v>200</v>
      </c>
    </row>
    <row r="60" spans="1:9" x14ac:dyDescent="0.2">
      <c r="A60" t="s">
        <v>210</v>
      </c>
    </row>
    <row r="61" spans="1:9" x14ac:dyDescent="0.2">
      <c r="A61" s="4" t="s">
        <v>219</v>
      </c>
    </row>
    <row r="62" spans="1:9" x14ac:dyDescent="0.2">
      <c r="B62" s="4" t="s">
        <v>211</v>
      </c>
      <c r="C62" s="4" t="s">
        <v>212</v>
      </c>
      <c r="D62" t="s">
        <v>23</v>
      </c>
      <c r="E62" t="s">
        <v>227</v>
      </c>
    </row>
    <row r="63" spans="1:9" x14ac:dyDescent="0.2">
      <c r="A63" s="3" t="s">
        <v>220</v>
      </c>
    </row>
    <row r="64" spans="1:9" x14ac:dyDescent="0.2">
      <c r="B64" t="s">
        <v>216</v>
      </c>
      <c r="C64" t="s">
        <v>213</v>
      </c>
      <c r="D64" t="s">
        <v>228</v>
      </c>
    </row>
    <row r="65" spans="1:5" x14ac:dyDescent="0.2">
      <c r="C65" t="s">
        <v>214</v>
      </c>
      <c r="D65" t="s">
        <v>228</v>
      </c>
    </row>
    <row r="66" spans="1:5" x14ac:dyDescent="0.2">
      <c r="C66" t="s">
        <v>215</v>
      </c>
      <c r="D66" t="s">
        <v>228</v>
      </c>
    </row>
    <row r="67" spans="1:5" x14ac:dyDescent="0.2">
      <c r="B67" t="s">
        <v>217</v>
      </c>
      <c r="C67" t="s">
        <v>213</v>
      </c>
      <c r="D67" t="s">
        <v>228</v>
      </c>
    </row>
    <row r="68" spans="1:5" x14ac:dyDescent="0.2">
      <c r="C68" t="s">
        <v>218</v>
      </c>
      <c r="D68" t="s">
        <v>228</v>
      </c>
    </row>
    <row r="69" spans="1:5" x14ac:dyDescent="0.2">
      <c r="C69" t="s">
        <v>215</v>
      </c>
      <c r="D69" t="s">
        <v>228</v>
      </c>
    </row>
    <row r="70" spans="1:5" x14ac:dyDescent="0.2">
      <c r="B70" t="s">
        <v>221</v>
      </c>
      <c r="C70" t="s">
        <v>213</v>
      </c>
      <c r="D70" t="s">
        <v>228</v>
      </c>
    </row>
    <row r="71" spans="1:5" x14ac:dyDescent="0.2">
      <c r="C71" t="s">
        <v>222</v>
      </c>
      <c r="D71" t="s">
        <v>228</v>
      </c>
    </row>
    <row r="72" spans="1:5" x14ac:dyDescent="0.2">
      <c r="C72" t="s">
        <v>215</v>
      </c>
      <c r="D72" t="s">
        <v>228</v>
      </c>
    </row>
    <row r="73" spans="1:5" x14ac:dyDescent="0.2">
      <c r="A73" t="s">
        <v>223</v>
      </c>
      <c r="B73" t="s">
        <v>224</v>
      </c>
      <c r="C73" t="s">
        <v>225</v>
      </c>
      <c r="D73" t="s">
        <v>228</v>
      </c>
      <c r="E73" t="s">
        <v>228</v>
      </c>
    </row>
    <row r="74" spans="1:5" x14ac:dyDescent="0.2">
      <c r="C74" t="s">
        <v>7</v>
      </c>
      <c r="D74" t="s">
        <v>228</v>
      </c>
      <c r="E74" t="s">
        <v>228</v>
      </c>
    </row>
    <row r="75" spans="1:5" x14ac:dyDescent="0.2">
      <c r="C75" t="s">
        <v>226</v>
      </c>
      <c r="D75" t="s">
        <v>228</v>
      </c>
      <c r="E75" t="s">
        <v>228</v>
      </c>
    </row>
    <row r="76" spans="1:5" x14ac:dyDescent="0.2">
      <c r="B76" t="s">
        <v>229</v>
      </c>
      <c r="C76" t="s">
        <v>230</v>
      </c>
      <c r="D76" t="s">
        <v>228</v>
      </c>
      <c r="E76" t="s">
        <v>228</v>
      </c>
    </row>
    <row r="77" spans="1:5" x14ac:dyDescent="0.2">
      <c r="C77" t="s">
        <v>231</v>
      </c>
      <c r="D77" t="s">
        <v>228</v>
      </c>
      <c r="E77" t="s">
        <v>228</v>
      </c>
    </row>
    <row r="78" spans="1:5" x14ac:dyDescent="0.2">
      <c r="C78" t="s">
        <v>232</v>
      </c>
      <c r="D78" t="s">
        <v>228</v>
      </c>
      <c r="E78" t="s">
        <v>228</v>
      </c>
    </row>
    <row r="79" spans="1:5" x14ac:dyDescent="0.2">
      <c r="C79" t="s">
        <v>233</v>
      </c>
      <c r="D79" t="s">
        <v>228</v>
      </c>
      <c r="E79" t="s">
        <v>228</v>
      </c>
    </row>
    <row r="80" spans="1:5" x14ac:dyDescent="0.2">
      <c r="C80" t="s">
        <v>234</v>
      </c>
      <c r="D80" t="s">
        <v>228</v>
      </c>
      <c r="E80" t="s">
        <v>228</v>
      </c>
    </row>
    <row r="81" spans="3:5" x14ac:dyDescent="0.2">
      <c r="C81" t="s">
        <v>235</v>
      </c>
      <c r="D81" t="s">
        <v>228</v>
      </c>
      <c r="E81" t="s">
        <v>228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29"/>
  <sheetViews>
    <sheetView topLeftCell="FG1" workbookViewId="0">
      <selection activeCell="DM1" sqref="DM1"/>
    </sheetView>
  </sheetViews>
  <sheetFormatPr baseColWidth="10" defaultRowHeight="16" x14ac:dyDescent="0.2"/>
  <cols>
    <col min="1" max="1" width="4.33203125" style="44" bestFit="1" customWidth="1"/>
    <col min="2" max="2" width="7.33203125" style="7" customWidth="1"/>
    <col min="3" max="4" width="4.1640625" style="7" customWidth="1"/>
    <col min="5" max="5" width="12.1640625" style="7" bestFit="1" customWidth="1"/>
    <col min="6" max="6" width="7.5" style="6" customWidth="1"/>
    <col min="7" max="9" width="4.1640625" style="7" customWidth="1"/>
    <col min="10" max="52" width="5.5" style="7" hidden="1" customWidth="1"/>
    <col min="53" max="54" width="5.5" style="7" customWidth="1"/>
    <col min="55" max="55" width="5.5" style="45" customWidth="1"/>
    <col min="56" max="56" width="7.1640625" style="44" customWidth="1"/>
    <col min="57" max="58" width="7.1640625" style="7" customWidth="1"/>
    <col min="59" max="59" width="7.5" style="45" bestFit="1" customWidth="1"/>
    <col min="60" max="60" width="4.33203125" bestFit="1" customWidth="1"/>
    <col min="61" max="61" width="7" customWidth="1"/>
    <col min="62" max="62" width="2.1640625" bestFit="1" customWidth="1"/>
    <col min="63" max="63" width="4.1640625" bestFit="1" customWidth="1"/>
    <col min="64" max="64" width="12.1640625" bestFit="1" customWidth="1"/>
    <col min="65" max="65" width="7.5" bestFit="1" customWidth="1"/>
    <col min="66" max="66" width="8.1640625" bestFit="1" customWidth="1"/>
    <col min="67" max="69" width="5" customWidth="1"/>
    <col min="70" max="85" width="5" hidden="1" customWidth="1"/>
    <col min="86" max="113" width="5" style="7" hidden="1" customWidth="1"/>
    <col min="114" max="115" width="5" style="7" customWidth="1"/>
    <col min="116" max="116" width="5" style="45" customWidth="1"/>
  </cols>
  <sheetData>
    <row r="1" spans="1:116" s="105" customFormat="1" x14ac:dyDescent="0.2">
      <c r="A1" s="104" t="s">
        <v>245</v>
      </c>
      <c r="BC1" s="106"/>
      <c r="BD1" s="107" t="s">
        <v>22</v>
      </c>
      <c r="BG1" s="106"/>
      <c r="BH1" s="105" t="s">
        <v>33</v>
      </c>
      <c r="DL1" s="106"/>
    </row>
    <row r="2" spans="1:116" s="7" customFormat="1" x14ac:dyDescent="0.2">
      <c r="A2" s="6"/>
      <c r="BC2" s="45"/>
      <c r="BD2" s="44"/>
      <c r="BG2" s="45"/>
      <c r="DL2" s="45"/>
    </row>
    <row r="3" spans="1:116" s="7" customFormat="1" x14ac:dyDescent="0.2">
      <c r="A3" s="6"/>
      <c r="BC3" s="45"/>
      <c r="BD3" s="44"/>
      <c r="BG3" s="45"/>
      <c r="DL3" s="45"/>
    </row>
    <row r="4" spans="1:116" s="7" customFormat="1" x14ac:dyDescent="0.2">
      <c r="A4" s="6"/>
      <c r="BC4" s="45"/>
      <c r="BD4" s="44"/>
      <c r="BG4" s="45"/>
      <c r="DL4" s="45"/>
    </row>
    <row r="5" spans="1:116" s="7" customFormat="1" x14ac:dyDescent="0.2">
      <c r="A5" s="6"/>
      <c r="BC5" s="45"/>
      <c r="BD5" s="44"/>
      <c r="BG5" s="45"/>
      <c r="DL5" s="45"/>
    </row>
    <row r="6" spans="1:116" s="7" customFormat="1" x14ac:dyDescent="0.2">
      <c r="A6" s="6"/>
      <c r="BC6" s="45"/>
      <c r="BD6" s="44"/>
      <c r="BG6" s="45"/>
      <c r="DL6" s="45"/>
    </row>
    <row r="7" spans="1:116" s="7" customFormat="1" x14ac:dyDescent="0.2">
      <c r="A7" s="6"/>
      <c r="BC7" s="45"/>
      <c r="BD7" s="44"/>
      <c r="BG7" s="45"/>
      <c r="DL7" s="45"/>
    </row>
    <row r="8" spans="1:116" s="7" customFormat="1" x14ac:dyDescent="0.2">
      <c r="A8" s="6"/>
      <c r="BC8" s="45"/>
      <c r="BD8" s="44"/>
      <c r="BG8" s="45"/>
      <c r="DL8" s="45"/>
    </row>
    <row r="9" spans="1:116" s="7" customFormat="1" x14ac:dyDescent="0.2">
      <c r="A9" s="6"/>
      <c r="BC9" s="45"/>
      <c r="BD9" s="44"/>
      <c r="BG9" s="45"/>
      <c r="DL9" s="45"/>
    </row>
    <row r="10" spans="1:116" s="7" customFormat="1" x14ac:dyDescent="0.2">
      <c r="A10" s="6"/>
      <c r="BC10" s="45"/>
      <c r="BD10" s="44"/>
      <c r="BG10" s="45"/>
      <c r="DL10" s="45"/>
    </row>
    <row r="11" spans="1:116" s="7" customFormat="1" x14ac:dyDescent="0.2">
      <c r="A11" s="6"/>
      <c r="BC11" s="45"/>
      <c r="BD11" s="44"/>
      <c r="BG11" s="45"/>
      <c r="DL11" s="45"/>
    </row>
    <row r="12" spans="1:116" s="7" customFormat="1" x14ac:dyDescent="0.2">
      <c r="A12" s="6"/>
      <c r="BC12" s="45"/>
      <c r="BD12" s="44"/>
      <c r="BG12" s="45"/>
      <c r="DL12" s="45"/>
    </row>
    <row r="13" spans="1:116" s="7" customFormat="1" x14ac:dyDescent="0.2">
      <c r="A13" s="6"/>
      <c r="BC13" s="45"/>
      <c r="BD13" s="44"/>
      <c r="BG13" s="45"/>
      <c r="DL13" s="45"/>
    </row>
    <row r="14" spans="1:116" s="7" customFormat="1" x14ac:dyDescent="0.2">
      <c r="A14" s="6"/>
      <c r="BC14" s="45"/>
      <c r="BD14" s="44"/>
      <c r="BG14" s="45"/>
      <c r="DL14" s="45"/>
    </row>
    <row r="15" spans="1:116" s="7" customFormat="1" x14ac:dyDescent="0.2">
      <c r="A15" s="6"/>
      <c r="BC15" s="45"/>
      <c r="BD15" s="44"/>
      <c r="BG15" s="45"/>
      <c r="DL15" s="45"/>
    </row>
    <row r="16" spans="1:116" s="7" customFormat="1" x14ac:dyDescent="0.2">
      <c r="A16" s="6"/>
      <c r="BC16" s="45"/>
      <c r="BD16" s="44"/>
      <c r="BG16" s="45"/>
      <c r="DL16" s="45"/>
    </row>
    <row r="17" spans="1:116" s="7" customFormat="1" x14ac:dyDescent="0.2">
      <c r="A17" s="6"/>
      <c r="BC17" s="45"/>
      <c r="BD17" s="44"/>
      <c r="BG17" s="45"/>
      <c r="DL17" s="45"/>
    </row>
    <row r="18" spans="1:116" s="7" customFormat="1" x14ac:dyDescent="0.2">
      <c r="A18" s="6"/>
      <c r="BC18" s="45"/>
      <c r="BD18" s="44"/>
      <c r="BG18" s="45"/>
      <c r="DL18" s="45"/>
    </row>
    <row r="19" spans="1:116" s="7" customFormat="1" x14ac:dyDescent="0.2">
      <c r="A19" s="6"/>
      <c r="BC19" s="45"/>
      <c r="BD19" s="44"/>
      <c r="BG19" s="45"/>
      <c r="DL19" s="45"/>
    </row>
    <row r="20" spans="1:116" s="7" customFormat="1" x14ac:dyDescent="0.2">
      <c r="A20" s="6"/>
      <c r="BC20" s="45"/>
      <c r="BD20" s="44"/>
      <c r="BG20" s="45"/>
      <c r="DL20" s="45"/>
    </row>
    <row r="21" spans="1:116" s="7" customFormat="1" x14ac:dyDescent="0.2">
      <c r="A21" s="6"/>
      <c r="BC21" s="45"/>
      <c r="BD21" s="44"/>
      <c r="BG21" s="45"/>
      <c r="DL21" s="45"/>
    </row>
    <row r="22" spans="1:116" s="7" customFormat="1" x14ac:dyDescent="0.2">
      <c r="A22" s="6"/>
      <c r="BC22" s="45"/>
      <c r="BD22" s="44"/>
      <c r="BG22" s="45"/>
      <c r="DL22" s="45"/>
    </row>
    <row r="23" spans="1:116" s="7" customFormat="1" x14ac:dyDescent="0.2">
      <c r="A23" s="6"/>
      <c r="BC23" s="45"/>
      <c r="BD23" s="44"/>
      <c r="BG23" s="45"/>
      <c r="DL23" s="45"/>
    </row>
    <row r="24" spans="1:116" s="7" customFormat="1" x14ac:dyDescent="0.2">
      <c r="A24" s="6"/>
      <c r="BC24" s="45"/>
      <c r="BD24" s="44"/>
      <c r="BG24" s="45"/>
      <c r="DL24" s="45"/>
    </row>
    <row r="25" spans="1:116" s="7" customFormat="1" x14ac:dyDescent="0.2">
      <c r="A25" s="6"/>
      <c r="BC25" s="45"/>
      <c r="BD25" s="44"/>
      <c r="BG25" s="45"/>
      <c r="DL25" s="45"/>
    </row>
    <row r="26" spans="1:116" s="7" customFormat="1" x14ac:dyDescent="0.2">
      <c r="A26" s="6"/>
      <c r="BC26" s="45"/>
      <c r="BD26" s="44"/>
      <c r="BG26" s="45"/>
      <c r="DL26" s="45"/>
    </row>
    <row r="27" spans="1:116" s="7" customFormat="1" x14ac:dyDescent="0.2">
      <c r="A27" s="6"/>
      <c r="BC27" s="45"/>
      <c r="BD27" s="44"/>
      <c r="BG27" s="45"/>
      <c r="DL27" s="45"/>
    </row>
    <row r="28" spans="1:116" s="7" customFormat="1" x14ac:dyDescent="0.2">
      <c r="A28" s="6"/>
      <c r="BC28" s="45"/>
      <c r="BD28" s="44"/>
      <c r="BG28" s="45"/>
      <c r="DL28" s="45"/>
    </row>
    <row r="29" spans="1:116" s="7" customFormat="1" x14ac:dyDescent="0.2">
      <c r="A29" s="6"/>
      <c r="BC29" s="45"/>
      <c r="BD29" s="44"/>
      <c r="BG29" s="45"/>
      <c r="DL29" s="45"/>
    </row>
    <row r="30" spans="1:116" s="7" customFormat="1" x14ac:dyDescent="0.2">
      <c r="A30" s="6"/>
      <c r="BC30" s="45"/>
      <c r="BD30" s="44"/>
      <c r="BG30" s="45"/>
      <c r="DL30" s="45"/>
    </row>
    <row r="31" spans="1:116" s="7" customFormat="1" x14ac:dyDescent="0.2">
      <c r="A31" s="6"/>
      <c r="BC31" s="45"/>
      <c r="BD31" s="44"/>
      <c r="BG31" s="45"/>
      <c r="DL31" s="45"/>
    </row>
    <row r="32" spans="1:116" s="7" customFormat="1" x14ac:dyDescent="0.2">
      <c r="A32" s="6"/>
      <c r="BC32" s="45"/>
      <c r="BD32" s="44"/>
      <c r="BG32" s="45"/>
      <c r="DL32" s="45"/>
    </row>
    <row r="33" spans="1:116" s="7" customFormat="1" x14ac:dyDescent="0.2">
      <c r="A33" s="6"/>
      <c r="BC33" s="45"/>
      <c r="BD33" s="44"/>
      <c r="BG33" s="45"/>
      <c r="DL33" s="45"/>
    </row>
    <row r="34" spans="1:116" s="7" customFormat="1" x14ac:dyDescent="0.2">
      <c r="A34" s="6"/>
      <c r="BC34" s="45"/>
      <c r="BD34" s="44"/>
      <c r="BG34" s="45"/>
      <c r="DL34" s="45"/>
    </row>
    <row r="35" spans="1:116" s="7" customFormat="1" x14ac:dyDescent="0.2">
      <c r="A35" s="6"/>
      <c r="BC35" s="45"/>
      <c r="BD35" s="44"/>
      <c r="BG35" s="45"/>
      <c r="DL35" s="45"/>
    </row>
    <row r="36" spans="1:116" s="7" customFormat="1" x14ac:dyDescent="0.2">
      <c r="A36" s="6"/>
      <c r="BC36" s="45"/>
      <c r="BD36" s="44"/>
      <c r="BG36" s="45"/>
      <c r="DL36" s="45"/>
    </row>
    <row r="37" spans="1:116" s="7" customFormat="1" x14ac:dyDescent="0.2">
      <c r="A37" s="6"/>
      <c r="BC37" s="45"/>
      <c r="BD37" s="44"/>
      <c r="BG37" s="45"/>
      <c r="DL37" s="45"/>
    </row>
    <row r="38" spans="1:116" s="7" customFormat="1" x14ac:dyDescent="0.2">
      <c r="A38" s="6"/>
      <c r="BC38" s="45"/>
      <c r="BD38" s="44"/>
      <c r="BG38" s="45"/>
      <c r="DL38" s="45"/>
    </row>
    <row r="39" spans="1:116" s="7" customFormat="1" x14ac:dyDescent="0.2">
      <c r="A39" s="6"/>
      <c r="BC39" s="45"/>
      <c r="BD39" s="44"/>
      <c r="BG39" s="45"/>
      <c r="DL39" s="45"/>
    </row>
    <row r="40" spans="1:116" s="7" customFormat="1" x14ac:dyDescent="0.2">
      <c r="A40" s="6"/>
      <c r="BC40" s="45"/>
      <c r="BD40" s="44"/>
      <c r="BG40" s="45"/>
      <c r="DL40" s="45"/>
    </row>
    <row r="41" spans="1:116" s="7" customFormat="1" x14ac:dyDescent="0.2">
      <c r="A41" s="6"/>
      <c r="BC41" s="45"/>
      <c r="BD41" s="44"/>
      <c r="BG41" s="45"/>
      <c r="DL41" s="45"/>
    </row>
    <row r="42" spans="1:116" s="7" customFormat="1" x14ac:dyDescent="0.2">
      <c r="A42" s="6"/>
      <c r="BC42" s="45"/>
      <c r="BD42" s="44"/>
      <c r="BG42" s="45"/>
      <c r="DL42" s="45"/>
    </row>
    <row r="43" spans="1:116" s="7" customFormat="1" x14ac:dyDescent="0.2">
      <c r="A43" s="6"/>
      <c r="BC43" s="45"/>
      <c r="BD43" s="44"/>
      <c r="BG43" s="45"/>
      <c r="DL43" s="45"/>
    </row>
    <row r="44" spans="1:116" s="7" customFormat="1" x14ac:dyDescent="0.2">
      <c r="A44" s="6"/>
      <c r="BC44" s="45"/>
      <c r="BD44" s="44"/>
      <c r="BG44" s="45"/>
      <c r="DL44" s="45"/>
    </row>
    <row r="45" spans="1:116" s="7" customFormat="1" x14ac:dyDescent="0.2">
      <c r="A45" s="6"/>
      <c r="BC45" s="45"/>
      <c r="BD45" s="44"/>
      <c r="BG45" s="45"/>
      <c r="DL45" s="45"/>
    </row>
    <row r="46" spans="1:116" s="7" customFormat="1" x14ac:dyDescent="0.2">
      <c r="A46" s="6"/>
      <c r="BC46" s="45"/>
      <c r="BD46" s="44"/>
      <c r="BG46" s="45"/>
      <c r="DL46" s="45"/>
    </row>
    <row r="47" spans="1:116" s="7" customFormat="1" x14ac:dyDescent="0.2">
      <c r="A47" s="6"/>
      <c r="BC47" s="45"/>
      <c r="BD47" s="44"/>
      <c r="BG47" s="45"/>
      <c r="DL47" s="45"/>
    </row>
    <row r="48" spans="1:116" s="7" customFormat="1" x14ac:dyDescent="0.2">
      <c r="A48" s="6"/>
      <c r="BC48" s="45"/>
      <c r="BD48" s="44"/>
      <c r="BG48" s="45"/>
      <c r="DL48" s="45"/>
    </row>
    <row r="49" spans="1:116" s="7" customFormat="1" x14ac:dyDescent="0.2">
      <c r="A49" s="6"/>
      <c r="BC49" s="45"/>
      <c r="BD49" s="44"/>
      <c r="BG49" s="45"/>
      <c r="DL49" s="45"/>
    </row>
    <row r="50" spans="1:116" s="7" customFormat="1" x14ac:dyDescent="0.2">
      <c r="A50" s="6"/>
      <c r="BC50" s="45"/>
      <c r="BD50" s="44"/>
      <c r="BG50" s="45"/>
      <c r="DL50" s="45"/>
    </row>
    <row r="51" spans="1:116" s="7" customFormat="1" x14ac:dyDescent="0.2">
      <c r="A51" s="6"/>
      <c r="BC51" s="45"/>
      <c r="BD51" s="44"/>
      <c r="BG51" s="45"/>
      <c r="DL51" s="45"/>
    </row>
    <row r="52" spans="1:116" s="7" customFormat="1" x14ac:dyDescent="0.2">
      <c r="A52" s="6"/>
      <c r="BC52" s="45"/>
      <c r="BD52" s="44"/>
      <c r="BG52" s="45"/>
      <c r="DL52" s="45"/>
    </row>
    <row r="53" spans="1:116" s="7" customFormat="1" x14ac:dyDescent="0.2">
      <c r="A53" s="6"/>
      <c r="BC53" s="45"/>
      <c r="BD53" s="44"/>
      <c r="BG53" s="45"/>
      <c r="DL53" s="45"/>
    </row>
    <row r="54" spans="1:116" s="7" customFormat="1" x14ac:dyDescent="0.2">
      <c r="A54" s="6"/>
      <c r="BC54" s="45"/>
      <c r="BD54" s="44"/>
      <c r="BG54" s="45"/>
      <c r="DL54" s="45"/>
    </row>
    <row r="55" spans="1:116" s="7" customFormat="1" x14ac:dyDescent="0.2">
      <c r="A55" s="6"/>
      <c r="BC55" s="45"/>
      <c r="BD55" s="44"/>
      <c r="BG55" s="45"/>
      <c r="DL55" s="45"/>
    </row>
    <row r="56" spans="1:116" s="7" customFormat="1" x14ac:dyDescent="0.2">
      <c r="A56" s="6"/>
      <c r="BC56" s="45"/>
      <c r="BD56" s="44"/>
      <c r="BG56" s="45"/>
      <c r="DL56" s="45"/>
    </row>
    <row r="57" spans="1:116" s="7" customFormat="1" x14ac:dyDescent="0.2">
      <c r="A57" s="6"/>
      <c r="BC57" s="45"/>
      <c r="BD57" s="44"/>
      <c r="BG57" s="45"/>
      <c r="DL57" s="45"/>
    </row>
    <row r="58" spans="1:116" s="7" customFormat="1" x14ac:dyDescent="0.2">
      <c r="A58" s="6"/>
      <c r="BC58" s="45"/>
      <c r="BD58" s="44"/>
      <c r="BG58" s="45"/>
      <c r="DL58" s="45"/>
    </row>
    <row r="59" spans="1:116" s="7" customFormat="1" x14ac:dyDescent="0.2">
      <c r="A59" s="6"/>
      <c r="BC59" s="45"/>
      <c r="BD59" s="44"/>
      <c r="BG59" s="45"/>
      <c r="DL59" s="45"/>
    </row>
    <row r="60" spans="1:116" s="7" customFormat="1" x14ac:dyDescent="0.2">
      <c r="A60" s="6"/>
      <c r="BC60" s="45"/>
      <c r="BD60" s="44"/>
      <c r="BG60" s="45"/>
      <c r="DL60" s="45"/>
    </row>
    <row r="61" spans="1:116" s="7" customFormat="1" x14ac:dyDescent="0.2">
      <c r="A61" s="6"/>
      <c r="BC61" s="45"/>
      <c r="BD61" s="44"/>
      <c r="BG61" s="45"/>
      <c r="DL61" s="45"/>
    </row>
    <row r="62" spans="1:116" s="7" customFormat="1" x14ac:dyDescent="0.2">
      <c r="A62" s="6"/>
      <c r="BC62" s="45"/>
      <c r="BD62" s="44"/>
      <c r="BG62" s="45"/>
      <c r="DL62" s="45"/>
    </row>
    <row r="63" spans="1:116" s="7" customFormat="1" x14ac:dyDescent="0.2">
      <c r="A63" s="6"/>
      <c r="BC63" s="45"/>
      <c r="BD63" s="44"/>
      <c r="BG63" s="45"/>
      <c r="DL63" s="45"/>
    </row>
    <row r="64" spans="1:116" s="7" customFormat="1" x14ac:dyDescent="0.2">
      <c r="A64" s="6"/>
      <c r="BC64" s="45"/>
      <c r="BD64" s="44"/>
      <c r="BG64" s="45"/>
      <c r="DL64" s="45"/>
    </row>
    <row r="65" spans="1:116" s="7" customFormat="1" x14ac:dyDescent="0.2">
      <c r="A65" s="6"/>
      <c r="BC65" s="45"/>
      <c r="BD65" s="44"/>
      <c r="BG65" s="45"/>
      <c r="DL65" s="45"/>
    </row>
    <row r="66" spans="1:116" s="7" customFormat="1" x14ac:dyDescent="0.2">
      <c r="A66" s="6"/>
      <c r="BC66" s="45"/>
      <c r="BD66" s="44"/>
      <c r="BG66" s="45"/>
      <c r="DL66" s="45"/>
    </row>
    <row r="67" spans="1:116" s="7" customFormat="1" x14ac:dyDescent="0.2">
      <c r="A67" s="6"/>
      <c r="BC67" s="45"/>
      <c r="BD67" s="44"/>
      <c r="BG67" s="45"/>
      <c r="DL67" s="45"/>
    </row>
    <row r="68" spans="1:116" s="7" customFormat="1" x14ac:dyDescent="0.2">
      <c r="A68" s="6"/>
      <c r="BC68" s="45"/>
      <c r="BD68" s="44"/>
      <c r="BG68" s="45"/>
      <c r="DL68" s="45"/>
    </row>
    <row r="69" spans="1:116" s="7" customFormat="1" x14ac:dyDescent="0.2">
      <c r="A69" s="6"/>
      <c r="BC69" s="45"/>
      <c r="BD69" s="44"/>
      <c r="BG69" s="45"/>
      <c r="DL69" s="45"/>
    </row>
    <row r="70" spans="1:116" s="7" customFormat="1" x14ac:dyDescent="0.2">
      <c r="A70" s="6"/>
      <c r="BC70" s="45"/>
      <c r="BD70" s="44"/>
      <c r="BG70" s="45"/>
      <c r="DL70" s="45"/>
    </row>
    <row r="71" spans="1:116" s="7" customFormat="1" x14ac:dyDescent="0.2">
      <c r="A71" s="6"/>
      <c r="BC71" s="45"/>
      <c r="BD71" s="44"/>
      <c r="BG71" s="45"/>
      <c r="DL71" s="45"/>
    </row>
    <row r="72" spans="1:116" s="7" customFormat="1" x14ac:dyDescent="0.2">
      <c r="A72" s="6"/>
      <c r="BC72" s="45"/>
      <c r="BD72" s="44"/>
      <c r="BG72" s="45"/>
      <c r="DL72" s="45"/>
    </row>
    <row r="73" spans="1:116" s="7" customFormat="1" x14ac:dyDescent="0.2">
      <c r="A73" s="6"/>
      <c r="BC73" s="45"/>
      <c r="BD73" s="44"/>
      <c r="BG73" s="45"/>
      <c r="DL73" s="45"/>
    </row>
    <row r="74" spans="1:116" s="7" customFormat="1" x14ac:dyDescent="0.2">
      <c r="A74" s="6"/>
      <c r="BC74" s="45"/>
      <c r="BD74" s="44"/>
      <c r="BG74" s="45"/>
      <c r="DL74" s="45"/>
    </row>
    <row r="75" spans="1:116" s="7" customFormat="1" x14ac:dyDescent="0.2">
      <c r="A75" s="6"/>
      <c r="BC75" s="45"/>
      <c r="BD75" s="44"/>
      <c r="BG75" s="45"/>
      <c r="DL75" s="45"/>
    </row>
    <row r="76" spans="1:116" s="7" customFormat="1" x14ac:dyDescent="0.2">
      <c r="A76" s="6"/>
      <c r="BC76" s="45"/>
      <c r="BD76" s="44"/>
      <c r="BG76" s="45"/>
      <c r="DL76" s="45"/>
    </row>
    <row r="77" spans="1:116" s="7" customFormat="1" x14ac:dyDescent="0.2">
      <c r="A77" s="6"/>
      <c r="BC77" s="45"/>
      <c r="BD77" s="44"/>
      <c r="BG77" s="45"/>
      <c r="DL77" s="45"/>
    </row>
    <row r="78" spans="1:116" s="7" customFormat="1" x14ac:dyDescent="0.2">
      <c r="A78" s="6"/>
      <c r="BC78" s="45"/>
      <c r="BD78" s="44"/>
      <c r="BG78" s="45"/>
      <c r="DL78" s="45"/>
    </row>
    <row r="79" spans="1:116" s="7" customFormat="1" x14ac:dyDescent="0.2">
      <c r="A79" s="6"/>
      <c r="BC79" s="45"/>
      <c r="BD79" s="44"/>
      <c r="BG79" s="45"/>
      <c r="DL79" s="45"/>
    </row>
    <row r="80" spans="1:116" s="7" customFormat="1" x14ac:dyDescent="0.2">
      <c r="A80" s="6"/>
      <c r="BC80" s="45"/>
      <c r="BD80" s="44"/>
      <c r="BG80" s="45"/>
      <c r="DL80" s="45"/>
    </row>
    <row r="81" spans="1:116" s="7" customFormat="1" x14ac:dyDescent="0.2">
      <c r="A81" s="6"/>
      <c r="BC81" s="45"/>
      <c r="BD81" s="44"/>
      <c r="BG81" s="45"/>
      <c r="DL81" s="45"/>
    </row>
    <row r="82" spans="1:116" s="7" customFormat="1" x14ac:dyDescent="0.2">
      <c r="A82" s="6"/>
      <c r="BC82" s="45"/>
      <c r="BD82" s="44"/>
      <c r="BG82" s="45"/>
      <c r="DL82" s="45"/>
    </row>
    <row r="83" spans="1:116" s="7" customFormat="1" x14ac:dyDescent="0.2">
      <c r="A83" s="6"/>
      <c r="BC83" s="45"/>
      <c r="BD83" s="44"/>
      <c r="BG83" s="45"/>
      <c r="DL83" s="45"/>
    </row>
    <row r="84" spans="1:116" s="7" customFormat="1" x14ac:dyDescent="0.2">
      <c r="A84" s="6"/>
      <c r="BC84" s="45"/>
      <c r="BD84" s="44"/>
      <c r="BG84" s="45"/>
      <c r="DL84" s="45"/>
    </row>
    <row r="85" spans="1:116" s="7" customFormat="1" x14ac:dyDescent="0.2">
      <c r="A85" s="6"/>
      <c r="BC85" s="45"/>
      <c r="BD85" s="44"/>
      <c r="BG85" s="45"/>
      <c r="DL85" s="45"/>
    </row>
    <row r="86" spans="1:116" s="7" customFormat="1" x14ac:dyDescent="0.2">
      <c r="A86" s="6"/>
      <c r="BC86" s="45"/>
      <c r="BD86" s="44"/>
      <c r="BG86" s="45"/>
      <c r="DL86" s="45"/>
    </row>
    <row r="87" spans="1:116" s="7" customFormat="1" x14ac:dyDescent="0.2">
      <c r="A87" s="6"/>
      <c r="BC87" s="45"/>
      <c r="BD87" s="44"/>
      <c r="BG87" s="45"/>
      <c r="DL87" s="45"/>
    </row>
    <row r="88" spans="1:116" s="7" customFormat="1" x14ac:dyDescent="0.2">
      <c r="A88" s="6"/>
      <c r="BC88" s="45"/>
      <c r="BD88" s="44"/>
      <c r="BG88" s="45"/>
      <c r="DL88" s="45"/>
    </row>
    <row r="89" spans="1:116" s="7" customFormat="1" x14ac:dyDescent="0.2">
      <c r="A89" s="6"/>
      <c r="BC89" s="45"/>
      <c r="BD89" s="44"/>
      <c r="BG89" s="45"/>
      <c r="DL89" s="45"/>
    </row>
    <row r="90" spans="1:116" s="7" customFormat="1" x14ac:dyDescent="0.2">
      <c r="A90" s="6"/>
      <c r="BC90" s="45"/>
      <c r="BD90" s="44"/>
      <c r="BG90" s="45"/>
      <c r="DL90" s="45"/>
    </row>
    <row r="91" spans="1:116" s="7" customFormat="1" x14ac:dyDescent="0.2">
      <c r="A91" s="6"/>
      <c r="BC91" s="45"/>
      <c r="BD91" s="44"/>
      <c r="BG91" s="45"/>
      <c r="DL91" s="45"/>
    </row>
    <row r="92" spans="1:116" s="7" customFormat="1" x14ac:dyDescent="0.2">
      <c r="A92" s="6"/>
      <c r="BC92" s="45"/>
      <c r="BD92" s="44"/>
      <c r="BG92" s="45"/>
      <c r="DL92" s="45"/>
    </row>
    <row r="93" spans="1:116" s="7" customFormat="1" x14ac:dyDescent="0.2">
      <c r="A93" s="6"/>
      <c r="BC93" s="45"/>
      <c r="BD93" s="44"/>
      <c r="BG93" s="45"/>
      <c r="DL93" s="45"/>
    </row>
    <row r="94" spans="1:116" s="7" customFormat="1" x14ac:dyDescent="0.2">
      <c r="A94" s="6"/>
      <c r="BC94" s="45"/>
      <c r="BD94" s="44"/>
      <c r="BG94" s="45"/>
      <c r="DL94" s="45"/>
    </row>
    <row r="95" spans="1:116" s="7" customFormat="1" x14ac:dyDescent="0.2">
      <c r="A95" s="6"/>
      <c r="BC95" s="45"/>
      <c r="BD95" s="44"/>
      <c r="BG95" s="45"/>
      <c r="DL95" s="45"/>
    </row>
    <row r="96" spans="1:116" s="7" customFormat="1" x14ac:dyDescent="0.2">
      <c r="A96" s="6"/>
      <c r="BC96" s="45"/>
      <c r="BD96" s="44"/>
      <c r="BG96" s="45"/>
      <c r="DL96" s="45"/>
    </row>
    <row r="97" spans="1:116" s="7" customFormat="1" x14ac:dyDescent="0.2">
      <c r="A97" s="6"/>
      <c r="BC97" s="45"/>
      <c r="BD97" s="44"/>
      <c r="BG97" s="45"/>
      <c r="DL97" s="45"/>
    </row>
    <row r="98" spans="1:116" s="7" customFormat="1" x14ac:dyDescent="0.2">
      <c r="A98" s="6"/>
      <c r="BC98" s="45"/>
      <c r="BD98" s="44"/>
      <c r="BG98" s="45"/>
      <c r="DL98" s="45"/>
    </row>
    <row r="99" spans="1:116" s="7" customFormat="1" x14ac:dyDescent="0.2">
      <c r="A99" s="6"/>
      <c r="BC99" s="45"/>
      <c r="BD99" s="44"/>
      <c r="BG99" s="45"/>
      <c r="DL99" s="45"/>
    </row>
    <row r="100" spans="1:116" s="7" customFormat="1" x14ac:dyDescent="0.2">
      <c r="A100" s="6"/>
      <c r="BC100" s="45"/>
      <c r="BD100" s="44"/>
      <c r="BG100" s="45"/>
      <c r="DL100" s="45"/>
    </row>
    <row r="101" spans="1:116" s="7" customFormat="1" x14ac:dyDescent="0.2">
      <c r="A101" s="6"/>
      <c r="BC101" s="45"/>
      <c r="BD101" s="44"/>
      <c r="BG101" s="45"/>
      <c r="DL101" s="45"/>
    </row>
    <row r="102" spans="1:116" s="7" customFormat="1" x14ac:dyDescent="0.2">
      <c r="A102" s="6"/>
      <c r="BC102" s="45"/>
      <c r="BD102" s="44"/>
      <c r="BG102" s="45"/>
      <c r="DL102" s="45"/>
    </row>
    <row r="103" spans="1:116" s="7" customFormat="1" x14ac:dyDescent="0.2">
      <c r="A103" s="6"/>
      <c r="BC103" s="45"/>
      <c r="BD103" s="44"/>
      <c r="BG103" s="45"/>
      <c r="DL103" s="45"/>
    </row>
    <row r="104" spans="1:116" s="7" customFormat="1" x14ac:dyDescent="0.2">
      <c r="A104" s="6"/>
      <c r="BC104" s="45"/>
      <c r="BD104" s="44"/>
      <c r="BG104" s="45"/>
      <c r="DL104" s="45"/>
    </row>
    <row r="105" spans="1:116" s="7" customFormat="1" x14ac:dyDescent="0.2">
      <c r="A105" s="6"/>
      <c r="BC105" s="45"/>
      <c r="BD105" s="44"/>
      <c r="BG105" s="45"/>
      <c r="DL105" s="45"/>
    </row>
    <row r="106" spans="1:116" s="7" customFormat="1" x14ac:dyDescent="0.2">
      <c r="A106" s="6"/>
      <c r="BC106" s="45"/>
      <c r="BD106" s="44"/>
      <c r="BG106" s="45"/>
      <c r="DL106" s="45"/>
    </row>
    <row r="107" spans="1:116" s="7" customFormat="1" x14ac:dyDescent="0.2">
      <c r="A107" s="6"/>
      <c r="BC107" s="45"/>
      <c r="BD107" s="44"/>
      <c r="BG107" s="45"/>
      <c r="DL107" s="45"/>
    </row>
    <row r="108" spans="1:116" s="7" customFormat="1" x14ac:dyDescent="0.2">
      <c r="A108" s="6"/>
      <c r="BC108" s="45"/>
      <c r="BD108" s="44"/>
      <c r="BG108" s="45"/>
      <c r="DL108" s="45"/>
    </row>
    <row r="109" spans="1:116" s="7" customFormat="1" x14ac:dyDescent="0.2">
      <c r="A109" s="6"/>
      <c r="BC109" s="45"/>
      <c r="BD109" s="44"/>
      <c r="BG109" s="45"/>
      <c r="DL109" s="45"/>
    </row>
    <row r="110" spans="1:116" s="7" customFormat="1" x14ac:dyDescent="0.2">
      <c r="A110" s="6"/>
      <c r="BC110" s="45"/>
      <c r="BD110" s="44"/>
      <c r="BG110" s="45"/>
      <c r="DL110" s="45"/>
    </row>
    <row r="111" spans="1:116" s="7" customFormat="1" x14ac:dyDescent="0.2">
      <c r="A111" s="6"/>
      <c r="BC111" s="45"/>
      <c r="BD111" s="44"/>
      <c r="BG111" s="45"/>
      <c r="DL111" s="45"/>
    </row>
    <row r="112" spans="1:116" s="7" customFormat="1" x14ac:dyDescent="0.2">
      <c r="A112" s="6"/>
      <c r="BC112" s="45"/>
      <c r="BD112" s="44"/>
      <c r="BG112" s="45"/>
      <c r="DL112" s="45"/>
    </row>
    <row r="113" spans="1:116" s="7" customFormat="1" x14ac:dyDescent="0.2">
      <c r="A113" s="6"/>
      <c r="BC113" s="45"/>
      <c r="BD113" s="44"/>
      <c r="BG113" s="45"/>
      <c r="DL113" s="45"/>
    </row>
    <row r="114" spans="1:116" s="7" customFormat="1" x14ac:dyDescent="0.2">
      <c r="A114" s="6"/>
      <c r="BC114" s="45"/>
      <c r="BD114" s="44"/>
      <c r="BG114" s="45"/>
      <c r="DL114" s="45"/>
    </row>
    <row r="115" spans="1:116" s="7" customFormat="1" x14ac:dyDescent="0.2">
      <c r="A115" s="6"/>
      <c r="BC115" s="45"/>
      <c r="BD115" s="44"/>
      <c r="BG115" s="45"/>
      <c r="DL115" s="45"/>
    </row>
    <row r="116" spans="1:116" s="7" customFormat="1" x14ac:dyDescent="0.2">
      <c r="A116" s="6"/>
      <c r="BC116" s="45"/>
      <c r="BD116" s="44"/>
      <c r="BG116" s="45"/>
      <c r="DL116" s="45"/>
    </row>
    <row r="117" spans="1:116" s="7" customFormat="1" x14ac:dyDescent="0.2">
      <c r="A117" s="6"/>
      <c r="BC117" s="45"/>
      <c r="BD117" s="44"/>
      <c r="BG117" s="45"/>
      <c r="DL117" s="45"/>
    </row>
    <row r="118" spans="1:116" s="7" customFormat="1" x14ac:dyDescent="0.2">
      <c r="A118" s="6"/>
      <c r="BC118" s="45"/>
      <c r="BD118" s="44"/>
      <c r="BG118" s="45"/>
      <c r="DL118" s="45"/>
    </row>
    <row r="119" spans="1:116" s="7" customFormat="1" x14ac:dyDescent="0.2">
      <c r="A119" s="6"/>
      <c r="BC119" s="45"/>
      <c r="BD119" s="44"/>
      <c r="BG119" s="45"/>
      <c r="DL119" s="45"/>
    </row>
    <row r="120" spans="1:116" s="7" customFormat="1" x14ac:dyDescent="0.2">
      <c r="A120" s="6"/>
      <c r="BC120" s="45"/>
      <c r="BD120" s="44"/>
      <c r="BG120" s="45"/>
      <c r="DL120" s="45"/>
    </row>
    <row r="121" spans="1:116" s="7" customFormat="1" x14ac:dyDescent="0.2">
      <c r="A121" s="6"/>
      <c r="BC121" s="45"/>
      <c r="BD121" s="44"/>
      <c r="BG121" s="45"/>
      <c r="DL121" s="45"/>
    </row>
    <row r="122" spans="1:116" s="7" customFormat="1" x14ac:dyDescent="0.2">
      <c r="A122" s="6"/>
      <c r="BC122" s="45"/>
      <c r="BD122" s="44"/>
      <c r="BG122" s="45"/>
      <c r="DL122" s="45"/>
    </row>
    <row r="123" spans="1:116" s="7" customFormat="1" x14ac:dyDescent="0.2">
      <c r="A123" s="6"/>
      <c r="BC123" s="45"/>
      <c r="BD123" s="44"/>
      <c r="BG123" s="45"/>
      <c r="DL123" s="45"/>
    </row>
    <row r="124" spans="1:116" s="7" customFormat="1" x14ac:dyDescent="0.2">
      <c r="A124" s="6"/>
      <c r="BC124" s="45"/>
      <c r="BD124" s="44"/>
      <c r="BG124" s="45"/>
      <c r="DL124" s="45"/>
    </row>
    <row r="125" spans="1:116" s="7" customFormat="1" x14ac:dyDescent="0.2">
      <c r="A125" s="6"/>
      <c r="BC125" s="45"/>
      <c r="BD125" s="44"/>
      <c r="BG125" s="45"/>
      <c r="DL125" s="45"/>
    </row>
    <row r="126" spans="1:116" s="7" customFormat="1" x14ac:dyDescent="0.2">
      <c r="A126" s="6"/>
      <c r="BC126" s="45"/>
      <c r="BD126" s="44"/>
      <c r="BG126" s="45"/>
      <c r="DL126" s="45"/>
    </row>
    <row r="127" spans="1:116" s="7" customFormat="1" x14ac:dyDescent="0.2">
      <c r="A127" s="6"/>
      <c r="BC127" s="45"/>
      <c r="BD127" s="44"/>
      <c r="BG127" s="45"/>
      <c r="DL127" s="45"/>
    </row>
    <row r="128" spans="1:116" s="7" customFormat="1" x14ac:dyDescent="0.2">
      <c r="A128" s="6"/>
      <c r="BC128" s="45"/>
      <c r="BD128" s="44"/>
      <c r="BG128" s="45"/>
      <c r="DL128" s="45"/>
    </row>
    <row r="129" spans="1:116" s="109" customFormat="1" x14ac:dyDescent="0.2">
      <c r="A129" s="108"/>
      <c r="BC129" s="110"/>
      <c r="BD129" s="111"/>
      <c r="BG129" s="110"/>
      <c r="DL129" s="1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workbookViewId="0">
      <selection activeCell="U39" sqref="U39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.1640625" bestFit="1" customWidth="1"/>
    <col min="4" max="4" width="4.1640625" bestFit="1" customWidth="1"/>
    <col min="5" max="5" width="12.1640625" bestFit="1" customWidth="1"/>
    <col min="6" max="6" width="7.5" bestFit="1" customWidth="1"/>
    <col min="7" max="26" width="4.1640625" bestFit="1" customWidth="1"/>
    <col min="27" max="27" width="3.1640625" bestFit="1" customWidth="1"/>
    <col min="28" max="29" width="4.1640625" bestFit="1" customWidth="1"/>
  </cols>
  <sheetData>
    <row r="1" spans="1:29" x14ac:dyDescent="0.2">
      <c r="A1">
        <v>1</v>
      </c>
      <c r="B1" t="s">
        <v>0</v>
      </c>
      <c r="C1">
        <v>1</v>
      </c>
      <c r="D1">
        <v>106</v>
      </c>
      <c r="E1">
        <v>31123594.494529001</v>
      </c>
      <c r="F1" t="s">
        <v>1</v>
      </c>
      <c r="G1">
        <v>75</v>
      </c>
      <c r="H1">
        <v>56</v>
      </c>
      <c r="I1">
        <v>198</v>
      </c>
      <c r="J1">
        <v>50</v>
      </c>
      <c r="K1">
        <v>30</v>
      </c>
      <c r="L1">
        <v>216</v>
      </c>
      <c r="M1">
        <v>48</v>
      </c>
      <c r="N1">
        <v>229</v>
      </c>
      <c r="O1">
        <v>65</v>
      </c>
      <c r="P1">
        <v>211</v>
      </c>
      <c r="Q1">
        <v>116</v>
      </c>
      <c r="R1">
        <v>78</v>
      </c>
      <c r="S1">
        <v>78</v>
      </c>
      <c r="T1">
        <v>199</v>
      </c>
      <c r="U1">
        <v>146</v>
      </c>
      <c r="V1">
        <v>169</v>
      </c>
      <c r="W1">
        <v>170</v>
      </c>
    </row>
    <row r="2" spans="1:29" x14ac:dyDescent="0.2">
      <c r="A2">
        <v>1</v>
      </c>
      <c r="B2" t="s">
        <v>0</v>
      </c>
      <c r="C2">
        <v>2</v>
      </c>
      <c r="D2">
        <v>111</v>
      </c>
      <c r="E2">
        <v>31123594.539329998</v>
      </c>
      <c r="F2" t="s">
        <v>1</v>
      </c>
      <c r="G2">
        <v>155</v>
      </c>
      <c r="H2">
        <v>34</v>
      </c>
      <c r="I2">
        <v>19</v>
      </c>
      <c r="J2">
        <v>48</v>
      </c>
      <c r="K2">
        <v>1</v>
      </c>
      <c r="L2">
        <v>175</v>
      </c>
      <c r="M2">
        <v>170</v>
      </c>
      <c r="N2">
        <v>217</v>
      </c>
      <c r="O2">
        <v>217</v>
      </c>
      <c r="P2">
        <v>12</v>
      </c>
      <c r="Q2">
        <v>92</v>
      </c>
      <c r="R2">
        <v>219</v>
      </c>
      <c r="S2">
        <v>85</v>
      </c>
      <c r="T2">
        <v>71</v>
      </c>
      <c r="U2">
        <v>237</v>
      </c>
      <c r="V2">
        <v>195</v>
      </c>
      <c r="W2">
        <v>200</v>
      </c>
    </row>
    <row r="3" spans="1:29" x14ac:dyDescent="0.2">
      <c r="A3">
        <v>1</v>
      </c>
      <c r="B3" t="s">
        <v>0</v>
      </c>
      <c r="C3">
        <v>3</v>
      </c>
      <c r="D3">
        <v>116</v>
      </c>
      <c r="E3">
        <v>31123594.568326</v>
      </c>
      <c r="F3" t="s">
        <v>1</v>
      </c>
      <c r="G3">
        <v>166</v>
      </c>
      <c r="H3">
        <v>32</v>
      </c>
      <c r="I3">
        <v>3</v>
      </c>
      <c r="J3">
        <v>21</v>
      </c>
      <c r="K3">
        <v>136</v>
      </c>
      <c r="L3">
        <v>166</v>
      </c>
      <c r="M3">
        <v>2</v>
      </c>
      <c r="N3">
        <v>116</v>
      </c>
      <c r="O3">
        <v>105</v>
      </c>
      <c r="P3">
        <v>103</v>
      </c>
      <c r="Q3">
        <v>161</v>
      </c>
      <c r="R3">
        <v>236</v>
      </c>
      <c r="S3">
        <v>222</v>
      </c>
      <c r="T3">
        <v>168</v>
      </c>
      <c r="U3">
        <v>50</v>
      </c>
      <c r="V3">
        <v>66</v>
      </c>
      <c r="W3">
        <v>148</v>
      </c>
      <c r="X3">
        <v>81</v>
      </c>
      <c r="Y3">
        <v>116</v>
      </c>
    </row>
    <row r="4" spans="1:29" x14ac:dyDescent="0.2">
      <c r="A4">
        <v>1</v>
      </c>
      <c r="B4" t="s">
        <v>0</v>
      </c>
      <c r="C4">
        <v>4</v>
      </c>
      <c r="D4">
        <v>118</v>
      </c>
      <c r="E4">
        <v>31123594.598487001</v>
      </c>
      <c r="F4" t="s">
        <v>1</v>
      </c>
      <c r="G4">
        <v>103</v>
      </c>
      <c r="H4">
        <v>20</v>
      </c>
      <c r="I4">
        <v>219</v>
      </c>
      <c r="J4">
        <v>224</v>
      </c>
      <c r="K4">
        <v>193</v>
      </c>
      <c r="L4">
        <v>109</v>
      </c>
      <c r="M4">
        <v>107</v>
      </c>
      <c r="N4">
        <v>38</v>
      </c>
      <c r="O4">
        <v>225</v>
      </c>
      <c r="P4">
        <v>169</v>
      </c>
      <c r="Q4">
        <v>50</v>
      </c>
      <c r="R4">
        <v>201</v>
      </c>
      <c r="S4">
        <v>155</v>
      </c>
      <c r="T4">
        <v>135</v>
      </c>
      <c r="U4">
        <v>153</v>
      </c>
    </row>
    <row r="5" spans="1:29" x14ac:dyDescent="0.2">
      <c r="A5">
        <v>1</v>
      </c>
      <c r="B5" t="s">
        <v>0</v>
      </c>
      <c r="C5">
        <v>5</v>
      </c>
      <c r="D5">
        <v>119</v>
      </c>
      <c r="E5">
        <v>31123594.624139</v>
      </c>
      <c r="F5" t="s">
        <v>1</v>
      </c>
      <c r="G5">
        <v>54</v>
      </c>
      <c r="H5">
        <v>49</v>
      </c>
      <c r="I5">
        <v>70</v>
      </c>
      <c r="J5">
        <v>148</v>
      </c>
      <c r="K5">
        <v>179</v>
      </c>
      <c r="L5">
        <v>52</v>
      </c>
      <c r="M5">
        <v>106</v>
      </c>
      <c r="N5">
        <v>162</v>
      </c>
      <c r="O5">
        <v>197</v>
      </c>
      <c r="P5">
        <v>140</v>
      </c>
      <c r="Q5">
        <v>26</v>
      </c>
      <c r="R5">
        <v>24</v>
      </c>
      <c r="S5">
        <v>133</v>
      </c>
      <c r="T5">
        <v>210</v>
      </c>
      <c r="U5">
        <v>89</v>
      </c>
      <c r="V5">
        <v>195</v>
      </c>
      <c r="W5">
        <v>63</v>
      </c>
      <c r="X5">
        <v>4</v>
      </c>
      <c r="Y5">
        <v>78</v>
      </c>
      <c r="Z5">
        <v>145</v>
      </c>
    </row>
    <row r="6" spans="1:29" x14ac:dyDescent="0.2">
      <c r="A6">
        <v>1</v>
      </c>
      <c r="B6" t="s">
        <v>0</v>
      </c>
      <c r="C6">
        <v>6</v>
      </c>
      <c r="D6">
        <v>133</v>
      </c>
      <c r="E6">
        <v>31123594.650026999</v>
      </c>
      <c r="F6" t="s">
        <v>1</v>
      </c>
      <c r="G6">
        <v>168</v>
      </c>
      <c r="H6">
        <v>107</v>
      </c>
      <c r="I6">
        <v>166</v>
      </c>
      <c r="J6">
        <v>130</v>
      </c>
      <c r="K6">
        <v>163</v>
      </c>
      <c r="L6">
        <v>56</v>
      </c>
      <c r="M6">
        <v>220</v>
      </c>
      <c r="N6">
        <v>233</v>
      </c>
      <c r="O6">
        <v>136</v>
      </c>
      <c r="P6">
        <v>204</v>
      </c>
      <c r="Q6">
        <v>165</v>
      </c>
      <c r="R6">
        <v>160</v>
      </c>
      <c r="S6">
        <v>233</v>
      </c>
    </row>
    <row r="7" spans="1:29" x14ac:dyDescent="0.2">
      <c r="A7">
        <v>1</v>
      </c>
      <c r="B7" t="s">
        <v>0</v>
      </c>
      <c r="C7">
        <v>7</v>
      </c>
      <c r="D7">
        <v>147</v>
      </c>
      <c r="E7">
        <v>31123594.805596001</v>
      </c>
      <c r="F7" t="s">
        <v>1</v>
      </c>
      <c r="G7">
        <v>104</v>
      </c>
      <c r="H7">
        <v>48</v>
      </c>
      <c r="I7">
        <v>236</v>
      </c>
      <c r="J7">
        <v>126</v>
      </c>
      <c r="K7">
        <v>89</v>
      </c>
      <c r="L7">
        <v>198</v>
      </c>
      <c r="M7">
        <v>247</v>
      </c>
      <c r="N7">
        <v>33</v>
      </c>
      <c r="O7">
        <v>63</v>
      </c>
      <c r="P7">
        <v>229</v>
      </c>
      <c r="Q7">
        <v>65</v>
      </c>
      <c r="R7">
        <v>9</v>
      </c>
      <c r="S7">
        <v>204</v>
      </c>
      <c r="T7">
        <v>201</v>
      </c>
      <c r="U7">
        <v>17</v>
      </c>
      <c r="V7">
        <v>207</v>
      </c>
    </row>
    <row r="8" spans="1:29" x14ac:dyDescent="0.2">
      <c r="A8">
        <v>1</v>
      </c>
      <c r="B8" t="s">
        <v>0</v>
      </c>
      <c r="C8">
        <v>8</v>
      </c>
      <c r="D8">
        <v>149</v>
      </c>
      <c r="E8">
        <v>31123594.832651999</v>
      </c>
      <c r="F8" t="s">
        <v>1</v>
      </c>
      <c r="G8">
        <v>85</v>
      </c>
      <c r="H8">
        <v>112</v>
      </c>
      <c r="I8">
        <v>110</v>
      </c>
      <c r="J8">
        <v>54</v>
      </c>
      <c r="K8">
        <v>83</v>
      </c>
      <c r="L8">
        <v>5</v>
      </c>
      <c r="M8">
        <v>11</v>
      </c>
      <c r="N8">
        <v>106</v>
      </c>
      <c r="O8">
        <v>207</v>
      </c>
      <c r="P8">
        <v>185</v>
      </c>
      <c r="Q8">
        <v>7</v>
      </c>
      <c r="R8">
        <v>34</v>
      </c>
      <c r="S8">
        <v>86</v>
      </c>
      <c r="T8">
        <v>191</v>
      </c>
      <c r="U8">
        <v>82</v>
      </c>
      <c r="V8">
        <v>155</v>
      </c>
      <c r="W8">
        <v>3</v>
      </c>
      <c r="X8">
        <v>177</v>
      </c>
      <c r="Y8">
        <v>33</v>
      </c>
      <c r="Z8">
        <v>64</v>
      </c>
      <c r="AA8">
        <v>36</v>
      </c>
      <c r="AB8">
        <v>152</v>
      </c>
      <c r="AC8">
        <v>127</v>
      </c>
    </row>
    <row r="9" spans="1:29" x14ac:dyDescent="0.2">
      <c r="A9">
        <v>2</v>
      </c>
      <c r="B9" t="s">
        <v>0</v>
      </c>
      <c r="C9">
        <v>1</v>
      </c>
      <c r="D9">
        <v>106</v>
      </c>
      <c r="E9">
        <v>31129594.618843</v>
      </c>
      <c r="F9" t="s">
        <v>2</v>
      </c>
      <c r="G9">
        <v>0</v>
      </c>
    </row>
    <row r="10" spans="1:29" x14ac:dyDescent="0.2">
      <c r="A10">
        <v>2</v>
      </c>
      <c r="B10" t="s">
        <v>0</v>
      </c>
      <c r="C10">
        <v>2</v>
      </c>
      <c r="D10">
        <v>111</v>
      </c>
      <c r="E10">
        <v>31129595.223903</v>
      </c>
      <c r="F10" t="s">
        <v>2</v>
      </c>
      <c r="G10">
        <v>0</v>
      </c>
    </row>
    <row r="11" spans="1:29" x14ac:dyDescent="0.2">
      <c r="A11">
        <v>2</v>
      </c>
      <c r="B11" t="s">
        <v>0</v>
      </c>
      <c r="C11">
        <v>3</v>
      </c>
      <c r="D11">
        <v>116</v>
      </c>
      <c r="E11">
        <v>31129595.273931999</v>
      </c>
      <c r="F11" t="s">
        <v>2</v>
      </c>
      <c r="G11">
        <v>0</v>
      </c>
    </row>
    <row r="12" spans="1:29" x14ac:dyDescent="0.2">
      <c r="A12">
        <v>2</v>
      </c>
      <c r="B12" t="s">
        <v>0</v>
      </c>
      <c r="C12">
        <v>4</v>
      </c>
      <c r="D12">
        <v>118</v>
      </c>
      <c r="E12">
        <v>31129595.306136001</v>
      </c>
      <c r="F12" t="s">
        <v>2</v>
      </c>
      <c r="G12">
        <v>0</v>
      </c>
    </row>
    <row r="13" spans="1:29" x14ac:dyDescent="0.2">
      <c r="A13">
        <v>2</v>
      </c>
      <c r="B13" t="s">
        <v>0</v>
      </c>
      <c r="C13">
        <v>5</v>
      </c>
      <c r="D13">
        <v>119</v>
      </c>
      <c r="E13">
        <v>31129595.453187998</v>
      </c>
      <c r="F13" t="s">
        <v>2</v>
      </c>
      <c r="G13">
        <v>0</v>
      </c>
    </row>
    <row r="14" spans="1:29" x14ac:dyDescent="0.2">
      <c r="A14">
        <v>2</v>
      </c>
      <c r="B14" t="s">
        <v>0</v>
      </c>
      <c r="C14">
        <v>6</v>
      </c>
      <c r="D14">
        <v>133</v>
      </c>
      <c r="E14">
        <v>31129595.491370998</v>
      </c>
      <c r="F14" t="s">
        <v>2</v>
      </c>
      <c r="G14">
        <v>0</v>
      </c>
    </row>
    <row r="15" spans="1:29" x14ac:dyDescent="0.2">
      <c r="A15">
        <v>2</v>
      </c>
      <c r="B15" t="s">
        <v>0</v>
      </c>
      <c r="C15">
        <v>7</v>
      </c>
      <c r="D15">
        <v>147</v>
      </c>
      <c r="E15">
        <v>31129595.521722998</v>
      </c>
      <c r="F15" t="s">
        <v>2</v>
      </c>
      <c r="G15">
        <v>0</v>
      </c>
    </row>
    <row r="16" spans="1:29" x14ac:dyDescent="0.2">
      <c r="A16">
        <v>2</v>
      </c>
      <c r="B16" t="s">
        <v>0</v>
      </c>
      <c r="C16">
        <v>8</v>
      </c>
      <c r="D16">
        <v>149</v>
      </c>
      <c r="E16">
        <v>31129595.618731</v>
      </c>
      <c r="F16" t="s">
        <v>2</v>
      </c>
      <c r="G16">
        <v>0</v>
      </c>
    </row>
    <row r="17" spans="1:25" x14ac:dyDescent="0.2">
      <c r="A17">
        <v>3</v>
      </c>
      <c r="B17" t="s">
        <v>0</v>
      </c>
      <c r="C17">
        <v>1</v>
      </c>
      <c r="D17">
        <v>106</v>
      </c>
      <c r="E17">
        <v>31135594.485482998</v>
      </c>
      <c r="F17" t="s">
        <v>1</v>
      </c>
      <c r="G17">
        <v>95</v>
      </c>
      <c r="H17">
        <v>203</v>
      </c>
      <c r="I17">
        <v>220</v>
      </c>
      <c r="J17">
        <v>127</v>
      </c>
      <c r="K17">
        <v>150</v>
      </c>
      <c r="L17">
        <v>212</v>
      </c>
      <c r="M17">
        <v>79</v>
      </c>
      <c r="N17">
        <v>182</v>
      </c>
      <c r="O17">
        <v>101</v>
      </c>
      <c r="P17">
        <v>27</v>
      </c>
      <c r="Q17">
        <v>155</v>
      </c>
      <c r="R17">
        <v>172</v>
      </c>
      <c r="S17">
        <v>176</v>
      </c>
      <c r="T17">
        <v>38</v>
      </c>
      <c r="U17">
        <v>199</v>
      </c>
    </row>
    <row r="18" spans="1:25" x14ac:dyDescent="0.2">
      <c r="A18">
        <v>3</v>
      </c>
      <c r="B18" t="s">
        <v>0</v>
      </c>
      <c r="C18">
        <v>2</v>
      </c>
      <c r="D18">
        <v>111</v>
      </c>
      <c r="E18">
        <v>31135594.529584002</v>
      </c>
      <c r="F18" t="s">
        <v>1</v>
      </c>
      <c r="G18">
        <v>129</v>
      </c>
      <c r="H18">
        <v>35</v>
      </c>
      <c r="I18">
        <v>46</v>
      </c>
      <c r="J18">
        <v>92</v>
      </c>
      <c r="K18">
        <v>144</v>
      </c>
      <c r="L18">
        <v>12</v>
      </c>
      <c r="M18">
        <v>40</v>
      </c>
      <c r="N18">
        <v>16</v>
      </c>
      <c r="O18">
        <v>244</v>
      </c>
      <c r="P18">
        <v>230</v>
      </c>
      <c r="Q18">
        <v>194</v>
      </c>
      <c r="R18">
        <v>134</v>
      </c>
      <c r="S18">
        <v>178</v>
      </c>
      <c r="T18">
        <v>199</v>
      </c>
      <c r="U18">
        <v>67</v>
      </c>
      <c r="V18">
        <v>63</v>
      </c>
      <c r="W18">
        <v>56</v>
      </c>
      <c r="X18">
        <v>18</v>
      </c>
      <c r="Y18">
        <v>119</v>
      </c>
    </row>
    <row r="19" spans="1:25" x14ac:dyDescent="0.2">
      <c r="A19">
        <v>3</v>
      </c>
      <c r="B19" t="s">
        <v>0</v>
      </c>
      <c r="C19">
        <v>3</v>
      </c>
      <c r="D19">
        <v>116</v>
      </c>
      <c r="E19">
        <v>31135595.096818</v>
      </c>
      <c r="F19" t="s">
        <v>1</v>
      </c>
      <c r="G19">
        <v>117</v>
      </c>
      <c r="H19">
        <v>187</v>
      </c>
      <c r="I19">
        <v>129</v>
      </c>
      <c r="J19">
        <v>106</v>
      </c>
      <c r="K19">
        <v>79</v>
      </c>
      <c r="L19">
        <v>54</v>
      </c>
      <c r="M19">
        <v>231</v>
      </c>
      <c r="N19">
        <v>72</v>
      </c>
      <c r="O19">
        <v>193</v>
      </c>
      <c r="P19">
        <v>8</v>
      </c>
      <c r="Q19">
        <v>106</v>
      </c>
      <c r="R19">
        <v>123</v>
      </c>
      <c r="S19">
        <v>177</v>
      </c>
      <c r="T19">
        <v>244</v>
      </c>
      <c r="U19">
        <v>174</v>
      </c>
    </row>
    <row r="20" spans="1:25" x14ac:dyDescent="0.2">
      <c r="A20">
        <v>3</v>
      </c>
      <c r="B20" t="s">
        <v>0</v>
      </c>
      <c r="C20">
        <v>4</v>
      </c>
      <c r="D20">
        <v>118</v>
      </c>
      <c r="E20">
        <v>31135595.121123001</v>
      </c>
      <c r="F20" t="s">
        <v>1</v>
      </c>
      <c r="G20">
        <v>26</v>
      </c>
      <c r="H20">
        <v>50</v>
      </c>
      <c r="I20">
        <v>46</v>
      </c>
      <c r="J20">
        <v>54</v>
      </c>
      <c r="K20">
        <v>165</v>
      </c>
      <c r="L20">
        <v>228</v>
      </c>
      <c r="M20">
        <v>121</v>
      </c>
      <c r="N20">
        <v>37</v>
      </c>
      <c r="O20">
        <v>105</v>
      </c>
      <c r="P20">
        <v>223</v>
      </c>
      <c r="Q20">
        <v>66</v>
      </c>
      <c r="R20">
        <v>203</v>
      </c>
      <c r="S20">
        <v>33</v>
      </c>
      <c r="T20">
        <v>114</v>
      </c>
      <c r="U20">
        <v>178</v>
      </c>
      <c r="V20">
        <v>89</v>
      </c>
      <c r="W20">
        <v>10</v>
      </c>
      <c r="X20">
        <v>146</v>
      </c>
      <c r="Y20">
        <v>145</v>
      </c>
    </row>
    <row r="21" spans="1:25" x14ac:dyDescent="0.2">
      <c r="A21">
        <v>3</v>
      </c>
      <c r="B21" t="s">
        <v>0</v>
      </c>
      <c r="C21">
        <v>5</v>
      </c>
      <c r="D21">
        <v>119</v>
      </c>
      <c r="E21">
        <v>31135595.142005</v>
      </c>
      <c r="F21" t="s">
        <v>1</v>
      </c>
      <c r="G21">
        <v>94</v>
      </c>
      <c r="H21">
        <v>1</v>
      </c>
      <c r="I21">
        <v>72</v>
      </c>
      <c r="J21">
        <v>233</v>
      </c>
      <c r="K21">
        <v>38</v>
      </c>
      <c r="L21">
        <v>226</v>
      </c>
      <c r="M21">
        <v>7</v>
      </c>
      <c r="N21">
        <v>142</v>
      </c>
      <c r="O21">
        <v>229</v>
      </c>
      <c r="P21">
        <v>147</v>
      </c>
      <c r="Q21">
        <v>69</v>
      </c>
      <c r="R21">
        <v>132</v>
      </c>
      <c r="S21">
        <v>73</v>
      </c>
      <c r="T21">
        <v>182</v>
      </c>
      <c r="U21">
        <v>89</v>
      </c>
      <c r="V21">
        <v>173</v>
      </c>
      <c r="W21">
        <v>1</v>
      </c>
      <c r="X21">
        <v>69</v>
      </c>
      <c r="Y21">
        <v>30</v>
      </c>
    </row>
    <row r="22" spans="1:25" x14ac:dyDescent="0.2">
      <c r="A22">
        <v>3</v>
      </c>
      <c r="B22" t="s">
        <v>0</v>
      </c>
      <c r="C22">
        <v>6</v>
      </c>
      <c r="D22">
        <v>133</v>
      </c>
      <c r="E22">
        <v>31135595.164949998</v>
      </c>
      <c r="F22" t="s">
        <v>1</v>
      </c>
      <c r="G22">
        <v>76</v>
      </c>
      <c r="H22">
        <v>76</v>
      </c>
      <c r="I22">
        <v>33</v>
      </c>
      <c r="J22">
        <v>164</v>
      </c>
      <c r="K22">
        <v>117</v>
      </c>
      <c r="L22">
        <v>170</v>
      </c>
      <c r="M22">
        <v>213</v>
      </c>
      <c r="N22">
        <v>150</v>
      </c>
      <c r="O22">
        <v>31</v>
      </c>
      <c r="P22">
        <v>121</v>
      </c>
      <c r="Q22">
        <v>133</v>
      </c>
      <c r="R22">
        <v>139</v>
      </c>
      <c r="S22">
        <v>217</v>
      </c>
      <c r="T22">
        <v>50</v>
      </c>
      <c r="U22">
        <v>221</v>
      </c>
      <c r="V22">
        <v>232</v>
      </c>
    </row>
    <row r="23" spans="1:25" x14ac:dyDescent="0.2">
      <c r="A23">
        <v>3</v>
      </c>
      <c r="B23" t="s">
        <v>0</v>
      </c>
      <c r="C23">
        <v>7</v>
      </c>
      <c r="D23">
        <v>147</v>
      </c>
      <c r="E23">
        <v>31135595.187562998</v>
      </c>
      <c r="F23" t="s">
        <v>1</v>
      </c>
      <c r="G23">
        <v>184</v>
      </c>
      <c r="H23">
        <v>97</v>
      </c>
      <c r="I23">
        <v>174</v>
      </c>
      <c r="J23">
        <v>234</v>
      </c>
      <c r="K23">
        <v>248</v>
      </c>
      <c r="L23">
        <v>8</v>
      </c>
      <c r="M23">
        <v>130</v>
      </c>
      <c r="N23">
        <v>84</v>
      </c>
      <c r="O23">
        <v>145</v>
      </c>
      <c r="P23">
        <v>198</v>
      </c>
      <c r="Q23">
        <v>84</v>
      </c>
      <c r="R23">
        <v>218</v>
      </c>
      <c r="S23">
        <v>143</v>
      </c>
      <c r="T23">
        <v>235</v>
      </c>
    </row>
    <row r="24" spans="1:25" x14ac:dyDescent="0.2">
      <c r="A24">
        <v>3</v>
      </c>
      <c r="B24" t="s">
        <v>0</v>
      </c>
      <c r="C24">
        <v>8</v>
      </c>
      <c r="D24">
        <v>149</v>
      </c>
      <c r="E24">
        <v>31135595.212063</v>
      </c>
      <c r="F24" t="s">
        <v>1</v>
      </c>
      <c r="G24">
        <v>240</v>
      </c>
      <c r="H24">
        <v>115</v>
      </c>
      <c r="I24">
        <v>223</v>
      </c>
      <c r="J24">
        <v>231</v>
      </c>
      <c r="K24">
        <v>85</v>
      </c>
      <c r="L24">
        <v>84</v>
      </c>
      <c r="M24">
        <v>49</v>
      </c>
      <c r="N24">
        <v>132</v>
      </c>
      <c r="O24">
        <v>97</v>
      </c>
      <c r="P24">
        <v>104</v>
      </c>
      <c r="Q24">
        <v>40</v>
      </c>
      <c r="R24">
        <v>232</v>
      </c>
      <c r="S24">
        <v>70</v>
      </c>
      <c r="T24">
        <v>13</v>
      </c>
      <c r="U24">
        <v>87</v>
      </c>
      <c r="V24">
        <v>73</v>
      </c>
      <c r="W24">
        <v>216</v>
      </c>
    </row>
    <row r="25" spans="1:25" x14ac:dyDescent="0.2">
      <c r="A25">
        <v>4</v>
      </c>
      <c r="B25" t="s">
        <v>0</v>
      </c>
      <c r="C25">
        <v>1</v>
      </c>
      <c r="D25">
        <v>106</v>
      </c>
      <c r="E25">
        <v>31141594.658448</v>
      </c>
      <c r="F25" t="s">
        <v>3</v>
      </c>
      <c r="G25">
        <v>0</v>
      </c>
    </row>
    <row r="26" spans="1:25" x14ac:dyDescent="0.2">
      <c r="A26">
        <v>4</v>
      </c>
      <c r="B26" t="s">
        <v>0</v>
      </c>
      <c r="C26">
        <v>2</v>
      </c>
      <c r="D26">
        <v>111</v>
      </c>
      <c r="E26">
        <v>31141595.872133002</v>
      </c>
      <c r="F26" t="s">
        <v>3</v>
      </c>
      <c r="G26">
        <v>0</v>
      </c>
    </row>
    <row r="27" spans="1:25" x14ac:dyDescent="0.2">
      <c r="A27">
        <v>4</v>
      </c>
      <c r="B27" t="s">
        <v>0</v>
      </c>
      <c r="C27">
        <v>3</v>
      </c>
      <c r="D27">
        <v>116</v>
      </c>
      <c r="E27">
        <v>31141595.902855001</v>
      </c>
      <c r="F27" t="s">
        <v>3</v>
      </c>
      <c r="G27">
        <v>0</v>
      </c>
    </row>
    <row r="28" spans="1:25" x14ac:dyDescent="0.2">
      <c r="A28">
        <v>4</v>
      </c>
      <c r="B28" t="s">
        <v>0</v>
      </c>
      <c r="C28">
        <v>4</v>
      </c>
      <c r="D28">
        <v>118</v>
      </c>
      <c r="E28">
        <v>31141595.932753</v>
      </c>
      <c r="F28" t="s">
        <v>3</v>
      </c>
      <c r="G28">
        <v>0</v>
      </c>
    </row>
    <row r="29" spans="1:25" x14ac:dyDescent="0.2">
      <c r="A29">
        <v>4</v>
      </c>
      <c r="B29" t="s">
        <v>0</v>
      </c>
      <c r="C29">
        <v>5</v>
      </c>
      <c r="D29">
        <v>119</v>
      </c>
      <c r="E29">
        <v>31141596.092604998</v>
      </c>
      <c r="F29" t="s">
        <v>3</v>
      </c>
      <c r="G29">
        <v>0</v>
      </c>
    </row>
    <row r="30" spans="1:25" x14ac:dyDescent="0.2">
      <c r="A30">
        <v>4</v>
      </c>
      <c r="B30" t="s">
        <v>0</v>
      </c>
      <c r="C30">
        <v>6</v>
      </c>
      <c r="D30">
        <v>133</v>
      </c>
      <c r="E30">
        <v>31141596.121824</v>
      </c>
      <c r="F30" t="s">
        <v>3</v>
      </c>
      <c r="G30">
        <v>0</v>
      </c>
    </row>
    <row r="31" spans="1:25" x14ac:dyDescent="0.2">
      <c r="A31">
        <v>4</v>
      </c>
      <c r="B31" t="s">
        <v>0</v>
      </c>
      <c r="C31">
        <v>7</v>
      </c>
      <c r="D31">
        <v>147</v>
      </c>
      <c r="E31">
        <v>31141596.148281001</v>
      </c>
      <c r="F31" t="s">
        <v>3</v>
      </c>
      <c r="G31">
        <v>0</v>
      </c>
    </row>
    <row r="32" spans="1:25" x14ac:dyDescent="0.2">
      <c r="A32">
        <v>4</v>
      </c>
      <c r="B32" t="s">
        <v>0</v>
      </c>
      <c r="C32">
        <v>8</v>
      </c>
      <c r="D32">
        <v>149</v>
      </c>
      <c r="E32">
        <v>31141596.175393</v>
      </c>
      <c r="F32" t="s">
        <v>3</v>
      </c>
      <c r="G32">
        <v>0</v>
      </c>
    </row>
    <row r="33" spans="1:7" x14ac:dyDescent="0.2">
      <c r="A33">
        <v>5</v>
      </c>
      <c r="B33" t="s">
        <v>0</v>
      </c>
      <c r="C33">
        <v>1</v>
      </c>
      <c r="D33">
        <v>106</v>
      </c>
      <c r="E33">
        <v>31147594.549346998</v>
      </c>
      <c r="F33" t="s">
        <v>2</v>
      </c>
      <c r="G33">
        <v>0</v>
      </c>
    </row>
    <row r="34" spans="1:7" x14ac:dyDescent="0.2">
      <c r="A34">
        <v>5</v>
      </c>
      <c r="B34" t="s">
        <v>0</v>
      </c>
      <c r="C34">
        <v>2</v>
      </c>
      <c r="D34">
        <v>111</v>
      </c>
      <c r="E34">
        <v>31147594.606058002</v>
      </c>
      <c r="F34" t="s">
        <v>2</v>
      </c>
      <c r="G34">
        <v>0</v>
      </c>
    </row>
    <row r="35" spans="1:7" x14ac:dyDescent="0.2">
      <c r="A35">
        <v>5</v>
      </c>
      <c r="B35" t="s">
        <v>0</v>
      </c>
      <c r="C35">
        <v>3</v>
      </c>
      <c r="D35">
        <v>116</v>
      </c>
      <c r="E35">
        <v>31147594.639208</v>
      </c>
      <c r="F35" t="s">
        <v>2</v>
      </c>
      <c r="G35">
        <v>0</v>
      </c>
    </row>
    <row r="36" spans="1:7" x14ac:dyDescent="0.2">
      <c r="A36">
        <v>5</v>
      </c>
      <c r="B36" t="s">
        <v>0</v>
      </c>
      <c r="C36">
        <v>4</v>
      </c>
      <c r="D36">
        <v>118</v>
      </c>
      <c r="E36">
        <v>31147594.820845999</v>
      </c>
      <c r="F36" t="s">
        <v>2</v>
      </c>
      <c r="G36">
        <v>0</v>
      </c>
    </row>
    <row r="37" spans="1:7" x14ac:dyDescent="0.2">
      <c r="A37">
        <v>5</v>
      </c>
      <c r="B37" t="s">
        <v>0</v>
      </c>
      <c r="C37">
        <v>5</v>
      </c>
      <c r="D37">
        <v>119</v>
      </c>
      <c r="E37">
        <v>31147594.935203001</v>
      </c>
      <c r="F37" t="s">
        <v>2</v>
      </c>
      <c r="G37">
        <v>0</v>
      </c>
    </row>
    <row r="38" spans="1:7" x14ac:dyDescent="0.2">
      <c r="A38">
        <v>5</v>
      </c>
      <c r="B38" t="s">
        <v>0</v>
      </c>
      <c r="C38">
        <v>6</v>
      </c>
      <c r="D38">
        <v>133</v>
      </c>
      <c r="E38">
        <v>31147595.081027001</v>
      </c>
      <c r="F38" t="s">
        <v>2</v>
      </c>
      <c r="G38">
        <v>0</v>
      </c>
    </row>
    <row r="39" spans="1:7" x14ac:dyDescent="0.2">
      <c r="A39">
        <v>5</v>
      </c>
      <c r="B39" t="s">
        <v>0</v>
      </c>
      <c r="C39">
        <v>7</v>
      </c>
      <c r="D39">
        <v>147</v>
      </c>
      <c r="E39">
        <v>31147595.110994998</v>
      </c>
      <c r="F39" t="s">
        <v>2</v>
      </c>
      <c r="G39">
        <v>0</v>
      </c>
    </row>
    <row r="40" spans="1:7" x14ac:dyDescent="0.2">
      <c r="A40">
        <v>5</v>
      </c>
      <c r="B40" t="s">
        <v>0</v>
      </c>
      <c r="C40">
        <v>8</v>
      </c>
      <c r="D40">
        <v>149</v>
      </c>
      <c r="E40">
        <v>31147595.141194999</v>
      </c>
      <c r="F40" t="s">
        <v>2</v>
      </c>
      <c r="G40">
        <v>0</v>
      </c>
    </row>
    <row r="41" spans="1:7" x14ac:dyDescent="0.2">
      <c r="A41">
        <v>6</v>
      </c>
      <c r="B41" t="s">
        <v>0</v>
      </c>
      <c r="C41">
        <v>1</v>
      </c>
      <c r="D41">
        <v>106</v>
      </c>
      <c r="E41">
        <v>31153594.513133999</v>
      </c>
      <c r="F41" t="s">
        <v>2</v>
      </c>
      <c r="G41">
        <v>0</v>
      </c>
    </row>
    <row r="42" spans="1:7" x14ac:dyDescent="0.2">
      <c r="A42">
        <v>6</v>
      </c>
      <c r="B42" t="s">
        <v>0</v>
      </c>
      <c r="C42">
        <v>2</v>
      </c>
      <c r="D42">
        <v>111</v>
      </c>
      <c r="E42">
        <v>31153594.569127001</v>
      </c>
      <c r="F42" t="s">
        <v>2</v>
      </c>
      <c r="G42">
        <v>0</v>
      </c>
    </row>
    <row r="43" spans="1:7" x14ac:dyDescent="0.2">
      <c r="A43">
        <v>6</v>
      </c>
      <c r="B43" t="s">
        <v>0</v>
      </c>
      <c r="C43">
        <v>3</v>
      </c>
      <c r="D43">
        <v>116</v>
      </c>
      <c r="E43">
        <v>31153594.603606999</v>
      </c>
      <c r="F43" t="s">
        <v>2</v>
      </c>
      <c r="G43">
        <v>0</v>
      </c>
    </row>
    <row r="44" spans="1:7" x14ac:dyDescent="0.2">
      <c r="A44">
        <v>6</v>
      </c>
      <c r="B44" t="s">
        <v>0</v>
      </c>
      <c r="C44">
        <v>4</v>
      </c>
      <c r="D44">
        <v>118</v>
      </c>
      <c r="E44">
        <v>31153594.739578001</v>
      </c>
      <c r="F44" t="s">
        <v>2</v>
      </c>
      <c r="G44">
        <v>0</v>
      </c>
    </row>
    <row r="45" spans="1:7" x14ac:dyDescent="0.2">
      <c r="A45">
        <v>6</v>
      </c>
      <c r="B45" t="s">
        <v>0</v>
      </c>
      <c r="C45">
        <v>5</v>
      </c>
      <c r="D45">
        <v>119</v>
      </c>
      <c r="E45">
        <v>31153594.778159</v>
      </c>
      <c r="F45" t="s">
        <v>2</v>
      </c>
      <c r="G45">
        <v>0</v>
      </c>
    </row>
    <row r="46" spans="1:7" x14ac:dyDescent="0.2">
      <c r="A46">
        <v>6</v>
      </c>
      <c r="B46" t="s">
        <v>0</v>
      </c>
      <c r="C46">
        <v>6</v>
      </c>
      <c r="D46">
        <v>133</v>
      </c>
      <c r="E46">
        <v>31153594.811443001</v>
      </c>
      <c r="F46" t="s">
        <v>2</v>
      </c>
      <c r="G46">
        <v>0</v>
      </c>
    </row>
    <row r="47" spans="1:7" x14ac:dyDescent="0.2">
      <c r="A47">
        <v>6</v>
      </c>
      <c r="B47" t="s">
        <v>0</v>
      </c>
      <c r="C47">
        <v>7</v>
      </c>
      <c r="D47">
        <v>147</v>
      </c>
      <c r="E47">
        <v>31153594.953225002</v>
      </c>
      <c r="F47" t="s">
        <v>2</v>
      </c>
      <c r="G47">
        <v>0</v>
      </c>
    </row>
    <row r="48" spans="1:7" x14ac:dyDescent="0.2">
      <c r="A48">
        <v>6</v>
      </c>
      <c r="B48" t="s">
        <v>0</v>
      </c>
      <c r="C48">
        <v>8</v>
      </c>
      <c r="D48">
        <v>149</v>
      </c>
      <c r="E48">
        <v>31153595.169730999</v>
      </c>
      <c r="F48" t="s">
        <v>2</v>
      </c>
      <c r="G48">
        <v>0</v>
      </c>
    </row>
    <row r="49" spans="1:7" x14ac:dyDescent="0.2">
      <c r="A49">
        <v>7</v>
      </c>
      <c r="B49" t="s">
        <v>0</v>
      </c>
      <c r="C49">
        <v>1</v>
      </c>
      <c r="D49">
        <v>106</v>
      </c>
      <c r="E49">
        <v>31159594.691962</v>
      </c>
      <c r="F49" t="s">
        <v>2</v>
      </c>
      <c r="G49">
        <v>0</v>
      </c>
    </row>
    <row r="50" spans="1:7" x14ac:dyDescent="0.2">
      <c r="A50">
        <v>7</v>
      </c>
      <c r="B50" t="s">
        <v>0</v>
      </c>
      <c r="C50">
        <v>2</v>
      </c>
      <c r="D50">
        <v>111</v>
      </c>
      <c r="E50">
        <v>31159594.753155999</v>
      </c>
      <c r="F50" t="s">
        <v>2</v>
      </c>
      <c r="G50">
        <v>0</v>
      </c>
    </row>
    <row r="51" spans="1:7" x14ac:dyDescent="0.2">
      <c r="A51">
        <v>7</v>
      </c>
      <c r="B51" t="s">
        <v>0</v>
      </c>
      <c r="C51">
        <v>3</v>
      </c>
      <c r="D51">
        <v>116</v>
      </c>
      <c r="E51">
        <v>31159594.790119</v>
      </c>
      <c r="F51" t="s">
        <v>2</v>
      </c>
      <c r="G51">
        <v>0</v>
      </c>
    </row>
    <row r="52" spans="1:7" x14ac:dyDescent="0.2">
      <c r="A52">
        <v>7</v>
      </c>
      <c r="B52" t="s">
        <v>0</v>
      </c>
      <c r="C52">
        <v>4</v>
      </c>
      <c r="D52">
        <v>118</v>
      </c>
      <c r="E52">
        <v>31159594.828409001</v>
      </c>
      <c r="F52" t="s">
        <v>2</v>
      </c>
      <c r="G52">
        <v>0</v>
      </c>
    </row>
    <row r="53" spans="1:7" x14ac:dyDescent="0.2">
      <c r="A53">
        <v>7</v>
      </c>
      <c r="B53" t="s">
        <v>0</v>
      </c>
      <c r="C53">
        <v>5</v>
      </c>
      <c r="D53">
        <v>119</v>
      </c>
      <c r="E53">
        <v>31159594.971189</v>
      </c>
      <c r="F53" t="s">
        <v>2</v>
      </c>
      <c r="G53">
        <v>0</v>
      </c>
    </row>
    <row r="54" spans="1:7" x14ac:dyDescent="0.2">
      <c r="A54">
        <v>7</v>
      </c>
      <c r="B54" t="s">
        <v>0</v>
      </c>
      <c r="C54">
        <v>6</v>
      </c>
      <c r="D54">
        <v>133</v>
      </c>
      <c r="E54">
        <v>31159595.006193001</v>
      </c>
      <c r="F54" t="s">
        <v>2</v>
      </c>
      <c r="G54">
        <v>0</v>
      </c>
    </row>
    <row r="55" spans="1:7" x14ac:dyDescent="0.2">
      <c r="A55">
        <v>7</v>
      </c>
      <c r="B55" t="s">
        <v>0</v>
      </c>
      <c r="C55">
        <v>7</v>
      </c>
      <c r="D55">
        <v>147</v>
      </c>
      <c r="E55">
        <v>31159595.038959999</v>
      </c>
      <c r="F55" t="s">
        <v>2</v>
      </c>
      <c r="G55">
        <v>0</v>
      </c>
    </row>
    <row r="56" spans="1:7" x14ac:dyDescent="0.2">
      <c r="A56">
        <v>7</v>
      </c>
      <c r="B56" t="s">
        <v>0</v>
      </c>
      <c r="C56">
        <v>8</v>
      </c>
      <c r="D56">
        <v>149</v>
      </c>
      <c r="E56">
        <v>31159595.160459999</v>
      </c>
      <c r="F56" t="s">
        <v>2</v>
      </c>
      <c r="G56">
        <v>0</v>
      </c>
    </row>
    <row r="57" spans="1:7" x14ac:dyDescent="0.2">
      <c r="A57">
        <v>8</v>
      </c>
      <c r="B57" t="s">
        <v>0</v>
      </c>
      <c r="C57">
        <v>1</v>
      </c>
      <c r="D57">
        <v>106</v>
      </c>
      <c r="E57">
        <v>31165594.664992999</v>
      </c>
      <c r="F57" t="s">
        <v>3</v>
      </c>
      <c r="G57">
        <v>0</v>
      </c>
    </row>
    <row r="58" spans="1:7" x14ac:dyDescent="0.2">
      <c r="A58">
        <v>8</v>
      </c>
      <c r="B58" t="s">
        <v>0</v>
      </c>
      <c r="C58">
        <v>2</v>
      </c>
      <c r="D58">
        <v>111</v>
      </c>
      <c r="E58">
        <v>31165594.724907</v>
      </c>
      <c r="F58" t="s">
        <v>3</v>
      </c>
      <c r="G58">
        <v>0</v>
      </c>
    </row>
    <row r="59" spans="1:7" x14ac:dyDescent="0.2">
      <c r="A59">
        <v>8</v>
      </c>
      <c r="B59" t="s">
        <v>0</v>
      </c>
      <c r="C59">
        <v>3</v>
      </c>
      <c r="D59">
        <v>116</v>
      </c>
      <c r="E59">
        <v>31165594.758478999</v>
      </c>
      <c r="F59" t="s">
        <v>3</v>
      </c>
      <c r="G59">
        <v>0</v>
      </c>
    </row>
    <row r="60" spans="1:7" x14ac:dyDescent="0.2">
      <c r="A60">
        <v>8</v>
      </c>
      <c r="B60" t="s">
        <v>0</v>
      </c>
      <c r="C60">
        <v>4</v>
      </c>
      <c r="D60">
        <v>118</v>
      </c>
      <c r="E60">
        <v>31165594.795984998</v>
      </c>
      <c r="F60" t="s">
        <v>3</v>
      </c>
      <c r="G60">
        <v>0</v>
      </c>
    </row>
    <row r="61" spans="1:7" x14ac:dyDescent="0.2">
      <c r="A61">
        <v>8</v>
      </c>
      <c r="B61" t="s">
        <v>0</v>
      </c>
      <c r="C61">
        <v>5</v>
      </c>
      <c r="D61">
        <v>119</v>
      </c>
      <c r="E61">
        <v>31165594.885113999</v>
      </c>
      <c r="F61" t="s">
        <v>3</v>
      </c>
      <c r="G61">
        <v>0</v>
      </c>
    </row>
    <row r="62" spans="1:7" x14ac:dyDescent="0.2">
      <c r="A62">
        <v>8</v>
      </c>
      <c r="B62" t="s">
        <v>0</v>
      </c>
      <c r="C62">
        <v>6</v>
      </c>
      <c r="D62">
        <v>133</v>
      </c>
      <c r="E62">
        <v>31165594.917844001</v>
      </c>
      <c r="F62" t="s">
        <v>3</v>
      </c>
      <c r="G62">
        <v>0</v>
      </c>
    </row>
    <row r="63" spans="1:7" x14ac:dyDescent="0.2">
      <c r="A63">
        <v>8</v>
      </c>
      <c r="B63" t="s">
        <v>0</v>
      </c>
      <c r="C63">
        <v>7</v>
      </c>
      <c r="D63">
        <v>147</v>
      </c>
      <c r="E63">
        <v>31165594.948096</v>
      </c>
      <c r="F63" t="s">
        <v>3</v>
      </c>
      <c r="G63">
        <v>0</v>
      </c>
    </row>
    <row r="64" spans="1:7" x14ac:dyDescent="0.2">
      <c r="A64">
        <v>8</v>
      </c>
      <c r="B64" t="s">
        <v>0</v>
      </c>
      <c r="C64">
        <v>8</v>
      </c>
      <c r="D64">
        <v>149</v>
      </c>
      <c r="E64">
        <v>31165594.981562</v>
      </c>
      <c r="F64" t="s">
        <v>3</v>
      </c>
      <c r="G64">
        <v>0</v>
      </c>
    </row>
    <row r="65" spans="1:29" x14ac:dyDescent="0.2">
      <c r="A65">
        <v>9</v>
      </c>
      <c r="B65" t="s">
        <v>0</v>
      </c>
      <c r="C65">
        <v>1</v>
      </c>
      <c r="D65">
        <v>106</v>
      </c>
      <c r="E65">
        <v>31171594.670680001</v>
      </c>
      <c r="F65" t="s">
        <v>1</v>
      </c>
      <c r="G65">
        <v>58</v>
      </c>
      <c r="H65">
        <v>62</v>
      </c>
      <c r="I65">
        <v>51</v>
      </c>
      <c r="J65">
        <v>135</v>
      </c>
      <c r="K65">
        <v>218</v>
      </c>
      <c r="L65">
        <v>138</v>
      </c>
      <c r="M65">
        <v>199</v>
      </c>
      <c r="N65">
        <v>160</v>
      </c>
      <c r="O65">
        <v>111</v>
      </c>
      <c r="P65">
        <v>243</v>
      </c>
      <c r="Q65">
        <v>242</v>
      </c>
      <c r="R65">
        <v>58</v>
      </c>
      <c r="S65">
        <v>148</v>
      </c>
      <c r="T65">
        <v>144</v>
      </c>
      <c r="U65">
        <v>203</v>
      </c>
    </row>
    <row r="66" spans="1:29" x14ac:dyDescent="0.2">
      <c r="A66">
        <v>9</v>
      </c>
      <c r="B66" t="s">
        <v>0</v>
      </c>
      <c r="C66">
        <v>2</v>
      </c>
      <c r="D66">
        <v>111</v>
      </c>
      <c r="E66">
        <v>31171594.714030001</v>
      </c>
      <c r="F66" t="s">
        <v>1</v>
      </c>
      <c r="G66">
        <v>96</v>
      </c>
      <c r="H66">
        <v>26</v>
      </c>
      <c r="I66">
        <v>41</v>
      </c>
      <c r="J66">
        <v>64</v>
      </c>
      <c r="K66">
        <v>235</v>
      </c>
      <c r="L66">
        <v>217</v>
      </c>
      <c r="M66">
        <v>24</v>
      </c>
      <c r="N66">
        <v>49</v>
      </c>
      <c r="O66">
        <v>220</v>
      </c>
      <c r="P66">
        <v>116</v>
      </c>
      <c r="Q66">
        <v>63</v>
      </c>
      <c r="R66">
        <v>149</v>
      </c>
      <c r="S66">
        <v>10</v>
      </c>
      <c r="T66">
        <v>153</v>
      </c>
      <c r="U66">
        <v>103</v>
      </c>
      <c r="V66">
        <v>6</v>
      </c>
      <c r="W66">
        <v>98</v>
      </c>
      <c r="X66">
        <v>132</v>
      </c>
      <c r="Y66">
        <v>38</v>
      </c>
      <c r="Z66">
        <v>68</v>
      </c>
      <c r="AA66">
        <v>75</v>
      </c>
      <c r="AB66">
        <v>150</v>
      </c>
    </row>
    <row r="67" spans="1:29" x14ac:dyDescent="0.2">
      <c r="A67">
        <v>9</v>
      </c>
      <c r="B67" t="s">
        <v>0</v>
      </c>
      <c r="C67">
        <v>3</v>
      </c>
      <c r="D67">
        <v>116</v>
      </c>
      <c r="E67">
        <v>31171595.349169001</v>
      </c>
      <c r="F67" t="s">
        <v>1</v>
      </c>
      <c r="G67">
        <v>19</v>
      </c>
      <c r="H67">
        <v>245</v>
      </c>
      <c r="I67">
        <v>127</v>
      </c>
      <c r="J67">
        <v>147</v>
      </c>
      <c r="K67">
        <v>6</v>
      </c>
      <c r="L67">
        <v>84</v>
      </c>
      <c r="M67">
        <v>190</v>
      </c>
      <c r="N67">
        <v>124</v>
      </c>
      <c r="O67">
        <v>117</v>
      </c>
      <c r="P67">
        <v>53</v>
      </c>
      <c r="Q67">
        <v>234</v>
      </c>
      <c r="R67">
        <v>14</v>
      </c>
      <c r="S67">
        <v>47</v>
      </c>
      <c r="T67">
        <v>186</v>
      </c>
      <c r="U67">
        <v>236</v>
      </c>
      <c r="V67">
        <v>94</v>
      </c>
      <c r="W67">
        <v>48</v>
      </c>
      <c r="X67">
        <v>231</v>
      </c>
    </row>
    <row r="68" spans="1:29" x14ac:dyDescent="0.2">
      <c r="A68">
        <v>9</v>
      </c>
      <c r="B68" t="s">
        <v>0</v>
      </c>
      <c r="C68">
        <v>4</v>
      </c>
      <c r="D68">
        <v>118</v>
      </c>
      <c r="E68">
        <v>31171595.393436</v>
      </c>
      <c r="F68" t="s">
        <v>1</v>
      </c>
      <c r="G68">
        <v>77</v>
      </c>
      <c r="H68">
        <v>0</v>
      </c>
      <c r="I68">
        <v>158</v>
      </c>
      <c r="J68">
        <v>155</v>
      </c>
      <c r="K68">
        <v>181</v>
      </c>
      <c r="L68">
        <v>18</v>
      </c>
      <c r="M68">
        <v>76</v>
      </c>
      <c r="N68">
        <v>205</v>
      </c>
      <c r="O68">
        <v>214</v>
      </c>
      <c r="P68">
        <v>245</v>
      </c>
      <c r="Q68">
        <v>18</v>
      </c>
      <c r="R68">
        <v>197</v>
      </c>
      <c r="S68">
        <v>66</v>
      </c>
      <c r="T68">
        <v>106</v>
      </c>
      <c r="U68">
        <v>136</v>
      </c>
      <c r="V68">
        <v>99</v>
      </c>
      <c r="W68">
        <v>83</v>
      </c>
    </row>
    <row r="69" spans="1:29" x14ac:dyDescent="0.2">
      <c r="A69">
        <v>9</v>
      </c>
      <c r="B69" t="s">
        <v>0</v>
      </c>
      <c r="C69">
        <v>5</v>
      </c>
      <c r="D69">
        <v>119</v>
      </c>
      <c r="E69">
        <v>31171595.415973</v>
      </c>
      <c r="F69" t="s">
        <v>1</v>
      </c>
      <c r="G69">
        <v>140</v>
      </c>
      <c r="H69">
        <v>160</v>
      </c>
      <c r="I69">
        <v>94</v>
      </c>
      <c r="J69">
        <v>128</v>
      </c>
      <c r="K69">
        <v>145</v>
      </c>
      <c r="L69">
        <v>91</v>
      </c>
      <c r="M69">
        <v>45</v>
      </c>
      <c r="N69">
        <v>186</v>
      </c>
      <c r="O69">
        <v>92</v>
      </c>
      <c r="P69">
        <v>62</v>
      </c>
      <c r="Q69">
        <v>129</v>
      </c>
      <c r="R69">
        <v>82</v>
      </c>
      <c r="S69">
        <v>97</v>
      </c>
      <c r="T69">
        <v>231</v>
      </c>
      <c r="U69">
        <v>182</v>
      </c>
      <c r="V69">
        <v>200</v>
      </c>
    </row>
    <row r="70" spans="1:29" x14ac:dyDescent="0.2">
      <c r="A70">
        <v>9</v>
      </c>
      <c r="B70" t="s">
        <v>0</v>
      </c>
      <c r="C70">
        <v>6</v>
      </c>
      <c r="D70">
        <v>133</v>
      </c>
      <c r="E70">
        <v>31171595.439036001</v>
      </c>
      <c r="F70" t="s">
        <v>1</v>
      </c>
      <c r="G70">
        <v>114</v>
      </c>
      <c r="H70">
        <v>147</v>
      </c>
      <c r="I70">
        <v>158</v>
      </c>
      <c r="J70">
        <v>200</v>
      </c>
      <c r="K70">
        <v>171</v>
      </c>
      <c r="L70">
        <v>197</v>
      </c>
      <c r="M70">
        <v>232</v>
      </c>
      <c r="N70">
        <v>67</v>
      </c>
      <c r="O70">
        <v>183</v>
      </c>
      <c r="P70">
        <v>91</v>
      </c>
      <c r="Q70">
        <v>141</v>
      </c>
      <c r="R70">
        <v>72</v>
      </c>
      <c r="S70">
        <v>249</v>
      </c>
    </row>
    <row r="71" spans="1:29" x14ac:dyDescent="0.2">
      <c r="A71">
        <v>9</v>
      </c>
      <c r="B71" t="s">
        <v>0</v>
      </c>
      <c r="C71">
        <v>7</v>
      </c>
      <c r="D71">
        <v>147</v>
      </c>
      <c r="E71">
        <v>31171595.464299999</v>
      </c>
      <c r="F71" t="s">
        <v>1</v>
      </c>
      <c r="G71">
        <v>79</v>
      </c>
      <c r="H71">
        <v>48</v>
      </c>
      <c r="I71">
        <v>38</v>
      </c>
      <c r="J71">
        <v>104</v>
      </c>
      <c r="K71">
        <v>110</v>
      </c>
      <c r="L71">
        <v>91</v>
      </c>
      <c r="M71">
        <v>66</v>
      </c>
      <c r="N71">
        <v>154</v>
      </c>
      <c r="O71">
        <v>146</v>
      </c>
      <c r="P71">
        <v>7</v>
      </c>
      <c r="Q71">
        <v>193</v>
      </c>
      <c r="R71">
        <v>137</v>
      </c>
      <c r="S71">
        <v>222</v>
      </c>
      <c r="T71">
        <v>42</v>
      </c>
      <c r="U71">
        <v>118</v>
      </c>
      <c r="V71">
        <v>83</v>
      </c>
      <c r="W71">
        <v>58</v>
      </c>
      <c r="X71">
        <v>5</v>
      </c>
      <c r="Y71">
        <v>2</v>
      </c>
      <c r="Z71">
        <v>40</v>
      </c>
      <c r="AA71">
        <v>57</v>
      </c>
      <c r="AB71">
        <v>162</v>
      </c>
      <c r="AC71">
        <v>134</v>
      </c>
    </row>
    <row r="72" spans="1:29" x14ac:dyDescent="0.2">
      <c r="A72">
        <v>9</v>
      </c>
      <c r="B72" t="s">
        <v>0</v>
      </c>
      <c r="C72">
        <v>8</v>
      </c>
      <c r="D72">
        <v>149</v>
      </c>
      <c r="E72">
        <v>31171595.489781</v>
      </c>
      <c r="F72" t="s">
        <v>1</v>
      </c>
      <c r="G72">
        <v>78</v>
      </c>
      <c r="H72">
        <v>29</v>
      </c>
      <c r="I72">
        <v>216</v>
      </c>
      <c r="J72">
        <v>39</v>
      </c>
      <c r="K72">
        <v>187</v>
      </c>
      <c r="L72">
        <v>177</v>
      </c>
      <c r="M72">
        <v>248</v>
      </c>
      <c r="N72">
        <v>11</v>
      </c>
      <c r="O72">
        <v>236</v>
      </c>
      <c r="P72">
        <v>115</v>
      </c>
      <c r="Q72">
        <v>23</v>
      </c>
      <c r="R72">
        <v>177</v>
      </c>
      <c r="S72">
        <v>28</v>
      </c>
      <c r="T72">
        <v>143</v>
      </c>
      <c r="U72">
        <v>117</v>
      </c>
      <c r="V72">
        <v>79</v>
      </c>
      <c r="W72">
        <v>111</v>
      </c>
    </row>
    <row r="73" spans="1:29" x14ac:dyDescent="0.2">
      <c r="A73">
        <v>10</v>
      </c>
      <c r="B73" t="s">
        <v>0</v>
      </c>
      <c r="C73">
        <v>1</v>
      </c>
      <c r="D73">
        <v>106</v>
      </c>
      <c r="E73">
        <v>31177594.609553002</v>
      </c>
      <c r="F73" t="s">
        <v>2</v>
      </c>
      <c r="G73">
        <v>0</v>
      </c>
    </row>
    <row r="74" spans="1:29" x14ac:dyDescent="0.2">
      <c r="A74">
        <v>10</v>
      </c>
      <c r="B74" t="s">
        <v>0</v>
      </c>
      <c r="C74">
        <v>2</v>
      </c>
      <c r="D74">
        <v>111</v>
      </c>
      <c r="E74">
        <v>31177594.665036</v>
      </c>
      <c r="F74" t="s">
        <v>2</v>
      </c>
      <c r="G74">
        <v>0</v>
      </c>
    </row>
    <row r="75" spans="1:29" x14ac:dyDescent="0.2">
      <c r="A75">
        <v>10</v>
      </c>
      <c r="B75" t="s">
        <v>0</v>
      </c>
      <c r="C75">
        <v>3</v>
      </c>
      <c r="D75">
        <v>116</v>
      </c>
      <c r="E75">
        <v>31177594.698734999</v>
      </c>
      <c r="F75" t="s">
        <v>2</v>
      </c>
      <c r="G75">
        <v>0</v>
      </c>
    </row>
    <row r="76" spans="1:29" x14ac:dyDescent="0.2">
      <c r="A76">
        <v>10</v>
      </c>
      <c r="B76" t="s">
        <v>0</v>
      </c>
      <c r="C76">
        <v>4</v>
      </c>
      <c r="D76">
        <v>118</v>
      </c>
      <c r="E76">
        <v>31177594.731272001</v>
      </c>
      <c r="F76" t="s">
        <v>2</v>
      </c>
      <c r="G76">
        <v>0</v>
      </c>
    </row>
    <row r="77" spans="1:29" x14ac:dyDescent="0.2">
      <c r="A77">
        <v>10</v>
      </c>
      <c r="B77" t="s">
        <v>0</v>
      </c>
      <c r="C77">
        <v>5</v>
      </c>
      <c r="D77">
        <v>119</v>
      </c>
      <c r="E77">
        <v>31177594.905423</v>
      </c>
      <c r="F77" t="s">
        <v>2</v>
      </c>
      <c r="G77">
        <v>0</v>
      </c>
    </row>
    <row r="78" spans="1:29" x14ac:dyDescent="0.2">
      <c r="A78">
        <v>10</v>
      </c>
      <c r="B78" t="s">
        <v>0</v>
      </c>
      <c r="C78">
        <v>6</v>
      </c>
      <c r="D78">
        <v>133</v>
      </c>
      <c r="E78">
        <v>31177594.942467</v>
      </c>
      <c r="F78" t="s">
        <v>2</v>
      </c>
      <c r="G78">
        <v>0</v>
      </c>
    </row>
    <row r="79" spans="1:29" x14ac:dyDescent="0.2">
      <c r="A79">
        <v>10</v>
      </c>
      <c r="B79" t="s">
        <v>0</v>
      </c>
      <c r="C79">
        <v>7</v>
      </c>
      <c r="D79">
        <v>147</v>
      </c>
      <c r="E79">
        <v>31177594.976829998</v>
      </c>
      <c r="F79" t="s">
        <v>2</v>
      </c>
      <c r="G79">
        <v>0</v>
      </c>
    </row>
    <row r="80" spans="1:29" x14ac:dyDescent="0.2">
      <c r="A80">
        <v>10</v>
      </c>
      <c r="B80" t="s">
        <v>0</v>
      </c>
      <c r="C80">
        <v>8</v>
      </c>
      <c r="D80">
        <v>149</v>
      </c>
      <c r="E80">
        <v>31177595.033465002</v>
      </c>
      <c r="F80" t="s">
        <v>2</v>
      </c>
      <c r="G80">
        <v>0</v>
      </c>
    </row>
    <row r="81" spans="1:7" x14ac:dyDescent="0.2">
      <c r="A81">
        <v>11</v>
      </c>
      <c r="B81" t="s">
        <v>0</v>
      </c>
      <c r="C81">
        <v>1</v>
      </c>
      <c r="D81">
        <v>106</v>
      </c>
      <c r="E81">
        <v>31183594.497262001</v>
      </c>
      <c r="F81" t="s">
        <v>2</v>
      </c>
      <c r="G81">
        <v>0</v>
      </c>
    </row>
    <row r="82" spans="1:7" x14ac:dyDescent="0.2">
      <c r="A82">
        <v>11</v>
      </c>
      <c r="B82" t="s">
        <v>0</v>
      </c>
      <c r="C82">
        <v>2</v>
      </c>
      <c r="D82">
        <v>111</v>
      </c>
      <c r="E82">
        <v>31183594.553699002</v>
      </c>
      <c r="F82" t="s">
        <v>2</v>
      </c>
      <c r="G82">
        <v>0</v>
      </c>
    </row>
    <row r="83" spans="1:7" x14ac:dyDescent="0.2">
      <c r="A83">
        <v>11</v>
      </c>
      <c r="B83" t="s">
        <v>0</v>
      </c>
      <c r="C83">
        <v>3</v>
      </c>
      <c r="D83">
        <v>116</v>
      </c>
      <c r="E83">
        <v>31183594.585503999</v>
      </c>
      <c r="F83" t="s">
        <v>2</v>
      </c>
      <c r="G83">
        <v>0</v>
      </c>
    </row>
    <row r="84" spans="1:7" x14ac:dyDescent="0.2">
      <c r="A84">
        <v>11</v>
      </c>
      <c r="B84" t="s">
        <v>0</v>
      </c>
      <c r="C84">
        <v>4</v>
      </c>
      <c r="D84">
        <v>118</v>
      </c>
      <c r="E84">
        <v>31183594.618689001</v>
      </c>
      <c r="F84" t="s">
        <v>2</v>
      </c>
      <c r="G84">
        <v>0</v>
      </c>
    </row>
    <row r="85" spans="1:7" x14ac:dyDescent="0.2">
      <c r="A85">
        <v>11</v>
      </c>
      <c r="B85" t="s">
        <v>0</v>
      </c>
      <c r="C85">
        <v>5</v>
      </c>
      <c r="D85">
        <v>119</v>
      </c>
      <c r="E85">
        <v>31183594.742598001</v>
      </c>
      <c r="F85" t="s">
        <v>2</v>
      </c>
      <c r="G85">
        <v>0</v>
      </c>
    </row>
    <row r="86" spans="1:7" x14ac:dyDescent="0.2">
      <c r="A86">
        <v>11</v>
      </c>
      <c r="B86" t="s">
        <v>0</v>
      </c>
      <c r="C86">
        <v>6</v>
      </c>
      <c r="D86">
        <v>133</v>
      </c>
      <c r="E86">
        <v>31183594.775453001</v>
      </c>
      <c r="F86" t="s">
        <v>2</v>
      </c>
      <c r="G86">
        <v>0</v>
      </c>
    </row>
    <row r="87" spans="1:7" x14ac:dyDescent="0.2">
      <c r="A87">
        <v>11</v>
      </c>
      <c r="B87" t="s">
        <v>0</v>
      </c>
      <c r="C87">
        <v>7</v>
      </c>
      <c r="D87">
        <v>147</v>
      </c>
      <c r="E87">
        <v>31183594.899473999</v>
      </c>
      <c r="F87" t="s">
        <v>2</v>
      </c>
      <c r="G87">
        <v>0</v>
      </c>
    </row>
    <row r="88" spans="1:7" x14ac:dyDescent="0.2">
      <c r="A88">
        <v>11</v>
      </c>
      <c r="B88" t="s">
        <v>0</v>
      </c>
      <c r="C88">
        <v>8</v>
      </c>
      <c r="D88">
        <v>149</v>
      </c>
      <c r="E88">
        <v>31183594.931396998</v>
      </c>
      <c r="F88" t="s">
        <v>2</v>
      </c>
      <c r="G88">
        <v>0</v>
      </c>
    </row>
    <row r="89" spans="1:7" x14ac:dyDescent="0.2">
      <c r="A89">
        <v>12</v>
      </c>
      <c r="B89" t="s">
        <v>0</v>
      </c>
      <c r="C89">
        <v>1</v>
      </c>
      <c r="D89">
        <v>106</v>
      </c>
      <c r="E89">
        <v>31189594.578171</v>
      </c>
      <c r="F89" t="s">
        <v>2</v>
      </c>
      <c r="G89">
        <v>0</v>
      </c>
    </row>
    <row r="90" spans="1:7" x14ac:dyDescent="0.2">
      <c r="A90">
        <v>12</v>
      </c>
      <c r="B90" t="s">
        <v>0</v>
      </c>
      <c r="C90">
        <v>2</v>
      </c>
      <c r="D90">
        <v>111</v>
      </c>
      <c r="E90">
        <v>31189594.639757</v>
      </c>
      <c r="F90" t="s">
        <v>2</v>
      </c>
      <c r="G90">
        <v>0</v>
      </c>
    </row>
    <row r="91" spans="1:7" x14ac:dyDescent="0.2">
      <c r="A91">
        <v>12</v>
      </c>
      <c r="B91" t="s">
        <v>0</v>
      </c>
      <c r="C91">
        <v>3</v>
      </c>
      <c r="D91">
        <v>116</v>
      </c>
      <c r="E91">
        <v>31189594.674168002</v>
      </c>
      <c r="F91" t="s">
        <v>2</v>
      </c>
      <c r="G91">
        <v>0</v>
      </c>
    </row>
    <row r="92" spans="1:7" x14ac:dyDescent="0.2">
      <c r="A92">
        <v>12</v>
      </c>
      <c r="B92" t="s">
        <v>0</v>
      </c>
      <c r="C92">
        <v>4</v>
      </c>
      <c r="D92">
        <v>118</v>
      </c>
      <c r="E92">
        <v>31189594.808819</v>
      </c>
      <c r="F92" t="s">
        <v>2</v>
      </c>
      <c r="G92">
        <v>0</v>
      </c>
    </row>
    <row r="93" spans="1:7" x14ac:dyDescent="0.2">
      <c r="A93">
        <v>12</v>
      </c>
      <c r="B93" t="s">
        <v>0</v>
      </c>
      <c r="C93">
        <v>5</v>
      </c>
      <c r="D93">
        <v>119</v>
      </c>
      <c r="E93">
        <v>31189595.002409998</v>
      </c>
      <c r="F93" t="s">
        <v>2</v>
      </c>
      <c r="G93">
        <v>0</v>
      </c>
    </row>
    <row r="94" spans="1:7" x14ac:dyDescent="0.2">
      <c r="A94">
        <v>12</v>
      </c>
      <c r="B94" t="s">
        <v>0</v>
      </c>
      <c r="C94">
        <v>6</v>
      </c>
      <c r="D94">
        <v>133</v>
      </c>
      <c r="E94">
        <v>31189595.048978001</v>
      </c>
      <c r="F94" t="s">
        <v>2</v>
      </c>
      <c r="G94">
        <v>0</v>
      </c>
    </row>
    <row r="95" spans="1:7" x14ac:dyDescent="0.2">
      <c r="A95">
        <v>12</v>
      </c>
      <c r="B95" t="s">
        <v>0</v>
      </c>
      <c r="C95">
        <v>7</v>
      </c>
      <c r="D95">
        <v>147</v>
      </c>
      <c r="E95">
        <v>31189595.089437</v>
      </c>
      <c r="F95" t="s">
        <v>2</v>
      </c>
      <c r="G95">
        <v>0</v>
      </c>
    </row>
    <row r="96" spans="1:7" x14ac:dyDescent="0.2">
      <c r="A96">
        <v>12</v>
      </c>
      <c r="B96" t="s">
        <v>0</v>
      </c>
      <c r="C96">
        <v>8</v>
      </c>
      <c r="D96">
        <v>149</v>
      </c>
      <c r="E96">
        <v>31189595.234749001</v>
      </c>
      <c r="F96" t="s">
        <v>2</v>
      </c>
      <c r="G96">
        <v>0</v>
      </c>
    </row>
    <row r="97" spans="1:7" x14ac:dyDescent="0.2">
      <c r="A97">
        <v>13</v>
      </c>
      <c r="B97" t="s">
        <v>0</v>
      </c>
      <c r="C97">
        <v>1</v>
      </c>
      <c r="D97">
        <v>106</v>
      </c>
      <c r="E97">
        <v>31195594.487757001</v>
      </c>
      <c r="F97" t="s">
        <v>3</v>
      </c>
      <c r="G97">
        <v>0</v>
      </c>
    </row>
    <row r="98" spans="1:7" x14ac:dyDescent="0.2">
      <c r="A98">
        <v>13</v>
      </c>
      <c r="B98" t="s">
        <v>0</v>
      </c>
      <c r="C98">
        <v>2</v>
      </c>
      <c r="D98">
        <v>111</v>
      </c>
      <c r="E98">
        <v>31195595.290183999</v>
      </c>
      <c r="F98" t="s">
        <v>3</v>
      </c>
      <c r="G98">
        <v>0</v>
      </c>
    </row>
    <row r="99" spans="1:7" x14ac:dyDescent="0.2">
      <c r="A99">
        <v>13</v>
      </c>
      <c r="B99" t="s">
        <v>0</v>
      </c>
      <c r="C99">
        <v>3</v>
      </c>
      <c r="D99">
        <v>116</v>
      </c>
      <c r="E99">
        <v>31195595.324862</v>
      </c>
      <c r="F99" t="s">
        <v>3</v>
      </c>
      <c r="G99">
        <v>0</v>
      </c>
    </row>
    <row r="100" spans="1:7" x14ac:dyDescent="0.2">
      <c r="A100">
        <v>13</v>
      </c>
      <c r="B100" t="s">
        <v>0</v>
      </c>
      <c r="C100">
        <v>4</v>
      </c>
      <c r="D100">
        <v>118</v>
      </c>
      <c r="E100">
        <v>31195595.355142999</v>
      </c>
      <c r="F100" t="s">
        <v>3</v>
      </c>
      <c r="G100">
        <v>0</v>
      </c>
    </row>
    <row r="101" spans="1:7" x14ac:dyDescent="0.2">
      <c r="A101">
        <v>13</v>
      </c>
      <c r="B101" t="s">
        <v>0</v>
      </c>
      <c r="C101">
        <v>5</v>
      </c>
      <c r="D101">
        <v>119</v>
      </c>
      <c r="E101">
        <v>31195595.509261001</v>
      </c>
      <c r="F101" t="s">
        <v>3</v>
      </c>
      <c r="G101">
        <v>0</v>
      </c>
    </row>
    <row r="102" spans="1:7" x14ac:dyDescent="0.2">
      <c r="A102">
        <v>13</v>
      </c>
      <c r="B102" t="s">
        <v>0</v>
      </c>
      <c r="C102">
        <v>6</v>
      </c>
      <c r="D102">
        <v>133</v>
      </c>
      <c r="E102">
        <v>31195595.541724999</v>
      </c>
      <c r="F102" t="s">
        <v>3</v>
      </c>
      <c r="G102">
        <v>0</v>
      </c>
    </row>
    <row r="103" spans="1:7" x14ac:dyDescent="0.2">
      <c r="A103">
        <v>13</v>
      </c>
      <c r="B103" t="s">
        <v>0</v>
      </c>
      <c r="C103">
        <v>7</v>
      </c>
      <c r="D103">
        <v>147</v>
      </c>
      <c r="E103">
        <v>31195595.571752999</v>
      </c>
      <c r="F103" t="s">
        <v>3</v>
      </c>
      <c r="G103">
        <v>0</v>
      </c>
    </row>
    <row r="104" spans="1:7" x14ac:dyDescent="0.2">
      <c r="A104">
        <v>13</v>
      </c>
      <c r="B104" t="s">
        <v>0</v>
      </c>
      <c r="C104">
        <v>8</v>
      </c>
      <c r="D104">
        <v>149</v>
      </c>
      <c r="E104">
        <v>31195595.602373999</v>
      </c>
      <c r="F104" t="s">
        <v>3</v>
      </c>
      <c r="G104">
        <v>0</v>
      </c>
    </row>
    <row r="105" spans="1:7" x14ac:dyDescent="0.2">
      <c r="A105">
        <v>14</v>
      </c>
      <c r="B105" t="s">
        <v>0</v>
      </c>
      <c r="C105">
        <v>1</v>
      </c>
      <c r="D105">
        <v>106</v>
      </c>
      <c r="E105">
        <v>31201594.667854</v>
      </c>
      <c r="F105" t="s">
        <v>3</v>
      </c>
      <c r="G105">
        <v>0</v>
      </c>
    </row>
    <row r="106" spans="1:7" x14ac:dyDescent="0.2">
      <c r="A106">
        <v>14</v>
      </c>
      <c r="B106" t="s">
        <v>0</v>
      </c>
      <c r="C106">
        <v>2</v>
      </c>
      <c r="D106">
        <v>111</v>
      </c>
      <c r="E106">
        <v>31201594.723873999</v>
      </c>
      <c r="F106" t="s">
        <v>3</v>
      </c>
      <c r="G106">
        <v>0</v>
      </c>
    </row>
    <row r="107" spans="1:7" x14ac:dyDescent="0.2">
      <c r="A107">
        <v>14</v>
      </c>
      <c r="B107" t="s">
        <v>0</v>
      </c>
      <c r="C107">
        <v>3</v>
      </c>
      <c r="D107">
        <v>116</v>
      </c>
      <c r="E107">
        <v>31201594.757291</v>
      </c>
      <c r="F107" t="s">
        <v>3</v>
      </c>
      <c r="G107">
        <v>0</v>
      </c>
    </row>
    <row r="108" spans="1:7" x14ac:dyDescent="0.2">
      <c r="A108">
        <v>14</v>
      </c>
      <c r="B108" t="s">
        <v>0</v>
      </c>
      <c r="C108">
        <v>4</v>
      </c>
      <c r="D108">
        <v>118</v>
      </c>
      <c r="E108">
        <v>31201594.790254999</v>
      </c>
      <c r="F108" t="s">
        <v>3</v>
      </c>
      <c r="G108">
        <v>0</v>
      </c>
    </row>
    <row r="109" spans="1:7" x14ac:dyDescent="0.2">
      <c r="A109">
        <v>14</v>
      </c>
      <c r="B109" t="s">
        <v>0</v>
      </c>
      <c r="C109">
        <v>5</v>
      </c>
      <c r="D109">
        <v>119</v>
      </c>
      <c r="E109">
        <v>31201594.964593001</v>
      </c>
      <c r="F109" t="s">
        <v>3</v>
      </c>
      <c r="G109">
        <v>0</v>
      </c>
    </row>
    <row r="110" spans="1:7" x14ac:dyDescent="0.2">
      <c r="A110">
        <v>14</v>
      </c>
      <c r="B110" t="s">
        <v>0</v>
      </c>
      <c r="C110">
        <v>6</v>
      </c>
      <c r="D110">
        <v>133</v>
      </c>
      <c r="E110">
        <v>31201594.998374</v>
      </c>
      <c r="F110" t="s">
        <v>3</v>
      </c>
      <c r="G110">
        <v>0</v>
      </c>
    </row>
    <row r="111" spans="1:7" x14ac:dyDescent="0.2">
      <c r="A111">
        <v>14</v>
      </c>
      <c r="B111" t="s">
        <v>0</v>
      </c>
      <c r="C111">
        <v>7</v>
      </c>
      <c r="D111">
        <v>147</v>
      </c>
      <c r="E111">
        <v>31201595.029086001</v>
      </c>
      <c r="F111" t="s">
        <v>3</v>
      </c>
      <c r="G111">
        <v>0</v>
      </c>
    </row>
    <row r="112" spans="1:7" x14ac:dyDescent="0.2">
      <c r="A112">
        <v>14</v>
      </c>
      <c r="B112" t="s">
        <v>0</v>
      </c>
      <c r="C112">
        <v>8</v>
      </c>
      <c r="D112">
        <v>149</v>
      </c>
      <c r="E112">
        <v>31201595.085694999</v>
      </c>
      <c r="F112" t="s">
        <v>3</v>
      </c>
      <c r="G112">
        <v>0</v>
      </c>
    </row>
    <row r="113" spans="1:26" x14ac:dyDescent="0.2">
      <c r="A113">
        <v>15</v>
      </c>
      <c r="B113" t="s">
        <v>0</v>
      </c>
      <c r="C113">
        <v>1</v>
      </c>
      <c r="D113">
        <v>106</v>
      </c>
      <c r="E113">
        <v>31207594.544186998</v>
      </c>
      <c r="F113" t="s">
        <v>3</v>
      </c>
      <c r="G113">
        <v>0</v>
      </c>
    </row>
    <row r="114" spans="1:26" x14ac:dyDescent="0.2">
      <c r="A114">
        <v>15</v>
      </c>
      <c r="B114" t="s">
        <v>0</v>
      </c>
      <c r="C114">
        <v>2</v>
      </c>
      <c r="D114">
        <v>111</v>
      </c>
      <c r="E114">
        <v>31207595.606090002</v>
      </c>
      <c r="F114" t="s">
        <v>3</v>
      </c>
      <c r="G114">
        <v>0</v>
      </c>
    </row>
    <row r="115" spans="1:26" x14ac:dyDescent="0.2">
      <c r="A115">
        <v>15</v>
      </c>
      <c r="B115" t="s">
        <v>0</v>
      </c>
      <c r="C115">
        <v>3</v>
      </c>
      <c r="D115">
        <v>116</v>
      </c>
      <c r="E115">
        <v>31207595.757412001</v>
      </c>
      <c r="F115" t="s">
        <v>3</v>
      </c>
      <c r="G115">
        <v>0</v>
      </c>
    </row>
    <row r="116" spans="1:26" x14ac:dyDescent="0.2">
      <c r="A116">
        <v>15</v>
      </c>
      <c r="B116" t="s">
        <v>0</v>
      </c>
      <c r="C116">
        <v>4</v>
      </c>
      <c r="D116">
        <v>118</v>
      </c>
      <c r="E116">
        <v>31207595.795577001</v>
      </c>
      <c r="F116" t="s">
        <v>3</v>
      </c>
      <c r="G116">
        <v>0</v>
      </c>
    </row>
    <row r="117" spans="1:26" x14ac:dyDescent="0.2">
      <c r="A117">
        <v>15</v>
      </c>
      <c r="B117" t="s">
        <v>0</v>
      </c>
      <c r="C117">
        <v>5</v>
      </c>
      <c r="D117">
        <v>119</v>
      </c>
      <c r="E117">
        <v>31207595.905976001</v>
      </c>
      <c r="F117" t="s">
        <v>3</v>
      </c>
      <c r="G117">
        <v>0</v>
      </c>
    </row>
    <row r="118" spans="1:26" x14ac:dyDescent="0.2">
      <c r="A118">
        <v>15</v>
      </c>
      <c r="B118" t="s">
        <v>0</v>
      </c>
      <c r="C118">
        <v>6</v>
      </c>
      <c r="D118">
        <v>133</v>
      </c>
      <c r="E118">
        <v>31207595.937383</v>
      </c>
      <c r="F118" t="s">
        <v>3</v>
      </c>
      <c r="G118">
        <v>0</v>
      </c>
    </row>
    <row r="119" spans="1:26" x14ac:dyDescent="0.2">
      <c r="A119">
        <v>15</v>
      </c>
      <c r="B119" t="s">
        <v>0</v>
      </c>
      <c r="C119">
        <v>7</v>
      </c>
      <c r="D119">
        <v>147</v>
      </c>
      <c r="E119">
        <v>31207596.102200001</v>
      </c>
      <c r="F119" t="s">
        <v>3</v>
      </c>
      <c r="G119">
        <v>0</v>
      </c>
    </row>
    <row r="120" spans="1:26" x14ac:dyDescent="0.2">
      <c r="A120">
        <v>15</v>
      </c>
      <c r="B120" t="s">
        <v>0</v>
      </c>
      <c r="C120">
        <v>8</v>
      </c>
      <c r="D120">
        <v>149</v>
      </c>
      <c r="E120">
        <v>31207596.134015001</v>
      </c>
      <c r="F120" t="s">
        <v>3</v>
      </c>
      <c r="G120">
        <v>0</v>
      </c>
    </row>
    <row r="121" spans="1:26" x14ac:dyDescent="0.2">
      <c r="A121">
        <v>16</v>
      </c>
      <c r="B121" t="s">
        <v>0</v>
      </c>
      <c r="C121">
        <v>1</v>
      </c>
      <c r="D121">
        <v>106</v>
      </c>
      <c r="E121">
        <v>31213594.496839002</v>
      </c>
      <c r="F121" t="s">
        <v>1</v>
      </c>
      <c r="G121">
        <v>220</v>
      </c>
      <c r="H121">
        <v>91</v>
      </c>
      <c r="I121">
        <v>239</v>
      </c>
      <c r="J121">
        <v>140</v>
      </c>
      <c r="K121">
        <v>167</v>
      </c>
      <c r="L121">
        <v>211</v>
      </c>
      <c r="M121">
        <v>226</v>
      </c>
      <c r="N121">
        <v>224</v>
      </c>
      <c r="O121">
        <v>14</v>
      </c>
      <c r="P121">
        <v>54</v>
      </c>
      <c r="Q121">
        <v>162</v>
      </c>
      <c r="R121">
        <v>37</v>
      </c>
      <c r="S121">
        <v>168</v>
      </c>
      <c r="T121">
        <v>238</v>
      </c>
    </row>
    <row r="122" spans="1:26" x14ac:dyDescent="0.2">
      <c r="A122">
        <v>16</v>
      </c>
      <c r="B122" t="s">
        <v>0</v>
      </c>
      <c r="C122">
        <v>2</v>
      </c>
      <c r="D122">
        <v>111</v>
      </c>
      <c r="E122">
        <v>31213594.541457001</v>
      </c>
      <c r="F122" t="s">
        <v>1</v>
      </c>
      <c r="G122">
        <v>150</v>
      </c>
      <c r="H122">
        <v>119</v>
      </c>
      <c r="I122">
        <v>60</v>
      </c>
      <c r="J122">
        <v>212</v>
      </c>
      <c r="K122">
        <v>41</v>
      </c>
      <c r="L122">
        <v>201</v>
      </c>
      <c r="M122">
        <v>230</v>
      </c>
      <c r="N122">
        <v>189</v>
      </c>
      <c r="O122">
        <v>216</v>
      </c>
      <c r="P122">
        <v>78</v>
      </c>
      <c r="Q122">
        <v>33</v>
      </c>
      <c r="R122">
        <v>90</v>
      </c>
      <c r="S122">
        <v>104</v>
      </c>
      <c r="T122">
        <v>226</v>
      </c>
      <c r="U122">
        <v>96</v>
      </c>
    </row>
    <row r="123" spans="1:26" x14ac:dyDescent="0.2">
      <c r="A123">
        <v>16</v>
      </c>
      <c r="B123" t="s">
        <v>0</v>
      </c>
      <c r="C123">
        <v>3</v>
      </c>
      <c r="D123">
        <v>116</v>
      </c>
      <c r="E123">
        <v>31213594.568567999</v>
      </c>
      <c r="F123" t="s">
        <v>1</v>
      </c>
      <c r="G123">
        <v>195</v>
      </c>
      <c r="H123">
        <v>153</v>
      </c>
      <c r="I123">
        <v>88</v>
      </c>
      <c r="J123">
        <v>12</v>
      </c>
      <c r="K123">
        <v>139</v>
      </c>
      <c r="L123">
        <v>22</v>
      </c>
      <c r="M123">
        <v>183</v>
      </c>
      <c r="N123">
        <v>9</v>
      </c>
      <c r="O123">
        <v>99</v>
      </c>
      <c r="P123">
        <v>106</v>
      </c>
      <c r="Q123">
        <v>146</v>
      </c>
      <c r="R123">
        <v>248</v>
      </c>
      <c r="S123">
        <v>18</v>
      </c>
      <c r="T123">
        <v>111</v>
      </c>
      <c r="U123">
        <v>100</v>
      </c>
      <c r="V123">
        <v>249</v>
      </c>
      <c r="W123">
        <v>47</v>
      </c>
      <c r="X123">
        <v>62</v>
      </c>
      <c r="Y123">
        <v>40</v>
      </c>
    </row>
    <row r="124" spans="1:26" x14ac:dyDescent="0.2">
      <c r="A124">
        <v>16</v>
      </c>
      <c r="B124" t="s">
        <v>0</v>
      </c>
      <c r="C124">
        <v>4</v>
      </c>
      <c r="D124">
        <v>118</v>
      </c>
      <c r="E124">
        <v>31213594.685359001</v>
      </c>
      <c r="F124" t="s">
        <v>1</v>
      </c>
      <c r="G124">
        <v>220</v>
      </c>
      <c r="H124">
        <v>226</v>
      </c>
      <c r="I124">
        <v>154</v>
      </c>
      <c r="J124">
        <v>195</v>
      </c>
      <c r="K124">
        <v>248</v>
      </c>
      <c r="L124">
        <v>234</v>
      </c>
      <c r="M124">
        <v>107</v>
      </c>
      <c r="N124">
        <v>37</v>
      </c>
      <c r="O124">
        <v>11</v>
      </c>
      <c r="P124">
        <v>46</v>
      </c>
      <c r="Q124">
        <v>56</v>
      </c>
      <c r="R124">
        <v>187</v>
      </c>
      <c r="S124">
        <v>124</v>
      </c>
      <c r="T124">
        <v>155</v>
      </c>
    </row>
    <row r="125" spans="1:26" x14ac:dyDescent="0.2">
      <c r="A125">
        <v>16</v>
      </c>
      <c r="B125" t="s">
        <v>0</v>
      </c>
      <c r="C125">
        <v>5</v>
      </c>
      <c r="D125">
        <v>119</v>
      </c>
      <c r="E125">
        <v>31213594.712237</v>
      </c>
      <c r="F125" t="s">
        <v>1</v>
      </c>
      <c r="G125">
        <v>159</v>
      </c>
      <c r="H125">
        <v>135</v>
      </c>
      <c r="I125">
        <v>86</v>
      </c>
      <c r="J125">
        <v>78</v>
      </c>
      <c r="K125">
        <v>79</v>
      </c>
      <c r="L125">
        <v>172</v>
      </c>
      <c r="M125">
        <v>53</v>
      </c>
      <c r="N125">
        <v>181</v>
      </c>
      <c r="O125">
        <v>170</v>
      </c>
      <c r="P125">
        <v>191</v>
      </c>
      <c r="Q125">
        <v>176</v>
      </c>
      <c r="R125">
        <v>245</v>
      </c>
      <c r="S125">
        <v>59</v>
      </c>
      <c r="T125">
        <v>208</v>
      </c>
      <c r="U125">
        <v>98</v>
      </c>
    </row>
    <row r="126" spans="1:26" x14ac:dyDescent="0.2">
      <c r="A126">
        <v>16</v>
      </c>
      <c r="B126" t="s">
        <v>0</v>
      </c>
      <c r="C126">
        <v>6</v>
      </c>
      <c r="D126">
        <v>133</v>
      </c>
      <c r="E126">
        <v>31213594.741298001</v>
      </c>
      <c r="F126" t="s">
        <v>1</v>
      </c>
      <c r="G126">
        <v>162</v>
      </c>
      <c r="H126">
        <v>43</v>
      </c>
      <c r="I126">
        <v>91</v>
      </c>
      <c r="J126">
        <v>94</v>
      </c>
      <c r="K126">
        <v>223</v>
      </c>
      <c r="L126">
        <v>90</v>
      </c>
      <c r="M126">
        <v>195</v>
      </c>
      <c r="N126">
        <v>48</v>
      </c>
      <c r="O126">
        <v>190</v>
      </c>
      <c r="P126">
        <v>16</v>
      </c>
      <c r="Q126">
        <v>9</v>
      </c>
      <c r="R126">
        <v>110</v>
      </c>
      <c r="S126">
        <v>95</v>
      </c>
      <c r="T126">
        <v>193</v>
      </c>
      <c r="U126">
        <v>23</v>
      </c>
      <c r="V126">
        <v>12</v>
      </c>
      <c r="W126">
        <v>94</v>
      </c>
      <c r="X126">
        <v>162</v>
      </c>
      <c r="Y126">
        <v>96</v>
      </c>
      <c r="Z126">
        <v>210</v>
      </c>
    </row>
    <row r="127" spans="1:26" x14ac:dyDescent="0.2">
      <c r="A127">
        <v>16</v>
      </c>
      <c r="B127" t="s">
        <v>0</v>
      </c>
      <c r="C127">
        <v>7</v>
      </c>
      <c r="D127">
        <v>147</v>
      </c>
      <c r="E127">
        <v>31213594.976094998</v>
      </c>
      <c r="F127" t="s">
        <v>1</v>
      </c>
      <c r="G127">
        <v>43</v>
      </c>
      <c r="H127">
        <v>210</v>
      </c>
      <c r="I127">
        <v>92</v>
      </c>
      <c r="J127">
        <v>247</v>
      </c>
      <c r="K127">
        <v>150</v>
      </c>
      <c r="L127">
        <v>191</v>
      </c>
      <c r="M127">
        <v>197</v>
      </c>
      <c r="N127">
        <v>36</v>
      </c>
      <c r="O127">
        <v>1</v>
      </c>
      <c r="P127">
        <v>90</v>
      </c>
      <c r="Q127">
        <v>172</v>
      </c>
      <c r="R127">
        <v>27</v>
      </c>
      <c r="S127">
        <v>166</v>
      </c>
      <c r="T127">
        <v>105</v>
      </c>
      <c r="U127">
        <v>52</v>
      </c>
      <c r="V127">
        <v>16</v>
      </c>
      <c r="W127">
        <v>88</v>
      </c>
      <c r="X127">
        <v>3</v>
      </c>
      <c r="Y127">
        <v>117</v>
      </c>
    </row>
    <row r="128" spans="1:26" x14ac:dyDescent="0.2">
      <c r="A128">
        <v>16</v>
      </c>
      <c r="B128" t="s">
        <v>0</v>
      </c>
      <c r="C128">
        <v>8</v>
      </c>
      <c r="D128">
        <v>149</v>
      </c>
      <c r="E128">
        <v>31213595.003520001</v>
      </c>
      <c r="F128" t="s">
        <v>1</v>
      </c>
      <c r="G128">
        <v>133</v>
      </c>
      <c r="H128">
        <v>146</v>
      </c>
      <c r="I128">
        <v>248</v>
      </c>
      <c r="J128">
        <v>173</v>
      </c>
      <c r="K128">
        <v>42</v>
      </c>
      <c r="L128">
        <v>51</v>
      </c>
      <c r="M128">
        <v>103</v>
      </c>
      <c r="N128">
        <v>139</v>
      </c>
      <c r="O128">
        <v>188</v>
      </c>
      <c r="P128">
        <v>226</v>
      </c>
      <c r="Q128">
        <v>101</v>
      </c>
      <c r="R128">
        <v>0</v>
      </c>
      <c r="S128">
        <v>144</v>
      </c>
      <c r="T128">
        <v>235</v>
      </c>
      <c r="U128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D128" sqref="D1:D128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.1640625" bestFit="1" customWidth="1"/>
    <col min="4" max="4" width="7.5" bestFit="1" customWidth="1"/>
  </cols>
  <sheetData>
    <row r="1" spans="1:4" x14ac:dyDescent="0.2">
      <c r="A1">
        <v>1</v>
      </c>
      <c r="B1" t="s">
        <v>0</v>
      </c>
      <c r="C1">
        <v>1</v>
      </c>
      <c r="D1" t="s">
        <v>4</v>
      </c>
    </row>
    <row r="2" spans="1:4" x14ac:dyDescent="0.2">
      <c r="A2">
        <v>1</v>
      </c>
      <c r="B2" t="s">
        <v>0</v>
      </c>
      <c r="C2">
        <v>2</v>
      </c>
      <c r="D2" t="s">
        <v>1</v>
      </c>
    </row>
    <row r="3" spans="1:4" x14ac:dyDescent="0.2">
      <c r="A3">
        <v>1</v>
      </c>
      <c r="B3" t="s">
        <v>0</v>
      </c>
      <c r="C3">
        <v>3</v>
      </c>
      <c r="D3" t="s">
        <v>1</v>
      </c>
    </row>
    <row r="4" spans="1:4" x14ac:dyDescent="0.2">
      <c r="A4">
        <v>1</v>
      </c>
      <c r="B4" t="s">
        <v>0</v>
      </c>
      <c r="C4">
        <v>4</v>
      </c>
      <c r="D4" t="s">
        <v>1</v>
      </c>
    </row>
    <row r="5" spans="1:4" x14ac:dyDescent="0.2">
      <c r="A5">
        <v>1</v>
      </c>
      <c r="B5" t="s">
        <v>0</v>
      </c>
      <c r="C5">
        <v>5</v>
      </c>
      <c r="D5" t="s">
        <v>1</v>
      </c>
    </row>
    <row r="6" spans="1:4" x14ac:dyDescent="0.2">
      <c r="A6">
        <v>1</v>
      </c>
      <c r="B6" t="s">
        <v>0</v>
      </c>
      <c r="C6">
        <v>6</v>
      </c>
      <c r="D6" t="s">
        <v>3</v>
      </c>
    </row>
    <row r="7" spans="1:4" x14ac:dyDescent="0.2">
      <c r="A7">
        <v>1</v>
      </c>
      <c r="B7" t="s">
        <v>0</v>
      </c>
      <c r="C7">
        <v>7</v>
      </c>
      <c r="D7" t="s">
        <v>3</v>
      </c>
    </row>
    <row r="8" spans="1:4" x14ac:dyDescent="0.2">
      <c r="A8">
        <v>1</v>
      </c>
      <c r="B8" t="s">
        <v>0</v>
      </c>
      <c r="C8">
        <v>8</v>
      </c>
      <c r="D8" t="s">
        <v>4</v>
      </c>
    </row>
    <row r="9" spans="1:4" x14ac:dyDescent="0.2">
      <c r="A9">
        <v>2</v>
      </c>
      <c r="B9" t="s">
        <v>0</v>
      </c>
      <c r="C9">
        <v>1</v>
      </c>
      <c r="D9" t="s">
        <v>4</v>
      </c>
    </row>
    <row r="10" spans="1:4" x14ac:dyDescent="0.2">
      <c r="A10">
        <v>2</v>
      </c>
      <c r="B10" t="s">
        <v>0</v>
      </c>
      <c r="C10">
        <v>2</v>
      </c>
      <c r="D10" t="s">
        <v>2</v>
      </c>
    </row>
    <row r="11" spans="1:4" x14ac:dyDescent="0.2">
      <c r="A11">
        <v>2</v>
      </c>
      <c r="B11" t="s">
        <v>0</v>
      </c>
      <c r="C11">
        <v>3</v>
      </c>
      <c r="D11" t="s">
        <v>2</v>
      </c>
    </row>
    <row r="12" spans="1:4" x14ac:dyDescent="0.2">
      <c r="A12">
        <v>2</v>
      </c>
      <c r="B12" t="s">
        <v>0</v>
      </c>
      <c r="C12">
        <v>4</v>
      </c>
      <c r="D12" t="s">
        <v>2</v>
      </c>
    </row>
    <row r="13" spans="1:4" x14ac:dyDescent="0.2">
      <c r="A13">
        <v>2</v>
      </c>
      <c r="B13" t="s">
        <v>0</v>
      </c>
      <c r="C13">
        <v>5</v>
      </c>
      <c r="D13" t="s">
        <v>2</v>
      </c>
    </row>
    <row r="14" spans="1:4" x14ac:dyDescent="0.2">
      <c r="A14">
        <v>2</v>
      </c>
      <c r="B14" t="s">
        <v>0</v>
      </c>
      <c r="C14">
        <v>6</v>
      </c>
      <c r="D14" t="s">
        <v>2</v>
      </c>
    </row>
    <row r="15" spans="1:4" x14ac:dyDescent="0.2">
      <c r="A15">
        <v>2</v>
      </c>
      <c r="B15" t="s">
        <v>0</v>
      </c>
      <c r="C15">
        <v>7</v>
      </c>
      <c r="D15" t="s">
        <v>2</v>
      </c>
    </row>
    <row r="16" spans="1:4" x14ac:dyDescent="0.2">
      <c r="A16">
        <v>2</v>
      </c>
      <c r="B16" t="s">
        <v>0</v>
      </c>
      <c r="C16">
        <v>8</v>
      </c>
      <c r="D16" t="s">
        <v>4</v>
      </c>
    </row>
    <row r="17" spans="1:4" x14ac:dyDescent="0.2">
      <c r="A17">
        <v>3</v>
      </c>
      <c r="B17" t="s">
        <v>0</v>
      </c>
      <c r="C17">
        <v>1</v>
      </c>
      <c r="D17" t="s">
        <v>1</v>
      </c>
    </row>
    <row r="18" spans="1:4" x14ac:dyDescent="0.2">
      <c r="A18">
        <v>3</v>
      </c>
      <c r="B18" t="s">
        <v>0</v>
      </c>
      <c r="C18">
        <v>2</v>
      </c>
      <c r="D18" t="s">
        <v>1</v>
      </c>
    </row>
    <row r="19" spans="1:4" x14ac:dyDescent="0.2">
      <c r="A19">
        <v>3</v>
      </c>
      <c r="B19" t="s">
        <v>0</v>
      </c>
      <c r="C19">
        <v>3</v>
      </c>
      <c r="D19" t="s">
        <v>1</v>
      </c>
    </row>
    <row r="20" spans="1:4" x14ac:dyDescent="0.2">
      <c r="A20">
        <v>3</v>
      </c>
      <c r="B20" t="s">
        <v>0</v>
      </c>
      <c r="C20">
        <v>4</v>
      </c>
      <c r="D20" t="s">
        <v>1</v>
      </c>
    </row>
    <row r="21" spans="1:4" x14ac:dyDescent="0.2">
      <c r="A21">
        <v>3</v>
      </c>
      <c r="B21" t="s">
        <v>0</v>
      </c>
      <c r="C21">
        <v>5</v>
      </c>
      <c r="D21" t="s">
        <v>1</v>
      </c>
    </row>
    <row r="22" spans="1:4" x14ac:dyDescent="0.2">
      <c r="A22">
        <v>3</v>
      </c>
      <c r="B22" t="s">
        <v>0</v>
      </c>
      <c r="C22">
        <v>6</v>
      </c>
      <c r="D22" t="s">
        <v>1</v>
      </c>
    </row>
    <row r="23" spans="1:4" x14ac:dyDescent="0.2">
      <c r="A23">
        <v>3</v>
      </c>
      <c r="B23" t="s">
        <v>0</v>
      </c>
      <c r="C23">
        <v>7</v>
      </c>
      <c r="D23" t="s">
        <v>1</v>
      </c>
    </row>
    <row r="24" spans="1:4" x14ac:dyDescent="0.2">
      <c r="A24">
        <v>3</v>
      </c>
      <c r="B24" t="s">
        <v>0</v>
      </c>
      <c r="C24">
        <v>8</v>
      </c>
      <c r="D24" t="s">
        <v>4</v>
      </c>
    </row>
    <row r="25" spans="1:4" x14ac:dyDescent="0.2">
      <c r="A25">
        <v>4</v>
      </c>
      <c r="B25" t="s">
        <v>0</v>
      </c>
      <c r="C25">
        <v>1</v>
      </c>
      <c r="D25" t="s">
        <v>3</v>
      </c>
    </row>
    <row r="26" spans="1:4" x14ac:dyDescent="0.2">
      <c r="A26">
        <v>4</v>
      </c>
      <c r="B26" t="s">
        <v>0</v>
      </c>
      <c r="C26">
        <v>2</v>
      </c>
      <c r="D26" t="s">
        <v>3</v>
      </c>
    </row>
    <row r="27" spans="1:4" x14ac:dyDescent="0.2">
      <c r="A27">
        <v>4</v>
      </c>
      <c r="B27" t="s">
        <v>0</v>
      </c>
      <c r="C27">
        <v>3</v>
      </c>
      <c r="D27" t="s">
        <v>3</v>
      </c>
    </row>
    <row r="28" spans="1:4" x14ac:dyDescent="0.2">
      <c r="A28">
        <v>4</v>
      </c>
      <c r="B28" t="s">
        <v>0</v>
      </c>
      <c r="C28">
        <v>4</v>
      </c>
      <c r="D28" t="s">
        <v>3</v>
      </c>
    </row>
    <row r="29" spans="1:4" x14ac:dyDescent="0.2">
      <c r="A29">
        <v>4</v>
      </c>
      <c r="B29" t="s">
        <v>0</v>
      </c>
      <c r="C29">
        <v>5</v>
      </c>
      <c r="D29" t="s">
        <v>3</v>
      </c>
    </row>
    <row r="30" spans="1:4" x14ac:dyDescent="0.2">
      <c r="A30">
        <v>4</v>
      </c>
      <c r="B30" t="s">
        <v>0</v>
      </c>
      <c r="C30">
        <v>6</v>
      </c>
      <c r="D30" t="s">
        <v>3</v>
      </c>
    </row>
    <row r="31" spans="1:4" x14ac:dyDescent="0.2">
      <c r="A31">
        <v>4</v>
      </c>
      <c r="B31" t="s">
        <v>0</v>
      </c>
      <c r="C31">
        <v>7</v>
      </c>
      <c r="D31" t="s">
        <v>3</v>
      </c>
    </row>
    <row r="32" spans="1:4" x14ac:dyDescent="0.2">
      <c r="A32">
        <v>5</v>
      </c>
      <c r="B32" t="s">
        <v>0</v>
      </c>
      <c r="C32">
        <v>8</v>
      </c>
      <c r="D32" t="s">
        <v>4</v>
      </c>
    </row>
    <row r="33" spans="1:4" x14ac:dyDescent="0.2">
      <c r="A33">
        <v>5</v>
      </c>
      <c r="B33" t="s">
        <v>0</v>
      </c>
      <c r="C33">
        <v>1</v>
      </c>
      <c r="D33" t="s">
        <v>2</v>
      </c>
    </row>
    <row r="34" spans="1:4" x14ac:dyDescent="0.2">
      <c r="A34">
        <v>5</v>
      </c>
      <c r="B34" t="s">
        <v>0</v>
      </c>
      <c r="C34">
        <v>2</v>
      </c>
      <c r="D34" t="s">
        <v>2</v>
      </c>
    </row>
    <row r="35" spans="1:4" x14ac:dyDescent="0.2">
      <c r="A35">
        <v>5</v>
      </c>
      <c r="B35" t="s">
        <v>0</v>
      </c>
      <c r="C35">
        <v>3</v>
      </c>
      <c r="D35" t="s">
        <v>2</v>
      </c>
    </row>
    <row r="36" spans="1:4" x14ac:dyDescent="0.2">
      <c r="A36">
        <v>5</v>
      </c>
      <c r="B36" t="s">
        <v>0</v>
      </c>
      <c r="C36">
        <v>4</v>
      </c>
      <c r="D36" t="s">
        <v>2</v>
      </c>
    </row>
    <row r="37" spans="1:4" x14ac:dyDescent="0.2">
      <c r="A37">
        <v>5</v>
      </c>
      <c r="B37" t="s">
        <v>0</v>
      </c>
      <c r="C37">
        <v>5</v>
      </c>
      <c r="D37" t="s">
        <v>2</v>
      </c>
    </row>
    <row r="38" spans="1:4" x14ac:dyDescent="0.2">
      <c r="A38">
        <v>5</v>
      </c>
      <c r="B38" t="s">
        <v>0</v>
      </c>
      <c r="C38">
        <v>6</v>
      </c>
      <c r="D38" t="s">
        <v>2</v>
      </c>
    </row>
    <row r="39" spans="1:4" x14ac:dyDescent="0.2">
      <c r="A39">
        <v>5</v>
      </c>
      <c r="B39" t="s">
        <v>0</v>
      </c>
      <c r="C39">
        <v>7</v>
      </c>
      <c r="D39" t="s">
        <v>2</v>
      </c>
    </row>
    <row r="40" spans="1:4" x14ac:dyDescent="0.2">
      <c r="A40">
        <v>5</v>
      </c>
      <c r="B40" t="s">
        <v>0</v>
      </c>
      <c r="C40">
        <v>8</v>
      </c>
      <c r="D40" t="s">
        <v>4</v>
      </c>
    </row>
    <row r="41" spans="1:4" x14ac:dyDescent="0.2">
      <c r="A41">
        <v>6</v>
      </c>
      <c r="B41" t="s">
        <v>0</v>
      </c>
      <c r="C41">
        <v>1</v>
      </c>
      <c r="D41" t="s">
        <v>2</v>
      </c>
    </row>
    <row r="42" spans="1:4" x14ac:dyDescent="0.2">
      <c r="A42">
        <v>6</v>
      </c>
      <c r="B42" t="s">
        <v>0</v>
      </c>
      <c r="C42">
        <v>2</v>
      </c>
      <c r="D42" t="s">
        <v>2</v>
      </c>
    </row>
    <row r="43" spans="1:4" x14ac:dyDescent="0.2">
      <c r="A43">
        <v>6</v>
      </c>
      <c r="B43" t="s">
        <v>0</v>
      </c>
      <c r="C43">
        <v>3</v>
      </c>
      <c r="D43" t="s">
        <v>2</v>
      </c>
    </row>
    <row r="44" spans="1:4" x14ac:dyDescent="0.2">
      <c r="A44">
        <v>6</v>
      </c>
      <c r="B44" t="s">
        <v>0</v>
      </c>
      <c r="C44">
        <v>4</v>
      </c>
      <c r="D44" t="s">
        <v>2</v>
      </c>
    </row>
    <row r="45" spans="1:4" x14ac:dyDescent="0.2">
      <c r="A45">
        <v>6</v>
      </c>
      <c r="B45" t="s">
        <v>0</v>
      </c>
      <c r="C45">
        <v>5</v>
      </c>
      <c r="D45" t="s">
        <v>2</v>
      </c>
    </row>
    <row r="46" spans="1:4" x14ac:dyDescent="0.2">
      <c r="A46">
        <v>6</v>
      </c>
      <c r="B46" t="s">
        <v>0</v>
      </c>
      <c r="C46">
        <v>6</v>
      </c>
      <c r="D46" t="s">
        <v>2</v>
      </c>
    </row>
    <row r="47" spans="1:4" x14ac:dyDescent="0.2">
      <c r="A47">
        <v>6</v>
      </c>
      <c r="B47" t="s">
        <v>0</v>
      </c>
      <c r="C47">
        <v>7</v>
      </c>
      <c r="D47" t="s">
        <v>2</v>
      </c>
    </row>
    <row r="48" spans="1:4" x14ac:dyDescent="0.2">
      <c r="A48">
        <v>6</v>
      </c>
      <c r="B48" t="s">
        <v>0</v>
      </c>
      <c r="C48">
        <v>8</v>
      </c>
      <c r="D48" t="s">
        <v>2</v>
      </c>
    </row>
    <row r="49" spans="1:4" x14ac:dyDescent="0.2">
      <c r="A49">
        <v>7</v>
      </c>
      <c r="B49" t="s">
        <v>0</v>
      </c>
      <c r="C49">
        <v>1</v>
      </c>
      <c r="D49" t="s">
        <v>2</v>
      </c>
    </row>
    <row r="50" spans="1:4" x14ac:dyDescent="0.2">
      <c r="A50">
        <v>7</v>
      </c>
      <c r="B50" t="s">
        <v>0</v>
      </c>
      <c r="C50">
        <v>2</v>
      </c>
      <c r="D50" t="s">
        <v>2</v>
      </c>
    </row>
    <row r="51" spans="1:4" x14ac:dyDescent="0.2">
      <c r="A51">
        <v>7</v>
      </c>
      <c r="B51" t="s">
        <v>0</v>
      </c>
      <c r="C51">
        <v>3</v>
      </c>
      <c r="D51" t="s">
        <v>2</v>
      </c>
    </row>
    <row r="52" spans="1:4" x14ac:dyDescent="0.2">
      <c r="A52">
        <v>7</v>
      </c>
      <c r="B52" t="s">
        <v>0</v>
      </c>
      <c r="C52">
        <v>4</v>
      </c>
      <c r="D52" t="s">
        <v>2</v>
      </c>
    </row>
    <row r="53" spans="1:4" x14ac:dyDescent="0.2">
      <c r="A53">
        <v>7</v>
      </c>
      <c r="B53" t="s">
        <v>0</v>
      </c>
      <c r="C53">
        <v>5</v>
      </c>
      <c r="D53" t="s">
        <v>2</v>
      </c>
    </row>
    <row r="54" spans="1:4" x14ac:dyDescent="0.2">
      <c r="A54">
        <v>7</v>
      </c>
      <c r="B54" t="s">
        <v>0</v>
      </c>
      <c r="C54">
        <v>6</v>
      </c>
      <c r="D54" t="s">
        <v>2</v>
      </c>
    </row>
    <row r="55" spans="1:4" x14ac:dyDescent="0.2">
      <c r="A55">
        <v>7</v>
      </c>
      <c r="B55" t="s">
        <v>0</v>
      </c>
      <c r="C55">
        <v>7</v>
      </c>
      <c r="D55" t="s">
        <v>2</v>
      </c>
    </row>
    <row r="56" spans="1:4" x14ac:dyDescent="0.2">
      <c r="A56">
        <v>7</v>
      </c>
      <c r="B56" t="s">
        <v>0</v>
      </c>
      <c r="C56">
        <v>8</v>
      </c>
      <c r="D56" t="s">
        <v>2</v>
      </c>
    </row>
    <row r="57" spans="1:4" x14ac:dyDescent="0.2">
      <c r="A57">
        <v>8</v>
      </c>
      <c r="B57" t="s">
        <v>0</v>
      </c>
      <c r="C57">
        <v>1</v>
      </c>
      <c r="D57" t="s">
        <v>3</v>
      </c>
    </row>
    <row r="58" spans="1:4" x14ac:dyDescent="0.2">
      <c r="A58">
        <v>8</v>
      </c>
      <c r="B58" t="s">
        <v>0</v>
      </c>
      <c r="C58">
        <v>2</v>
      </c>
      <c r="D58" t="s">
        <v>3</v>
      </c>
    </row>
    <row r="59" spans="1:4" x14ac:dyDescent="0.2">
      <c r="A59">
        <v>8</v>
      </c>
      <c r="B59" t="s">
        <v>0</v>
      </c>
      <c r="C59">
        <v>3</v>
      </c>
      <c r="D59" t="s">
        <v>3</v>
      </c>
    </row>
    <row r="60" spans="1:4" x14ac:dyDescent="0.2">
      <c r="A60">
        <v>8</v>
      </c>
      <c r="B60" t="s">
        <v>0</v>
      </c>
      <c r="C60">
        <v>4</v>
      </c>
      <c r="D60" t="s">
        <v>3</v>
      </c>
    </row>
    <row r="61" spans="1:4" x14ac:dyDescent="0.2">
      <c r="A61">
        <v>8</v>
      </c>
      <c r="B61" t="s">
        <v>0</v>
      </c>
      <c r="C61">
        <v>5</v>
      </c>
      <c r="D61" t="s">
        <v>3</v>
      </c>
    </row>
    <row r="62" spans="1:4" x14ac:dyDescent="0.2">
      <c r="A62">
        <v>8</v>
      </c>
      <c r="B62" t="s">
        <v>0</v>
      </c>
      <c r="C62">
        <v>6</v>
      </c>
      <c r="D62" t="s">
        <v>3</v>
      </c>
    </row>
    <row r="63" spans="1:4" x14ac:dyDescent="0.2">
      <c r="A63">
        <v>8</v>
      </c>
      <c r="B63" t="s">
        <v>0</v>
      </c>
      <c r="C63">
        <v>7</v>
      </c>
      <c r="D63" t="s">
        <v>3</v>
      </c>
    </row>
    <row r="64" spans="1:4" x14ac:dyDescent="0.2">
      <c r="A64">
        <v>8</v>
      </c>
      <c r="B64" t="s">
        <v>0</v>
      </c>
      <c r="C64">
        <v>8</v>
      </c>
      <c r="D64" t="s">
        <v>3</v>
      </c>
    </row>
    <row r="65" spans="1:4" x14ac:dyDescent="0.2">
      <c r="A65">
        <v>9</v>
      </c>
      <c r="B65" t="s">
        <v>0</v>
      </c>
      <c r="C65">
        <v>1</v>
      </c>
      <c r="D65" t="s">
        <v>1</v>
      </c>
    </row>
    <row r="66" spans="1:4" x14ac:dyDescent="0.2">
      <c r="A66">
        <v>9</v>
      </c>
      <c r="B66" t="s">
        <v>0</v>
      </c>
      <c r="C66">
        <v>2</v>
      </c>
      <c r="D66" t="s">
        <v>1</v>
      </c>
    </row>
    <row r="67" spans="1:4" x14ac:dyDescent="0.2">
      <c r="A67">
        <v>9</v>
      </c>
      <c r="B67" t="s">
        <v>0</v>
      </c>
      <c r="C67">
        <v>3</v>
      </c>
      <c r="D67" t="s">
        <v>1</v>
      </c>
    </row>
    <row r="68" spans="1:4" x14ac:dyDescent="0.2">
      <c r="A68">
        <v>9</v>
      </c>
      <c r="B68" t="s">
        <v>0</v>
      </c>
      <c r="C68">
        <v>4</v>
      </c>
      <c r="D68" t="s">
        <v>1</v>
      </c>
    </row>
    <row r="69" spans="1:4" x14ac:dyDescent="0.2">
      <c r="A69">
        <v>9</v>
      </c>
      <c r="B69" t="s">
        <v>0</v>
      </c>
      <c r="C69">
        <v>5</v>
      </c>
      <c r="D69" t="s">
        <v>1</v>
      </c>
    </row>
    <row r="70" spans="1:4" x14ac:dyDescent="0.2">
      <c r="A70">
        <v>9</v>
      </c>
      <c r="B70" t="s">
        <v>0</v>
      </c>
      <c r="C70">
        <v>6</v>
      </c>
      <c r="D70" t="s">
        <v>1</v>
      </c>
    </row>
    <row r="71" spans="1:4" x14ac:dyDescent="0.2">
      <c r="A71">
        <v>9</v>
      </c>
      <c r="B71" t="s">
        <v>0</v>
      </c>
      <c r="C71">
        <v>7</v>
      </c>
      <c r="D71" t="s">
        <v>1</v>
      </c>
    </row>
    <row r="72" spans="1:4" x14ac:dyDescent="0.2">
      <c r="A72">
        <v>9</v>
      </c>
      <c r="B72" t="s">
        <v>0</v>
      </c>
      <c r="C72">
        <v>8</v>
      </c>
      <c r="D72" t="s">
        <v>1</v>
      </c>
    </row>
    <row r="73" spans="1:4" x14ac:dyDescent="0.2">
      <c r="A73">
        <v>10</v>
      </c>
      <c r="B73" t="s">
        <v>0</v>
      </c>
      <c r="C73">
        <v>1</v>
      </c>
      <c r="D73" t="s">
        <v>2</v>
      </c>
    </row>
    <row r="74" spans="1:4" x14ac:dyDescent="0.2">
      <c r="A74">
        <v>10</v>
      </c>
      <c r="B74" t="s">
        <v>0</v>
      </c>
      <c r="C74">
        <v>2</v>
      </c>
      <c r="D74" t="s">
        <v>2</v>
      </c>
    </row>
    <row r="75" spans="1:4" x14ac:dyDescent="0.2">
      <c r="A75">
        <v>10</v>
      </c>
      <c r="B75" t="s">
        <v>0</v>
      </c>
      <c r="C75">
        <v>3</v>
      </c>
      <c r="D75" t="s">
        <v>2</v>
      </c>
    </row>
    <row r="76" spans="1:4" x14ac:dyDescent="0.2">
      <c r="A76">
        <v>10</v>
      </c>
      <c r="B76" t="s">
        <v>0</v>
      </c>
      <c r="C76">
        <v>4</v>
      </c>
      <c r="D76" t="s">
        <v>2</v>
      </c>
    </row>
    <row r="77" spans="1:4" x14ac:dyDescent="0.2">
      <c r="A77">
        <v>10</v>
      </c>
      <c r="B77" t="s">
        <v>0</v>
      </c>
      <c r="C77">
        <v>5</v>
      </c>
      <c r="D77" t="s">
        <v>2</v>
      </c>
    </row>
    <row r="78" spans="1:4" x14ac:dyDescent="0.2">
      <c r="A78">
        <v>10</v>
      </c>
      <c r="B78" t="s">
        <v>0</v>
      </c>
      <c r="C78">
        <v>6</v>
      </c>
      <c r="D78" t="s">
        <v>2</v>
      </c>
    </row>
    <row r="79" spans="1:4" x14ac:dyDescent="0.2">
      <c r="A79">
        <v>10</v>
      </c>
      <c r="B79" t="s">
        <v>0</v>
      </c>
      <c r="C79">
        <v>7</v>
      </c>
      <c r="D79" t="s">
        <v>2</v>
      </c>
    </row>
    <row r="80" spans="1:4" x14ac:dyDescent="0.2">
      <c r="A80">
        <v>10</v>
      </c>
      <c r="B80" t="s">
        <v>0</v>
      </c>
      <c r="C80">
        <v>8</v>
      </c>
      <c r="D80" t="s">
        <v>2</v>
      </c>
    </row>
    <row r="81" spans="1:4" x14ac:dyDescent="0.2">
      <c r="A81">
        <v>11</v>
      </c>
      <c r="B81" t="s">
        <v>0</v>
      </c>
      <c r="C81">
        <v>1</v>
      </c>
      <c r="D81" t="s">
        <v>2</v>
      </c>
    </row>
    <row r="82" spans="1:4" x14ac:dyDescent="0.2">
      <c r="A82">
        <v>11</v>
      </c>
      <c r="B82" t="s">
        <v>0</v>
      </c>
      <c r="C82">
        <v>2</v>
      </c>
      <c r="D82" t="s">
        <v>2</v>
      </c>
    </row>
    <row r="83" spans="1:4" x14ac:dyDescent="0.2">
      <c r="A83">
        <v>11</v>
      </c>
      <c r="B83" t="s">
        <v>0</v>
      </c>
      <c r="C83">
        <v>3</v>
      </c>
      <c r="D83" t="s">
        <v>2</v>
      </c>
    </row>
    <row r="84" spans="1:4" x14ac:dyDescent="0.2">
      <c r="A84">
        <v>11</v>
      </c>
      <c r="B84" t="s">
        <v>0</v>
      </c>
      <c r="C84">
        <v>4</v>
      </c>
      <c r="D84" t="s">
        <v>2</v>
      </c>
    </row>
    <row r="85" spans="1:4" x14ac:dyDescent="0.2">
      <c r="A85">
        <v>11</v>
      </c>
      <c r="B85" t="s">
        <v>0</v>
      </c>
      <c r="C85">
        <v>5</v>
      </c>
      <c r="D85" t="s">
        <v>2</v>
      </c>
    </row>
    <row r="86" spans="1:4" x14ac:dyDescent="0.2">
      <c r="A86">
        <v>11</v>
      </c>
      <c r="B86" t="s">
        <v>0</v>
      </c>
      <c r="C86">
        <v>6</v>
      </c>
      <c r="D86" t="s">
        <v>2</v>
      </c>
    </row>
    <row r="87" spans="1:4" x14ac:dyDescent="0.2">
      <c r="A87">
        <v>11</v>
      </c>
      <c r="B87" t="s">
        <v>0</v>
      </c>
      <c r="C87">
        <v>7</v>
      </c>
      <c r="D87" t="s">
        <v>2</v>
      </c>
    </row>
    <row r="88" spans="1:4" x14ac:dyDescent="0.2">
      <c r="A88">
        <v>11</v>
      </c>
      <c r="B88" t="s">
        <v>0</v>
      </c>
      <c r="C88">
        <v>8</v>
      </c>
      <c r="D88" t="s">
        <v>2</v>
      </c>
    </row>
    <row r="89" spans="1:4" x14ac:dyDescent="0.2">
      <c r="A89">
        <v>12</v>
      </c>
      <c r="B89" t="s">
        <v>0</v>
      </c>
      <c r="C89">
        <v>1</v>
      </c>
      <c r="D89" t="s">
        <v>2</v>
      </c>
    </row>
    <row r="90" spans="1:4" x14ac:dyDescent="0.2">
      <c r="A90">
        <v>12</v>
      </c>
      <c r="B90" t="s">
        <v>0</v>
      </c>
      <c r="C90">
        <v>2</v>
      </c>
      <c r="D90" t="s">
        <v>2</v>
      </c>
    </row>
    <row r="91" spans="1:4" x14ac:dyDescent="0.2">
      <c r="A91">
        <v>12</v>
      </c>
      <c r="B91" t="s">
        <v>0</v>
      </c>
      <c r="C91">
        <v>3</v>
      </c>
      <c r="D91" t="s">
        <v>2</v>
      </c>
    </row>
    <row r="92" spans="1:4" x14ac:dyDescent="0.2">
      <c r="A92">
        <v>12</v>
      </c>
      <c r="B92" t="s">
        <v>0</v>
      </c>
      <c r="C92">
        <v>4</v>
      </c>
      <c r="D92" t="s">
        <v>2</v>
      </c>
    </row>
    <row r="93" spans="1:4" x14ac:dyDescent="0.2">
      <c r="A93">
        <v>12</v>
      </c>
      <c r="B93" t="s">
        <v>0</v>
      </c>
      <c r="C93">
        <v>5</v>
      </c>
      <c r="D93" t="s">
        <v>2</v>
      </c>
    </row>
    <row r="94" spans="1:4" x14ac:dyDescent="0.2">
      <c r="A94">
        <v>12</v>
      </c>
      <c r="B94" t="s">
        <v>0</v>
      </c>
      <c r="C94">
        <v>6</v>
      </c>
      <c r="D94" t="s">
        <v>2</v>
      </c>
    </row>
    <row r="95" spans="1:4" x14ac:dyDescent="0.2">
      <c r="A95">
        <v>12</v>
      </c>
      <c r="B95" t="s">
        <v>0</v>
      </c>
      <c r="C95">
        <v>7</v>
      </c>
      <c r="D95" t="s">
        <v>2</v>
      </c>
    </row>
    <row r="96" spans="1:4" x14ac:dyDescent="0.2">
      <c r="A96">
        <v>12</v>
      </c>
      <c r="B96" t="s">
        <v>0</v>
      </c>
      <c r="C96">
        <v>8</v>
      </c>
      <c r="D96" t="s">
        <v>2</v>
      </c>
    </row>
    <row r="97" spans="1:4" x14ac:dyDescent="0.2">
      <c r="A97">
        <v>13</v>
      </c>
      <c r="B97" t="s">
        <v>0</v>
      </c>
      <c r="C97">
        <v>1</v>
      </c>
      <c r="D97" t="s">
        <v>3</v>
      </c>
    </row>
    <row r="98" spans="1:4" x14ac:dyDescent="0.2">
      <c r="A98">
        <v>13</v>
      </c>
      <c r="B98" t="s">
        <v>0</v>
      </c>
      <c r="C98">
        <v>2</v>
      </c>
      <c r="D98" t="s">
        <v>3</v>
      </c>
    </row>
    <row r="99" spans="1:4" x14ac:dyDescent="0.2">
      <c r="A99">
        <v>13</v>
      </c>
      <c r="B99" t="s">
        <v>0</v>
      </c>
      <c r="C99">
        <v>3</v>
      </c>
      <c r="D99" t="s">
        <v>3</v>
      </c>
    </row>
    <row r="100" spans="1:4" x14ac:dyDescent="0.2">
      <c r="A100">
        <v>13</v>
      </c>
      <c r="B100" t="s">
        <v>0</v>
      </c>
      <c r="C100">
        <v>4</v>
      </c>
      <c r="D100" t="s">
        <v>3</v>
      </c>
    </row>
    <row r="101" spans="1:4" x14ac:dyDescent="0.2">
      <c r="A101">
        <v>13</v>
      </c>
      <c r="B101" t="s">
        <v>0</v>
      </c>
      <c r="C101">
        <v>5</v>
      </c>
      <c r="D101" t="s">
        <v>3</v>
      </c>
    </row>
    <row r="102" spans="1:4" x14ac:dyDescent="0.2">
      <c r="A102">
        <v>13</v>
      </c>
      <c r="B102" t="s">
        <v>0</v>
      </c>
      <c r="C102">
        <v>6</v>
      </c>
      <c r="D102" t="s">
        <v>3</v>
      </c>
    </row>
    <row r="103" spans="1:4" x14ac:dyDescent="0.2">
      <c r="A103">
        <v>13</v>
      </c>
      <c r="B103" t="s">
        <v>0</v>
      </c>
      <c r="C103">
        <v>7</v>
      </c>
      <c r="D103" t="s">
        <v>3</v>
      </c>
    </row>
    <row r="104" spans="1:4" x14ac:dyDescent="0.2">
      <c r="A104">
        <v>13</v>
      </c>
      <c r="B104" t="s">
        <v>0</v>
      </c>
      <c r="C104">
        <v>8</v>
      </c>
      <c r="D104" t="s">
        <v>3</v>
      </c>
    </row>
    <row r="105" spans="1:4" x14ac:dyDescent="0.2">
      <c r="A105">
        <v>14</v>
      </c>
      <c r="B105" t="s">
        <v>0</v>
      </c>
      <c r="C105">
        <v>1</v>
      </c>
      <c r="D105" t="s">
        <v>3</v>
      </c>
    </row>
    <row r="106" spans="1:4" x14ac:dyDescent="0.2">
      <c r="A106">
        <v>14</v>
      </c>
      <c r="B106" t="s">
        <v>0</v>
      </c>
      <c r="C106">
        <v>2</v>
      </c>
      <c r="D106" t="s">
        <v>3</v>
      </c>
    </row>
    <row r="107" spans="1:4" x14ac:dyDescent="0.2">
      <c r="A107">
        <v>14</v>
      </c>
      <c r="B107" t="s">
        <v>0</v>
      </c>
      <c r="C107">
        <v>3</v>
      </c>
      <c r="D107" t="s">
        <v>3</v>
      </c>
    </row>
    <row r="108" spans="1:4" x14ac:dyDescent="0.2">
      <c r="A108">
        <v>14</v>
      </c>
      <c r="B108" t="s">
        <v>0</v>
      </c>
      <c r="C108">
        <v>4</v>
      </c>
      <c r="D108" t="s">
        <v>3</v>
      </c>
    </row>
    <row r="109" spans="1:4" x14ac:dyDescent="0.2">
      <c r="A109">
        <v>14</v>
      </c>
      <c r="B109" t="s">
        <v>0</v>
      </c>
      <c r="C109">
        <v>5</v>
      </c>
      <c r="D109" t="s">
        <v>3</v>
      </c>
    </row>
    <row r="110" spans="1:4" x14ac:dyDescent="0.2">
      <c r="A110">
        <v>14</v>
      </c>
      <c r="B110" t="s">
        <v>0</v>
      </c>
      <c r="C110">
        <v>6</v>
      </c>
      <c r="D110" t="s">
        <v>3</v>
      </c>
    </row>
    <row r="111" spans="1:4" x14ac:dyDescent="0.2">
      <c r="A111">
        <v>14</v>
      </c>
      <c r="B111" t="s">
        <v>0</v>
      </c>
      <c r="C111">
        <v>7</v>
      </c>
      <c r="D111" t="s">
        <v>3</v>
      </c>
    </row>
    <row r="112" spans="1:4" x14ac:dyDescent="0.2">
      <c r="A112">
        <v>14</v>
      </c>
      <c r="B112" t="s">
        <v>0</v>
      </c>
      <c r="C112">
        <v>8</v>
      </c>
      <c r="D112" t="s">
        <v>3</v>
      </c>
    </row>
    <row r="113" spans="1:4" x14ac:dyDescent="0.2">
      <c r="A113">
        <v>15</v>
      </c>
      <c r="B113" t="s">
        <v>0</v>
      </c>
      <c r="C113">
        <v>1</v>
      </c>
      <c r="D113" t="s">
        <v>3</v>
      </c>
    </row>
    <row r="114" spans="1:4" x14ac:dyDescent="0.2">
      <c r="A114">
        <v>15</v>
      </c>
      <c r="B114" t="s">
        <v>0</v>
      </c>
      <c r="C114">
        <v>2</v>
      </c>
      <c r="D114" t="s">
        <v>3</v>
      </c>
    </row>
    <row r="115" spans="1:4" x14ac:dyDescent="0.2">
      <c r="A115">
        <v>15</v>
      </c>
      <c r="B115" t="s">
        <v>0</v>
      </c>
      <c r="C115">
        <v>3</v>
      </c>
      <c r="D115" t="s">
        <v>3</v>
      </c>
    </row>
    <row r="116" spans="1:4" x14ac:dyDescent="0.2">
      <c r="A116">
        <v>15</v>
      </c>
      <c r="B116" t="s">
        <v>0</v>
      </c>
      <c r="C116">
        <v>4</v>
      </c>
      <c r="D116" t="s">
        <v>3</v>
      </c>
    </row>
    <row r="117" spans="1:4" x14ac:dyDescent="0.2">
      <c r="A117">
        <v>15</v>
      </c>
      <c r="B117" t="s">
        <v>0</v>
      </c>
      <c r="C117">
        <v>5</v>
      </c>
      <c r="D117" t="s">
        <v>3</v>
      </c>
    </row>
    <row r="118" spans="1:4" x14ac:dyDescent="0.2">
      <c r="A118">
        <v>15</v>
      </c>
      <c r="B118" t="s">
        <v>0</v>
      </c>
      <c r="C118">
        <v>6</v>
      </c>
      <c r="D118" t="s">
        <v>3</v>
      </c>
    </row>
    <row r="119" spans="1:4" x14ac:dyDescent="0.2">
      <c r="A119">
        <v>15</v>
      </c>
      <c r="B119" t="s">
        <v>0</v>
      </c>
      <c r="C119">
        <v>7</v>
      </c>
      <c r="D119" t="s">
        <v>3</v>
      </c>
    </row>
    <row r="120" spans="1:4" x14ac:dyDescent="0.2">
      <c r="A120">
        <v>15</v>
      </c>
      <c r="B120" t="s">
        <v>0</v>
      </c>
      <c r="C120">
        <v>8</v>
      </c>
      <c r="D120" t="s">
        <v>3</v>
      </c>
    </row>
    <row r="121" spans="1:4" x14ac:dyDescent="0.2">
      <c r="A121">
        <v>16</v>
      </c>
      <c r="B121" t="s">
        <v>0</v>
      </c>
      <c r="C121">
        <v>1</v>
      </c>
      <c r="D121" t="s">
        <v>1</v>
      </c>
    </row>
    <row r="122" spans="1:4" x14ac:dyDescent="0.2">
      <c r="A122">
        <v>16</v>
      </c>
      <c r="B122" t="s">
        <v>0</v>
      </c>
      <c r="C122">
        <v>2</v>
      </c>
      <c r="D122" t="s">
        <v>1</v>
      </c>
    </row>
    <row r="123" spans="1:4" x14ac:dyDescent="0.2">
      <c r="A123">
        <v>16</v>
      </c>
      <c r="B123" t="s">
        <v>0</v>
      </c>
      <c r="C123">
        <v>3</v>
      </c>
      <c r="D123" t="s">
        <v>1</v>
      </c>
    </row>
    <row r="124" spans="1:4" x14ac:dyDescent="0.2">
      <c r="A124">
        <v>16</v>
      </c>
      <c r="B124" t="s">
        <v>0</v>
      </c>
      <c r="C124">
        <v>4</v>
      </c>
      <c r="D124" t="s">
        <v>1</v>
      </c>
    </row>
    <row r="125" spans="1:4" x14ac:dyDescent="0.2">
      <c r="A125">
        <v>16</v>
      </c>
      <c r="B125" t="s">
        <v>0</v>
      </c>
      <c r="C125">
        <v>5</v>
      </c>
      <c r="D125" t="s">
        <v>1</v>
      </c>
    </row>
    <row r="126" spans="1:4" x14ac:dyDescent="0.2">
      <c r="A126">
        <v>16</v>
      </c>
      <c r="B126" t="s">
        <v>0</v>
      </c>
      <c r="C126">
        <v>6</v>
      </c>
      <c r="D126" t="s">
        <v>1</v>
      </c>
    </row>
    <row r="127" spans="1:4" x14ac:dyDescent="0.2">
      <c r="A127">
        <v>16</v>
      </c>
      <c r="B127" t="s">
        <v>0</v>
      </c>
      <c r="C127">
        <v>7</v>
      </c>
      <c r="D127" t="s">
        <v>1</v>
      </c>
    </row>
    <row r="128" spans="1:4" x14ac:dyDescent="0.2">
      <c r="A128">
        <v>16</v>
      </c>
      <c r="B128" t="s">
        <v>0</v>
      </c>
      <c r="C128">
        <v>8</v>
      </c>
      <c r="D128" t="s">
        <v>1</v>
      </c>
    </row>
  </sheetData>
  <sortState ref="A1:D121">
    <sortCondition ref="A1:A121"/>
    <sortCondition ref="C1:C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8"/>
  <sheetViews>
    <sheetView workbookViewId="0">
      <selection activeCell="E1" sqref="E1:AD128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.1640625" bestFit="1" customWidth="1"/>
    <col min="4" max="4" width="4.1640625" bestFit="1" customWidth="1"/>
    <col min="5" max="5" width="12.1640625" bestFit="1" customWidth="1"/>
    <col min="6" max="6" width="7.5" bestFit="1" customWidth="1"/>
    <col min="7" max="7" width="7.1640625" bestFit="1" customWidth="1"/>
    <col min="8" max="25" width="4.1640625" bestFit="1" customWidth="1"/>
    <col min="26" max="28" width="3.1640625" bestFit="1" customWidth="1"/>
    <col min="29" max="29" width="4.1640625" bestFit="1" customWidth="1"/>
    <col min="30" max="30" width="3.1640625" bestFit="1" customWidth="1"/>
  </cols>
  <sheetData>
    <row r="1" spans="1:30" x14ac:dyDescent="0.2">
      <c r="A1">
        <v>1</v>
      </c>
      <c r="B1" t="s">
        <v>0</v>
      </c>
      <c r="C1">
        <v>1</v>
      </c>
      <c r="D1">
        <v>106</v>
      </c>
      <c r="E1">
        <v>31123679.089209002</v>
      </c>
      <c r="F1" t="s">
        <v>1</v>
      </c>
      <c r="G1">
        <v>568507</v>
      </c>
      <c r="H1">
        <v>5</v>
      </c>
      <c r="I1">
        <v>45</v>
      </c>
      <c r="J1">
        <v>240</v>
      </c>
      <c r="K1">
        <v>0</v>
      </c>
      <c r="L1">
        <v>25</v>
      </c>
      <c r="M1">
        <v>215</v>
      </c>
      <c r="N1">
        <v>45</v>
      </c>
      <c r="O1">
        <v>315</v>
      </c>
      <c r="P1">
        <v>315</v>
      </c>
      <c r="Q1">
        <v>210</v>
      </c>
      <c r="R1">
        <v>190</v>
      </c>
      <c r="S1">
        <v>0</v>
      </c>
      <c r="T1">
        <v>45</v>
      </c>
      <c r="U1">
        <v>260</v>
      </c>
      <c r="V1">
        <v>105</v>
      </c>
      <c r="W1">
        <v>220</v>
      </c>
      <c r="X1">
        <v>220</v>
      </c>
    </row>
    <row r="2" spans="1:30" x14ac:dyDescent="0.2">
      <c r="A2">
        <v>1</v>
      </c>
      <c r="B2" t="s">
        <v>0</v>
      </c>
      <c r="C2">
        <v>2</v>
      </c>
      <c r="D2">
        <v>111</v>
      </c>
      <c r="E2">
        <v>31123675.049598999</v>
      </c>
      <c r="F2" t="s">
        <v>1</v>
      </c>
      <c r="G2">
        <v>584554</v>
      </c>
      <c r="H2">
        <v>95</v>
      </c>
      <c r="I2">
        <v>35</v>
      </c>
      <c r="J2">
        <v>0</v>
      </c>
      <c r="K2">
        <v>35</v>
      </c>
      <c r="L2">
        <v>0</v>
      </c>
      <c r="M2">
        <v>225</v>
      </c>
      <c r="N2">
        <v>115</v>
      </c>
      <c r="O2">
        <v>285</v>
      </c>
      <c r="P2">
        <v>205</v>
      </c>
      <c r="Q2">
        <v>205</v>
      </c>
      <c r="R2">
        <v>40</v>
      </c>
      <c r="S2">
        <v>260</v>
      </c>
      <c r="T2">
        <v>40</v>
      </c>
      <c r="U2">
        <v>70</v>
      </c>
      <c r="V2">
        <v>295</v>
      </c>
      <c r="W2">
        <v>225</v>
      </c>
      <c r="X2">
        <v>0</v>
      </c>
    </row>
    <row r="3" spans="1:30" x14ac:dyDescent="0.2">
      <c r="A3">
        <v>1</v>
      </c>
      <c r="B3" t="s">
        <v>0</v>
      </c>
      <c r="C3">
        <v>3</v>
      </c>
      <c r="D3">
        <v>116</v>
      </c>
      <c r="E3">
        <v>31123676.449515</v>
      </c>
      <c r="F3" t="s">
        <v>1</v>
      </c>
      <c r="G3">
        <v>583124</v>
      </c>
      <c r="H3">
        <v>95</v>
      </c>
      <c r="I3">
        <v>35</v>
      </c>
      <c r="J3">
        <v>0</v>
      </c>
      <c r="K3">
        <v>5</v>
      </c>
      <c r="L3">
        <v>155</v>
      </c>
      <c r="M3">
        <v>210</v>
      </c>
      <c r="N3">
        <v>0</v>
      </c>
      <c r="O3">
        <v>50</v>
      </c>
      <c r="P3">
        <v>140</v>
      </c>
      <c r="Q3">
        <v>60</v>
      </c>
      <c r="R3">
        <v>245</v>
      </c>
      <c r="S3">
        <v>210</v>
      </c>
      <c r="T3">
        <v>190</v>
      </c>
      <c r="U3">
        <v>205</v>
      </c>
      <c r="V3">
        <v>0</v>
      </c>
      <c r="W3">
        <v>40</v>
      </c>
      <c r="X3">
        <v>170</v>
      </c>
      <c r="Y3">
        <v>55</v>
      </c>
      <c r="Z3">
        <v>15</v>
      </c>
    </row>
    <row r="4" spans="1:30" x14ac:dyDescent="0.2">
      <c r="A4">
        <v>1</v>
      </c>
      <c r="B4" t="s">
        <v>0</v>
      </c>
      <c r="C4">
        <v>4</v>
      </c>
      <c r="D4">
        <v>118</v>
      </c>
      <c r="E4">
        <v>31123676.408465002</v>
      </c>
      <c r="F4" t="s">
        <v>1</v>
      </c>
      <c r="G4">
        <v>580670</v>
      </c>
      <c r="H4">
        <v>25</v>
      </c>
      <c r="I4">
        <v>30</v>
      </c>
      <c r="J4">
        <v>240</v>
      </c>
      <c r="K4">
        <v>215</v>
      </c>
      <c r="L4">
        <v>190</v>
      </c>
      <c r="M4">
        <v>100</v>
      </c>
      <c r="N4">
        <v>105</v>
      </c>
      <c r="O4">
        <v>10</v>
      </c>
      <c r="P4">
        <v>295</v>
      </c>
      <c r="Q4">
        <v>190</v>
      </c>
      <c r="R4">
        <v>0</v>
      </c>
      <c r="S4">
        <v>210</v>
      </c>
      <c r="T4">
        <v>210</v>
      </c>
      <c r="U4">
        <v>35</v>
      </c>
      <c r="V4">
        <v>45</v>
      </c>
    </row>
    <row r="5" spans="1:30" x14ac:dyDescent="0.2">
      <c r="A5">
        <v>1</v>
      </c>
      <c r="B5" t="s">
        <v>0</v>
      </c>
      <c r="C5">
        <v>5</v>
      </c>
      <c r="D5">
        <v>119</v>
      </c>
      <c r="E5">
        <v>31123675.089747999</v>
      </c>
      <c r="F5" t="s">
        <v>1</v>
      </c>
      <c r="G5">
        <v>591124</v>
      </c>
      <c r="H5">
        <v>5</v>
      </c>
      <c r="I5">
        <v>20</v>
      </c>
      <c r="J5">
        <v>70</v>
      </c>
      <c r="K5">
        <v>205</v>
      </c>
      <c r="L5">
        <v>210</v>
      </c>
      <c r="M5">
        <v>0</v>
      </c>
      <c r="N5">
        <v>60</v>
      </c>
      <c r="O5">
        <v>230</v>
      </c>
      <c r="P5">
        <v>205</v>
      </c>
      <c r="Q5">
        <v>60</v>
      </c>
      <c r="R5">
        <v>20</v>
      </c>
      <c r="S5">
        <v>30</v>
      </c>
      <c r="T5">
        <v>185</v>
      </c>
      <c r="U5">
        <v>210</v>
      </c>
      <c r="V5">
        <v>30</v>
      </c>
      <c r="W5">
        <v>275</v>
      </c>
      <c r="X5">
        <v>0</v>
      </c>
      <c r="Y5">
        <v>0</v>
      </c>
      <c r="Z5">
        <v>55</v>
      </c>
      <c r="AA5">
        <v>25</v>
      </c>
    </row>
    <row r="6" spans="1:30" x14ac:dyDescent="0.2">
      <c r="A6">
        <v>1</v>
      </c>
      <c r="B6" t="s">
        <v>0</v>
      </c>
      <c r="C6">
        <v>6</v>
      </c>
      <c r="D6">
        <v>133</v>
      </c>
      <c r="E6">
        <v>31123681.122951001</v>
      </c>
      <c r="F6" t="s">
        <v>1</v>
      </c>
      <c r="G6">
        <v>585045</v>
      </c>
      <c r="H6">
        <v>90</v>
      </c>
      <c r="I6">
        <v>205</v>
      </c>
      <c r="J6">
        <v>60</v>
      </c>
      <c r="K6">
        <v>150</v>
      </c>
      <c r="L6">
        <v>195</v>
      </c>
      <c r="M6">
        <v>5</v>
      </c>
      <c r="N6">
        <v>305</v>
      </c>
      <c r="O6">
        <v>210</v>
      </c>
      <c r="P6">
        <v>65</v>
      </c>
      <c r="Q6">
        <v>230</v>
      </c>
      <c r="R6">
        <v>200</v>
      </c>
      <c r="S6">
        <v>105</v>
      </c>
      <c r="T6">
        <v>195</v>
      </c>
    </row>
    <row r="7" spans="1:30" x14ac:dyDescent="0.2">
      <c r="A7">
        <v>1</v>
      </c>
      <c r="B7" t="s">
        <v>0</v>
      </c>
      <c r="C7">
        <v>7</v>
      </c>
      <c r="D7">
        <v>147</v>
      </c>
      <c r="E7">
        <v>31123673.040337998</v>
      </c>
      <c r="F7" t="s">
        <v>1</v>
      </c>
      <c r="G7">
        <v>580469</v>
      </c>
      <c r="H7">
        <v>40</v>
      </c>
      <c r="I7">
        <v>30</v>
      </c>
      <c r="J7">
        <v>330</v>
      </c>
      <c r="K7">
        <v>25</v>
      </c>
      <c r="L7">
        <v>90</v>
      </c>
      <c r="M7">
        <v>285</v>
      </c>
      <c r="N7">
        <v>205</v>
      </c>
      <c r="O7">
        <v>0</v>
      </c>
      <c r="P7">
        <v>50</v>
      </c>
      <c r="Q7">
        <v>250</v>
      </c>
      <c r="R7">
        <v>35</v>
      </c>
      <c r="S7">
        <v>5</v>
      </c>
      <c r="T7">
        <v>265</v>
      </c>
      <c r="U7">
        <v>210</v>
      </c>
      <c r="V7">
        <v>0</v>
      </c>
      <c r="W7">
        <v>190</v>
      </c>
    </row>
    <row r="8" spans="1:30" x14ac:dyDescent="0.2">
      <c r="A8">
        <v>1</v>
      </c>
      <c r="B8" t="s">
        <v>0</v>
      </c>
      <c r="C8">
        <v>8</v>
      </c>
      <c r="D8">
        <v>149</v>
      </c>
      <c r="E8">
        <v>31123681.63039</v>
      </c>
      <c r="F8" t="s">
        <v>1</v>
      </c>
      <c r="G8">
        <v>537199</v>
      </c>
      <c r="H8">
        <v>0</v>
      </c>
      <c r="I8">
        <v>190</v>
      </c>
      <c r="J8">
        <v>30</v>
      </c>
      <c r="K8">
        <v>45</v>
      </c>
      <c r="L8">
        <v>125</v>
      </c>
      <c r="M8">
        <v>0</v>
      </c>
      <c r="N8">
        <v>0</v>
      </c>
      <c r="O8">
        <v>85</v>
      </c>
      <c r="P8">
        <v>210</v>
      </c>
      <c r="Q8">
        <v>210</v>
      </c>
      <c r="R8">
        <v>5</v>
      </c>
      <c r="S8">
        <v>0</v>
      </c>
      <c r="T8">
        <v>80</v>
      </c>
      <c r="U8">
        <v>220</v>
      </c>
      <c r="V8">
        <v>50</v>
      </c>
      <c r="W8">
        <v>250</v>
      </c>
      <c r="X8">
        <v>250</v>
      </c>
      <c r="Y8">
        <v>100</v>
      </c>
      <c r="Z8">
        <v>10</v>
      </c>
      <c r="AA8">
        <v>65</v>
      </c>
      <c r="AB8">
        <v>35</v>
      </c>
      <c r="AC8">
        <v>210</v>
      </c>
      <c r="AD8">
        <v>20</v>
      </c>
    </row>
    <row r="9" spans="1:30" x14ac:dyDescent="0.2">
      <c r="A9">
        <v>2</v>
      </c>
      <c r="B9" t="s">
        <v>0</v>
      </c>
      <c r="C9">
        <v>1</v>
      </c>
      <c r="D9">
        <v>106</v>
      </c>
      <c r="E9">
        <v>31129605.463688999</v>
      </c>
      <c r="F9" t="s">
        <v>2</v>
      </c>
      <c r="G9">
        <v>568507</v>
      </c>
      <c r="H9">
        <v>0</v>
      </c>
    </row>
    <row r="10" spans="1:30" x14ac:dyDescent="0.2">
      <c r="A10">
        <v>2</v>
      </c>
      <c r="B10" t="s">
        <v>0</v>
      </c>
      <c r="C10">
        <v>2</v>
      </c>
      <c r="D10">
        <v>111</v>
      </c>
      <c r="E10">
        <v>31129600.216669001</v>
      </c>
      <c r="F10" t="s">
        <v>2</v>
      </c>
      <c r="G10">
        <v>584554</v>
      </c>
      <c r="H10">
        <v>0</v>
      </c>
    </row>
    <row r="11" spans="1:30" x14ac:dyDescent="0.2">
      <c r="A11">
        <v>2</v>
      </c>
      <c r="B11" t="s">
        <v>0</v>
      </c>
      <c r="C11">
        <v>3</v>
      </c>
      <c r="D11">
        <v>116</v>
      </c>
      <c r="E11">
        <v>31129603.348505002</v>
      </c>
      <c r="F11" t="s">
        <v>2</v>
      </c>
      <c r="G11">
        <v>583124</v>
      </c>
      <c r="H11">
        <v>0</v>
      </c>
    </row>
    <row r="12" spans="1:30" x14ac:dyDescent="0.2">
      <c r="A12">
        <v>2</v>
      </c>
      <c r="B12" t="s">
        <v>0</v>
      </c>
      <c r="C12">
        <v>4</v>
      </c>
      <c r="D12">
        <v>118</v>
      </c>
      <c r="E12">
        <v>31129603.903030001</v>
      </c>
      <c r="F12" t="s">
        <v>2</v>
      </c>
      <c r="G12">
        <v>580670</v>
      </c>
      <c r="H12">
        <v>0</v>
      </c>
    </row>
    <row r="13" spans="1:30" x14ac:dyDescent="0.2">
      <c r="A13">
        <v>2</v>
      </c>
      <c r="B13" t="s">
        <v>0</v>
      </c>
      <c r="C13">
        <v>5</v>
      </c>
      <c r="D13">
        <v>119</v>
      </c>
      <c r="E13">
        <v>31129708.541340001</v>
      </c>
      <c r="F13" t="s">
        <v>2</v>
      </c>
      <c r="G13">
        <v>591124</v>
      </c>
      <c r="H13">
        <v>0</v>
      </c>
    </row>
    <row r="14" spans="1:30" x14ac:dyDescent="0.2">
      <c r="A14">
        <v>2</v>
      </c>
      <c r="B14" t="s">
        <v>0</v>
      </c>
      <c r="C14">
        <v>6</v>
      </c>
      <c r="D14">
        <v>133</v>
      </c>
      <c r="E14">
        <v>31129608.711010002</v>
      </c>
      <c r="F14" t="s">
        <v>2</v>
      </c>
      <c r="G14">
        <v>585045</v>
      </c>
      <c r="H14">
        <v>0</v>
      </c>
    </row>
    <row r="15" spans="1:30" x14ac:dyDescent="0.2">
      <c r="A15">
        <v>2</v>
      </c>
      <c r="B15" t="s">
        <v>0</v>
      </c>
      <c r="C15">
        <v>7</v>
      </c>
      <c r="D15">
        <v>147</v>
      </c>
      <c r="E15">
        <v>31129707.932751</v>
      </c>
      <c r="F15" t="s">
        <v>2</v>
      </c>
      <c r="G15">
        <v>580469</v>
      </c>
      <c r="H15">
        <v>0</v>
      </c>
    </row>
    <row r="16" spans="1:30" x14ac:dyDescent="0.2">
      <c r="A16">
        <v>2</v>
      </c>
      <c r="B16" t="s">
        <v>0</v>
      </c>
      <c r="C16">
        <v>8</v>
      </c>
      <c r="D16">
        <v>149</v>
      </c>
      <c r="E16">
        <v>31129613.594611</v>
      </c>
      <c r="F16" t="s">
        <v>2</v>
      </c>
      <c r="G16">
        <v>537199</v>
      </c>
      <c r="H16">
        <v>0</v>
      </c>
    </row>
    <row r="17" spans="1:26" x14ac:dyDescent="0.2">
      <c r="A17">
        <v>3</v>
      </c>
      <c r="B17" t="s">
        <v>0</v>
      </c>
      <c r="C17">
        <v>1</v>
      </c>
      <c r="D17">
        <v>106</v>
      </c>
      <c r="E17">
        <v>31135654.947696</v>
      </c>
      <c r="F17" t="s">
        <v>1</v>
      </c>
      <c r="G17">
        <v>568507</v>
      </c>
      <c r="H17">
        <v>45</v>
      </c>
      <c r="I17">
        <v>255</v>
      </c>
      <c r="J17">
        <v>155</v>
      </c>
      <c r="K17">
        <v>125</v>
      </c>
      <c r="L17">
        <v>150</v>
      </c>
      <c r="M17">
        <v>280</v>
      </c>
      <c r="N17">
        <v>0</v>
      </c>
      <c r="O17">
        <v>190</v>
      </c>
      <c r="P17">
        <v>90</v>
      </c>
      <c r="Q17">
        <v>30</v>
      </c>
      <c r="R17">
        <v>150</v>
      </c>
      <c r="S17">
        <v>235</v>
      </c>
      <c r="T17">
        <v>160</v>
      </c>
      <c r="U17">
        <v>5</v>
      </c>
      <c r="V17">
        <v>45</v>
      </c>
    </row>
    <row r="18" spans="1:26" x14ac:dyDescent="0.2">
      <c r="A18">
        <v>3</v>
      </c>
      <c r="B18" t="s">
        <v>0</v>
      </c>
      <c r="C18">
        <v>2</v>
      </c>
      <c r="D18">
        <v>111</v>
      </c>
      <c r="E18">
        <v>31135654.853395</v>
      </c>
      <c r="F18" t="s">
        <v>1</v>
      </c>
      <c r="G18">
        <v>584554</v>
      </c>
      <c r="H18">
        <v>70</v>
      </c>
      <c r="I18">
        <v>30</v>
      </c>
      <c r="J18">
        <v>45</v>
      </c>
      <c r="K18">
        <v>90</v>
      </c>
      <c r="L18">
        <v>135</v>
      </c>
      <c r="M18">
        <v>15</v>
      </c>
      <c r="N18">
        <v>35</v>
      </c>
      <c r="O18">
        <v>15</v>
      </c>
      <c r="P18">
        <v>255</v>
      </c>
      <c r="Q18">
        <v>315</v>
      </c>
      <c r="R18">
        <v>100</v>
      </c>
      <c r="S18">
        <v>125</v>
      </c>
      <c r="T18">
        <v>270</v>
      </c>
      <c r="U18">
        <v>150</v>
      </c>
      <c r="V18">
        <v>65</v>
      </c>
      <c r="W18">
        <v>25</v>
      </c>
      <c r="X18">
        <v>50</v>
      </c>
      <c r="Y18">
        <v>75</v>
      </c>
      <c r="Z18">
        <v>60</v>
      </c>
    </row>
    <row r="19" spans="1:26" x14ac:dyDescent="0.2">
      <c r="A19">
        <v>3</v>
      </c>
      <c r="B19" t="s">
        <v>0</v>
      </c>
      <c r="C19">
        <v>3</v>
      </c>
      <c r="D19">
        <v>116</v>
      </c>
      <c r="E19">
        <v>31135655.641603999</v>
      </c>
      <c r="F19" t="s">
        <v>1</v>
      </c>
      <c r="G19">
        <v>583124</v>
      </c>
      <c r="H19">
        <v>60</v>
      </c>
      <c r="I19">
        <v>240</v>
      </c>
      <c r="J19">
        <v>75</v>
      </c>
      <c r="K19">
        <v>125</v>
      </c>
      <c r="L19">
        <v>55</v>
      </c>
      <c r="M19">
        <v>55</v>
      </c>
      <c r="N19">
        <v>300</v>
      </c>
      <c r="O19">
        <v>5</v>
      </c>
      <c r="P19">
        <v>205</v>
      </c>
      <c r="Q19">
        <v>0</v>
      </c>
      <c r="R19">
        <v>195</v>
      </c>
      <c r="S19">
        <v>25</v>
      </c>
      <c r="T19">
        <v>280</v>
      </c>
      <c r="U19">
        <v>135</v>
      </c>
      <c r="V19">
        <v>190</v>
      </c>
    </row>
    <row r="20" spans="1:26" x14ac:dyDescent="0.2">
      <c r="A20">
        <v>3</v>
      </c>
      <c r="B20" t="s">
        <v>0</v>
      </c>
      <c r="C20">
        <v>4</v>
      </c>
      <c r="D20">
        <v>118</v>
      </c>
      <c r="E20">
        <v>31135652.855439</v>
      </c>
      <c r="F20" t="s">
        <v>1</v>
      </c>
      <c r="G20">
        <v>580670</v>
      </c>
      <c r="H20">
        <v>0</v>
      </c>
      <c r="I20">
        <v>20</v>
      </c>
      <c r="J20">
        <v>40</v>
      </c>
      <c r="K20">
        <v>50</v>
      </c>
      <c r="L20">
        <v>180</v>
      </c>
      <c r="M20">
        <v>305</v>
      </c>
      <c r="N20">
        <v>20</v>
      </c>
      <c r="O20">
        <v>35</v>
      </c>
      <c r="P20">
        <v>150</v>
      </c>
      <c r="Q20">
        <v>200</v>
      </c>
      <c r="R20">
        <v>35</v>
      </c>
      <c r="S20">
        <v>260</v>
      </c>
      <c r="T20">
        <v>0</v>
      </c>
      <c r="U20">
        <v>105</v>
      </c>
      <c r="V20">
        <v>310</v>
      </c>
      <c r="W20">
        <v>0</v>
      </c>
      <c r="X20">
        <v>0</v>
      </c>
      <c r="Y20">
        <v>195</v>
      </c>
      <c r="Z20">
        <v>30</v>
      </c>
    </row>
    <row r="21" spans="1:26" x14ac:dyDescent="0.2">
      <c r="A21">
        <v>3</v>
      </c>
      <c r="B21" t="s">
        <v>0</v>
      </c>
      <c r="C21">
        <v>5</v>
      </c>
      <c r="D21">
        <v>119</v>
      </c>
      <c r="E21">
        <v>31135651.642979</v>
      </c>
      <c r="F21" t="s">
        <v>1</v>
      </c>
      <c r="G21">
        <v>591124</v>
      </c>
      <c r="H21">
        <v>45</v>
      </c>
      <c r="I21">
        <v>0</v>
      </c>
      <c r="J21">
        <v>70</v>
      </c>
      <c r="K21">
        <v>290</v>
      </c>
      <c r="L21">
        <v>0</v>
      </c>
      <c r="M21">
        <v>300</v>
      </c>
      <c r="N21">
        <v>0</v>
      </c>
      <c r="O21">
        <v>45</v>
      </c>
      <c r="P21">
        <v>265</v>
      </c>
      <c r="Q21">
        <v>195</v>
      </c>
      <c r="R21">
        <v>0</v>
      </c>
      <c r="S21">
        <v>210</v>
      </c>
      <c r="T21">
        <v>210</v>
      </c>
      <c r="U21">
        <v>205</v>
      </c>
      <c r="V21">
        <v>100</v>
      </c>
      <c r="W21">
        <v>195</v>
      </c>
      <c r="X21">
        <v>195</v>
      </c>
      <c r="Y21">
        <v>5</v>
      </c>
      <c r="Z21">
        <v>25</v>
      </c>
    </row>
    <row r="22" spans="1:26" x14ac:dyDescent="0.2">
      <c r="A22">
        <v>3</v>
      </c>
      <c r="B22" t="s">
        <v>0</v>
      </c>
      <c r="C22">
        <v>6</v>
      </c>
      <c r="D22">
        <v>133</v>
      </c>
      <c r="E22">
        <v>31135656.005651999</v>
      </c>
      <c r="F22" t="s">
        <v>1</v>
      </c>
      <c r="G22">
        <v>585045</v>
      </c>
      <c r="H22">
        <v>15</v>
      </c>
      <c r="I22">
        <v>75</v>
      </c>
      <c r="J22">
        <v>35</v>
      </c>
      <c r="K22">
        <v>170</v>
      </c>
      <c r="L22">
        <v>105</v>
      </c>
      <c r="M22">
        <v>200</v>
      </c>
      <c r="N22">
        <v>210</v>
      </c>
      <c r="O22">
        <v>125</v>
      </c>
      <c r="P22">
        <v>20</v>
      </c>
      <c r="Q22">
        <v>120</v>
      </c>
      <c r="R22">
        <v>140</v>
      </c>
      <c r="S22">
        <v>130</v>
      </c>
      <c r="T22">
        <v>270</v>
      </c>
      <c r="U22">
        <v>30</v>
      </c>
      <c r="V22">
        <v>270</v>
      </c>
      <c r="W22">
        <v>30</v>
      </c>
    </row>
    <row r="23" spans="1:26" x14ac:dyDescent="0.2">
      <c r="A23">
        <v>3</v>
      </c>
      <c r="B23" t="s">
        <v>0</v>
      </c>
      <c r="C23">
        <v>7</v>
      </c>
      <c r="D23">
        <v>147</v>
      </c>
      <c r="E23">
        <v>31135654.045263998</v>
      </c>
      <c r="F23" t="s">
        <v>1</v>
      </c>
      <c r="G23">
        <v>580469</v>
      </c>
      <c r="H23">
        <v>195</v>
      </c>
      <c r="I23">
        <v>25</v>
      </c>
      <c r="J23">
        <v>180</v>
      </c>
      <c r="K23">
        <v>305</v>
      </c>
      <c r="L23">
        <v>200</v>
      </c>
      <c r="M23">
        <v>0</v>
      </c>
      <c r="N23">
        <v>200</v>
      </c>
      <c r="O23">
        <v>0</v>
      </c>
      <c r="P23">
        <v>205</v>
      </c>
      <c r="Q23">
        <v>200</v>
      </c>
      <c r="R23">
        <v>20</v>
      </c>
      <c r="S23">
        <v>280</v>
      </c>
      <c r="T23">
        <v>80</v>
      </c>
      <c r="U23">
        <v>60</v>
      </c>
    </row>
    <row r="24" spans="1:26" x14ac:dyDescent="0.2">
      <c r="A24">
        <v>3</v>
      </c>
      <c r="B24" t="s">
        <v>0</v>
      </c>
      <c r="C24">
        <v>8</v>
      </c>
      <c r="D24">
        <v>149</v>
      </c>
      <c r="E24">
        <v>31135654.916726001</v>
      </c>
      <c r="F24" t="s">
        <v>1</v>
      </c>
      <c r="G24">
        <v>537199</v>
      </c>
      <c r="H24">
        <v>195</v>
      </c>
      <c r="I24">
        <v>205</v>
      </c>
      <c r="J24">
        <v>200</v>
      </c>
      <c r="K24">
        <v>210</v>
      </c>
      <c r="L24">
        <v>15</v>
      </c>
      <c r="M24">
        <v>185</v>
      </c>
      <c r="N24">
        <v>0</v>
      </c>
      <c r="O24">
        <v>70</v>
      </c>
      <c r="P24">
        <v>120</v>
      </c>
      <c r="Q24">
        <v>75</v>
      </c>
      <c r="R24">
        <v>50</v>
      </c>
      <c r="S24">
        <v>285</v>
      </c>
      <c r="T24">
        <v>80</v>
      </c>
      <c r="U24">
        <v>0</v>
      </c>
      <c r="V24">
        <v>25</v>
      </c>
      <c r="W24">
        <v>70</v>
      </c>
      <c r="X24">
        <v>155</v>
      </c>
    </row>
    <row r="25" spans="1:26" x14ac:dyDescent="0.2">
      <c r="A25">
        <v>4</v>
      </c>
      <c r="B25" t="s">
        <v>0</v>
      </c>
      <c r="C25">
        <v>1</v>
      </c>
      <c r="D25">
        <v>106</v>
      </c>
      <c r="E25">
        <v>31141694.334910002</v>
      </c>
      <c r="F25" t="s">
        <v>3</v>
      </c>
      <c r="G25">
        <v>568507</v>
      </c>
      <c r="H25">
        <v>0</v>
      </c>
    </row>
    <row r="26" spans="1:26" x14ac:dyDescent="0.2">
      <c r="A26">
        <v>4</v>
      </c>
      <c r="B26" t="s">
        <v>0</v>
      </c>
      <c r="C26">
        <v>2</v>
      </c>
      <c r="D26">
        <v>111</v>
      </c>
      <c r="E26">
        <v>31141693.048882</v>
      </c>
      <c r="F26" t="s">
        <v>3</v>
      </c>
      <c r="G26">
        <v>584554</v>
      </c>
      <c r="H26">
        <v>0</v>
      </c>
    </row>
    <row r="27" spans="1:26" x14ac:dyDescent="0.2">
      <c r="A27">
        <v>4</v>
      </c>
      <c r="B27" t="s">
        <v>0</v>
      </c>
      <c r="C27">
        <v>3</v>
      </c>
      <c r="D27">
        <v>116</v>
      </c>
      <c r="E27">
        <v>31141693.07181</v>
      </c>
      <c r="F27" t="s">
        <v>3</v>
      </c>
      <c r="G27">
        <v>583124</v>
      </c>
      <c r="H27">
        <v>0</v>
      </c>
    </row>
    <row r="28" spans="1:26" x14ac:dyDescent="0.2">
      <c r="A28">
        <v>4</v>
      </c>
      <c r="B28" t="s">
        <v>0</v>
      </c>
      <c r="C28">
        <v>4</v>
      </c>
      <c r="D28">
        <v>118</v>
      </c>
      <c r="E28">
        <v>31141601.265783999</v>
      </c>
      <c r="F28" t="s">
        <v>3</v>
      </c>
      <c r="G28">
        <v>580670</v>
      </c>
      <c r="H28">
        <v>0</v>
      </c>
    </row>
    <row r="29" spans="1:26" x14ac:dyDescent="0.2">
      <c r="A29">
        <v>4</v>
      </c>
      <c r="B29" t="s">
        <v>0</v>
      </c>
      <c r="C29">
        <v>5</v>
      </c>
      <c r="D29">
        <v>119</v>
      </c>
      <c r="E29">
        <v>31141693.473937999</v>
      </c>
      <c r="F29" t="s">
        <v>3</v>
      </c>
      <c r="G29">
        <v>591124</v>
      </c>
      <c r="H29">
        <v>0</v>
      </c>
    </row>
    <row r="30" spans="1:26" x14ac:dyDescent="0.2">
      <c r="A30">
        <v>4</v>
      </c>
      <c r="B30" t="s">
        <v>0</v>
      </c>
      <c r="C30">
        <v>6</v>
      </c>
      <c r="D30">
        <v>133</v>
      </c>
      <c r="E30">
        <v>31141603.935605999</v>
      </c>
      <c r="F30" t="s">
        <v>3</v>
      </c>
      <c r="G30">
        <v>585045</v>
      </c>
      <c r="H30">
        <v>0</v>
      </c>
    </row>
    <row r="31" spans="1:26" x14ac:dyDescent="0.2">
      <c r="A31">
        <v>4</v>
      </c>
      <c r="B31" t="s">
        <v>0</v>
      </c>
      <c r="C31">
        <v>7</v>
      </c>
      <c r="D31">
        <v>147</v>
      </c>
      <c r="E31">
        <v>31141604.111361001</v>
      </c>
      <c r="F31" t="s">
        <v>3</v>
      </c>
      <c r="G31">
        <v>580469</v>
      </c>
      <c r="H31">
        <v>0</v>
      </c>
    </row>
    <row r="32" spans="1:26" x14ac:dyDescent="0.2">
      <c r="A32">
        <v>4</v>
      </c>
      <c r="B32" t="s">
        <v>0</v>
      </c>
      <c r="C32">
        <v>8</v>
      </c>
      <c r="D32">
        <v>149</v>
      </c>
      <c r="E32">
        <v>31141693.426690999</v>
      </c>
      <c r="F32" t="s">
        <v>3</v>
      </c>
      <c r="G32">
        <v>537199</v>
      </c>
      <c r="H32">
        <v>0</v>
      </c>
    </row>
    <row r="33" spans="1:8" x14ac:dyDescent="0.2">
      <c r="A33">
        <v>5</v>
      </c>
      <c r="B33" t="s">
        <v>0</v>
      </c>
      <c r="C33">
        <v>1</v>
      </c>
      <c r="D33">
        <v>106</v>
      </c>
      <c r="E33">
        <v>31147637.649287</v>
      </c>
      <c r="F33" t="s">
        <v>2</v>
      </c>
      <c r="G33">
        <v>568507</v>
      </c>
      <c r="H33">
        <v>0</v>
      </c>
    </row>
    <row r="34" spans="1:8" x14ac:dyDescent="0.2">
      <c r="A34">
        <v>5</v>
      </c>
      <c r="B34" t="s">
        <v>0</v>
      </c>
      <c r="C34">
        <v>2</v>
      </c>
      <c r="D34">
        <v>111</v>
      </c>
      <c r="E34">
        <v>31147638.774588998</v>
      </c>
      <c r="F34" t="s">
        <v>2</v>
      </c>
      <c r="G34">
        <v>584554</v>
      </c>
      <c r="H34">
        <v>0</v>
      </c>
    </row>
    <row r="35" spans="1:8" x14ac:dyDescent="0.2">
      <c r="A35">
        <v>5</v>
      </c>
      <c r="B35" t="s">
        <v>0</v>
      </c>
      <c r="C35">
        <v>3</v>
      </c>
      <c r="D35">
        <v>116</v>
      </c>
      <c r="E35">
        <v>31147637.411887001</v>
      </c>
      <c r="F35" t="s">
        <v>2</v>
      </c>
      <c r="G35">
        <v>583124</v>
      </c>
      <c r="H35">
        <v>0</v>
      </c>
    </row>
    <row r="36" spans="1:8" x14ac:dyDescent="0.2">
      <c r="A36">
        <v>5</v>
      </c>
      <c r="B36" t="s">
        <v>0</v>
      </c>
      <c r="C36">
        <v>4</v>
      </c>
      <c r="D36">
        <v>118</v>
      </c>
      <c r="E36">
        <v>31147637.199777</v>
      </c>
      <c r="F36" t="s">
        <v>2</v>
      </c>
      <c r="G36">
        <v>580670</v>
      </c>
      <c r="H36">
        <v>0</v>
      </c>
    </row>
    <row r="37" spans="1:8" x14ac:dyDescent="0.2">
      <c r="A37">
        <v>5</v>
      </c>
      <c r="B37" t="s">
        <v>0</v>
      </c>
      <c r="C37">
        <v>5</v>
      </c>
      <c r="D37">
        <v>119</v>
      </c>
      <c r="E37">
        <v>31147638.796755001</v>
      </c>
      <c r="F37" t="s">
        <v>2</v>
      </c>
      <c r="G37">
        <v>591124</v>
      </c>
      <c r="H37">
        <v>0</v>
      </c>
    </row>
    <row r="38" spans="1:8" x14ac:dyDescent="0.2">
      <c r="A38">
        <v>5</v>
      </c>
      <c r="B38" t="s">
        <v>0</v>
      </c>
      <c r="C38">
        <v>6</v>
      </c>
      <c r="D38">
        <v>133</v>
      </c>
      <c r="E38">
        <v>31147639.572994001</v>
      </c>
      <c r="F38" t="s">
        <v>2</v>
      </c>
      <c r="G38">
        <v>585045</v>
      </c>
      <c r="H38">
        <v>0</v>
      </c>
    </row>
    <row r="39" spans="1:8" x14ac:dyDescent="0.2">
      <c r="A39">
        <v>5</v>
      </c>
      <c r="B39" t="s">
        <v>0</v>
      </c>
      <c r="C39">
        <v>7</v>
      </c>
      <c r="D39">
        <v>147</v>
      </c>
      <c r="E39">
        <v>31147639.589464001</v>
      </c>
      <c r="F39" t="s">
        <v>2</v>
      </c>
      <c r="G39">
        <v>580469</v>
      </c>
      <c r="H39">
        <v>0</v>
      </c>
    </row>
    <row r="40" spans="1:8" x14ac:dyDescent="0.2">
      <c r="A40">
        <v>5</v>
      </c>
      <c r="B40" t="s">
        <v>0</v>
      </c>
      <c r="C40">
        <v>8</v>
      </c>
      <c r="D40">
        <v>149</v>
      </c>
      <c r="E40">
        <v>31147639.466175001</v>
      </c>
      <c r="F40" t="s">
        <v>2</v>
      </c>
      <c r="G40">
        <v>537199</v>
      </c>
      <c r="H40">
        <v>0</v>
      </c>
    </row>
    <row r="41" spans="1:8" x14ac:dyDescent="0.2">
      <c r="A41">
        <v>6</v>
      </c>
      <c r="B41" t="s">
        <v>0</v>
      </c>
      <c r="C41">
        <v>1</v>
      </c>
      <c r="D41">
        <v>106</v>
      </c>
      <c r="E41">
        <v>31153680.597713001</v>
      </c>
      <c r="F41" t="s">
        <v>2</v>
      </c>
      <c r="G41">
        <v>568507</v>
      </c>
      <c r="H41">
        <v>0</v>
      </c>
    </row>
    <row r="42" spans="1:8" x14ac:dyDescent="0.2">
      <c r="A42">
        <v>6</v>
      </c>
      <c r="B42" t="s">
        <v>0</v>
      </c>
      <c r="C42">
        <v>2</v>
      </c>
      <c r="D42">
        <v>111</v>
      </c>
      <c r="E42">
        <v>31153602.203694001</v>
      </c>
      <c r="F42" t="s">
        <v>2</v>
      </c>
      <c r="G42">
        <v>584554</v>
      </c>
      <c r="H42">
        <v>0</v>
      </c>
    </row>
    <row r="43" spans="1:8" x14ac:dyDescent="0.2">
      <c r="A43">
        <v>6</v>
      </c>
      <c r="B43" t="s">
        <v>0</v>
      </c>
      <c r="C43">
        <v>3</v>
      </c>
      <c r="D43">
        <v>116</v>
      </c>
      <c r="E43">
        <v>31153673.737213999</v>
      </c>
      <c r="F43" t="s">
        <v>2</v>
      </c>
      <c r="G43">
        <v>583124</v>
      </c>
      <c r="H43">
        <v>0</v>
      </c>
    </row>
    <row r="44" spans="1:8" x14ac:dyDescent="0.2">
      <c r="A44">
        <v>6</v>
      </c>
      <c r="B44" t="s">
        <v>0</v>
      </c>
      <c r="C44">
        <v>4</v>
      </c>
      <c r="D44">
        <v>118</v>
      </c>
      <c r="E44">
        <v>31153675.293747</v>
      </c>
      <c r="F44" t="s">
        <v>2</v>
      </c>
      <c r="G44">
        <v>580670</v>
      </c>
      <c r="H44">
        <v>0</v>
      </c>
    </row>
    <row r="45" spans="1:8" x14ac:dyDescent="0.2">
      <c r="A45">
        <v>6</v>
      </c>
      <c r="B45" t="s">
        <v>0</v>
      </c>
      <c r="C45">
        <v>5</v>
      </c>
      <c r="D45">
        <v>119</v>
      </c>
      <c r="E45">
        <v>31153673.715537</v>
      </c>
      <c r="F45" t="s">
        <v>2</v>
      </c>
      <c r="G45">
        <v>591124</v>
      </c>
      <c r="H45">
        <v>0</v>
      </c>
    </row>
    <row r="46" spans="1:8" x14ac:dyDescent="0.2">
      <c r="A46">
        <v>6</v>
      </c>
      <c r="B46" t="s">
        <v>0</v>
      </c>
      <c r="C46">
        <v>6</v>
      </c>
      <c r="D46">
        <v>133</v>
      </c>
      <c r="E46">
        <v>31153611.697849002</v>
      </c>
      <c r="F46" t="s">
        <v>2</v>
      </c>
      <c r="G46">
        <v>585045</v>
      </c>
      <c r="H46">
        <v>0</v>
      </c>
    </row>
    <row r="47" spans="1:8" x14ac:dyDescent="0.2">
      <c r="A47">
        <v>6</v>
      </c>
      <c r="B47" t="s">
        <v>0</v>
      </c>
      <c r="C47">
        <v>7</v>
      </c>
      <c r="D47">
        <v>147</v>
      </c>
      <c r="E47">
        <v>31153674.07319</v>
      </c>
      <c r="F47" t="s">
        <v>2</v>
      </c>
      <c r="G47">
        <v>580469</v>
      </c>
      <c r="H47">
        <v>0</v>
      </c>
    </row>
    <row r="48" spans="1:8" x14ac:dyDescent="0.2">
      <c r="A48">
        <v>6</v>
      </c>
      <c r="B48" t="s">
        <v>0</v>
      </c>
      <c r="C48">
        <v>8</v>
      </c>
      <c r="D48">
        <v>149</v>
      </c>
      <c r="E48">
        <v>31153676.489083</v>
      </c>
      <c r="F48" t="s">
        <v>2</v>
      </c>
      <c r="G48">
        <v>537199</v>
      </c>
      <c r="H48">
        <v>0</v>
      </c>
    </row>
    <row r="49" spans="1:8" x14ac:dyDescent="0.2">
      <c r="A49">
        <v>7</v>
      </c>
      <c r="B49" t="s">
        <v>0</v>
      </c>
      <c r="C49">
        <v>1</v>
      </c>
      <c r="D49">
        <v>106</v>
      </c>
      <c r="E49">
        <v>31159721.714387</v>
      </c>
      <c r="F49" t="s">
        <v>2</v>
      </c>
      <c r="G49">
        <v>568507</v>
      </c>
      <c r="H49">
        <v>0</v>
      </c>
    </row>
    <row r="50" spans="1:8" x14ac:dyDescent="0.2">
      <c r="A50">
        <v>7</v>
      </c>
      <c r="B50" t="s">
        <v>0</v>
      </c>
      <c r="C50">
        <v>2</v>
      </c>
      <c r="D50">
        <v>111</v>
      </c>
      <c r="E50">
        <v>31159722.632573001</v>
      </c>
      <c r="F50" t="s">
        <v>2</v>
      </c>
      <c r="G50">
        <v>584554</v>
      </c>
      <c r="H50">
        <v>0</v>
      </c>
    </row>
    <row r="51" spans="1:8" x14ac:dyDescent="0.2">
      <c r="A51">
        <v>7</v>
      </c>
      <c r="B51" t="s">
        <v>0</v>
      </c>
      <c r="C51">
        <v>3</v>
      </c>
      <c r="D51">
        <v>116</v>
      </c>
      <c r="E51">
        <v>31159722.484710999</v>
      </c>
      <c r="F51" t="s">
        <v>2</v>
      </c>
      <c r="G51">
        <v>583124</v>
      </c>
      <c r="H51">
        <v>0</v>
      </c>
    </row>
    <row r="52" spans="1:8" x14ac:dyDescent="0.2">
      <c r="A52">
        <v>7</v>
      </c>
      <c r="B52" t="s">
        <v>0</v>
      </c>
      <c r="C52">
        <v>4</v>
      </c>
      <c r="D52">
        <v>118</v>
      </c>
      <c r="E52">
        <v>31159722.082676999</v>
      </c>
      <c r="F52" t="s">
        <v>2</v>
      </c>
      <c r="G52">
        <v>580670</v>
      </c>
      <c r="H52">
        <v>0</v>
      </c>
    </row>
    <row r="53" spans="1:8" x14ac:dyDescent="0.2">
      <c r="A53">
        <v>7</v>
      </c>
      <c r="B53" t="s">
        <v>0</v>
      </c>
      <c r="C53">
        <v>5</v>
      </c>
      <c r="D53">
        <v>119</v>
      </c>
      <c r="E53">
        <v>31159723.232512999</v>
      </c>
      <c r="F53" t="s">
        <v>2</v>
      </c>
      <c r="G53">
        <v>591124</v>
      </c>
      <c r="H53">
        <v>0</v>
      </c>
    </row>
    <row r="54" spans="1:8" x14ac:dyDescent="0.2">
      <c r="A54">
        <v>7</v>
      </c>
      <c r="B54" t="s">
        <v>0</v>
      </c>
      <c r="C54">
        <v>6</v>
      </c>
      <c r="D54">
        <v>133</v>
      </c>
      <c r="E54">
        <v>31159720.541102</v>
      </c>
      <c r="F54" t="s">
        <v>2</v>
      </c>
      <c r="G54">
        <v>585045</v>
      </c>
      <c r="H54">
        <v>0</v>
      </c>
    </row>
    <row r="55" spans="1:8" x14ac:dyDescent="0.2">
      <c r="A55">
        <v>7</v>
      </c>
      <c r="B55" t="s">
        <v>0</v>
      </c>
      <c r="C55">
        <v>7</v>
      </c>
      <c r="D55">
        <v>147</v>
      </c>
      <c r="E55">
        <v>31159720.568043001</v>
      </c>
      <c r="F55" t="s">
        <v>2</v>
      </c>
      <c r="G55">
        <v>580469</v>
      </c>
      <c r="H55">
        <v>0</v>
      </c>
    </row>
    <row r="56" spans="1:8" x14ac:dyDescent="0.2">
      <c r="A56">
        <v>7</v>
      </c>
      <c r="B56" t="s">
        <v>0</v>
      </c>
      <c r="C56">
        <v>8</v>
      </c>
      <c r="D56">
        <v>149</v>
      </c>
      <c r="E56">
        <v>31159722.297933999</v>
      </c>
      <c r="F56" t="s">
        <v>2</v>
      </c>
      <c r="G56">
        <v>537199</v>
      </c>
      <c r="H56">
        <v>0</v>
      </c>
    </row>
    <row r="57" spans="1:8" x14ac:dyDescent="0.2">
      <c r="A57">
        <v>8</v>
      </c>
      <c r="B57" t="s">
        <v>0</v>
      </c>
      <c r="C57">
        <v>1</v>
      </c>
      <c r="D57">
        <v>106</v>
      </c>
      <c r="E57">
        <v>31165660.814307999</v>
      </c>
      <c r="F57" t="s">
        <v>3</v>
      </c>
      <c r="G57">
        <v>568507</v>
      </c>
      <c r="H57">
        <v>0</v>
      </c>
    </row>
    <row r="58" spans="1:8" x14ac:dyDescent="0.2">
      <c r="A58">
        <v>8</v>
      </c>
      <c r="B58" t="s">
        <v>0</v>
      </c>
      <c r="C58">
        <v>2</v>
      </c>
      <c r="D58">
        <v>111</v>
      </c>
      <c r="E58">
        <v>31165659.615267999</v>
      </c>
      <c r="F58" t="s">
        <v>3</v>
      </c>
      <c r="G58">
        <v>584554</v>
      </c>
      <c r="H58">
        <v>0</v>
      </c>
    </row>
    <row r="59" spans="1:8" x14ac:dyDescent="0.2">
      <c r="A59">
        <v>8</v>
      </c>
      <c r="B59" t="s">
        <v>0</v>
      </c>
      <c r="C59">
        <v>3</v>
      </c>
      <c r="D59">
        <v>116</v>
      </c>
      <c r="E59">
        <v>31165660.464761999</v>
      </c>
      <c r="F59" t="s">
        <v>3</v>
      </c>
      <c r="G59">
        <v>583124</v>
      </c>
      <c r="H59">
        <v>0</v>
      </c>
    </row>
    <row r="60" spans="1:8" x14ac:dyDescent="0.2">
      <c r="A60">
        <v>8</v>
      </c>
      <c r="B60" t="s">
        <v>0</v>
      </c>
      <c r="C60">
        <v>4</v>
      </c>
      <c r="D60">
        <v>118</v>
      </c>
      <c r="E60">
        <v>31165659.588371001</v>
      </c>
      <c r="F60" t="s">
        <v>3</v>
      </c>
      <c r="G60">
        <v>580670</v>
      </c>
      <c r="H60">
        <v>0</v>
      </c>
    </row>
    <row r="61" spans="1:8" x14ac:dyDescent="0.2">
      <c r="A61">
        <v>8</v>
      </c>
      <c r="B61" t="s">
        <v>0</v>
      </c>
      <c r="C61">
        <v>5</v>
      </c>
      <c r="D61">
        <v>119</v>
      </c>
      <c r="E61">
        <v>31165660.753306001</v>
      </c>
      <c r="F61" t="s">
        <v>3</v>
      </c>
      <c r="G61">
        <v>591124</v>
      </c>
      <c r="H61">
        <v>0</v>
      </c>
    </row>
    <row r="62" spans="1:8" x14ac:dyDescent="0.2">
      <c r="A62">
        <v>8</v>
      </c>
      <c r="B62" t="s">
        <v>0</v>
      </c>
      <c r="C62">
        <v>6</v>
      </c>
      <c r="D62">
        <v>133</v>
      </c>
      <c r="E62">
        <v>31165660.730604</v>
      </c>
      <c r="F62" t="s">
        <v>3</v>
      </c>
      <c r="G62">
        <v>585045</v>
      </c>
      <c r="H62">
        <v>0</v>
      </c>
    </row>
    <row r="63" spans="1:8" x14ac:dyDescent="0.2">
      <c r="A63">
        <v>8</v>
      </c>
      <c r="B63" t="s">
        <v>0</v>
      </c>
      <c r="C63">
        <v>7</v>
      </c>
      <c r="D63">
        <v>147</v>
      </c>
      <c r="E63">
        <v>31165657.630762</v>
      </c>
      <c r="F63" t="s">
        <v>3</v>
      </c>
      <c r="G63">
        <v>580469</v>
      </c>
      <c r="H63">
        <v>0</v>
      </c>
    </row>
    <row r="64" spans="1:8" x14ac:dyDescent="0.2">
      <c r="A64">
        <v>8</v>
      </c>
      <c r="B64" t="s">
        <v>0</v>
      </c>
      <c r="C64">
        <v>8</v>
      </c>
      <c r="D64">
        <v>149</v>
      </c>
      <c r="E64">
        <v>31165659.679954998</v>
      </c>
      <c r="F64" t="s">
        <v>3</v>
      </c>
      <c r="G64">
        <v>537199</v>
      </c>
      <c r="H64">
        <v>0</v>
      </c>
    </row>
    <row r="65" spans="1:30" x14ac:dyDescent="0.2">
      <c r="A65">
        <v>9</v>
      </c>
      <c r="B65" t="s">
        <v>0</v>
      </c>
      <c r="C65">
        <v>1</v>
      </c>
      <c r="D65">
        <v>106</v>
      </c>
      <c r="E65">
        <v>31171731.742734</v>
      </c>
      <c r="F65" t="s">
        <v>1</v>
      </c>
      <c r="G65">
        <v>568507</v>
      </c>
      <c r="H65">
        <v>0</v>
      </c>
      <c r="I65">
        <v>0</v>
      </c>
      <c r="J65">
        <v>45</v>
      </c>
      <c r="K65">
        <v>120</v>
      </c>
      <c r="L65">
        <v>310</v>
      </c>
      <c r="M65">
        <v>40</v>
      </c>
      <c r="N65">
        <v>260</v>
      </c>
      <c r="O65">
        <v>105</v>
      </c>
      <c r="P65">
        <v>95</v>
      </c>
      <c r="Q65">
        <v>245</v>
      </c>
      <c r="R65">
        <v>265</v>
      </c>
      <c r="S65">
        <v>40</v>
      </c>
      <c r="T65">
        <v>135</v>
      </c>
      <c r="U65">
        <v>145</v>
      </c>
      <c r="V65">
        <v>30</v>
      </c>
    </row>
    <row r="66" spans="1:30" x14ac:dyDescent="0.2">
      <c r="A66">
        <v>9</v>
      </c>
      <c r="B66" t="s">
        <v>0</v>
      </c>
      <c r="C66">
        <v>2</v>
      </c>
      <c r="D66">
        <v>111</v>
      </c>
      <c r="E66">
        <v>31171721.329751</v>
      </c>
      <c r="F66" t="s">
        <v>1</v>
      </c>
      <c r="G66">
        <v>584554</v>
      </c>
      <c r="H66">
        <v>10</v>
      </c>
      <c r="I66">
        <v>0</v>
      </c>
      <c r="J66">
        <v>20</v>
      </c>
      <c r="K66">
        <v>60</v>
      </c>
      <c r="L66">
        <v>280</v>
      </c>
      <c r="M66">
        <v>200</v>
      </c>
      <c r="N66">
        <v>0</v>
      </c>
      <c r="O66">
        <v>40</v>
      </c>
      <c r="P66">
        <v>275</v>
      </c>
      <c r="Q66">
        <v>55</v>
      </c>
      <c r="R66">
        <v>65</v>
      </c>
      <c r="S66">
        <v>145</v>
      </c>
      <c r="T66">
        <v>5</v>
      </c>
      <c r="U66">
        <v>170</v>
      </c>
      <c r="V66">
        <v>85</v>
      </c>
      <c r="W66">
        <v>0</v>
      </c>
      <c r="X66">
        <v>115</v>
      </c>
      <c r="Y66">
        <v>110</v>
      </c>
      <c r="Z66">
        <v>55</v>
      </c>
      <c r="AA66">
        <v>65</v>
      </c>
      <c r="AB66">
        <v>55</v>
      </c>
      <c r="AC66">
        <v>20</v>
      </c>
    </row>
    <row r="67" spans="1:30" x14ac:dyDescent="0.2">
      <c r="A67">
        <v>9</v>
      </c>
      <c r="B67" t="s">
        <v>0</v>
      </c>
      <c r="C67">
        <v>3</v>
      </c>
      <c r="D67">
        <v>116</v>
      </c>
      <c r="E67">
        <v>31171731.523237001</v>
      </c>
      <c r="F67" t="s">
        <v>1</v>
      </c>
      <c r="G67">
        <v>583124</v>
      </c>
      <c r="H67">
        <v>0</v>
      </c>
      <c r="I67">
        <v>165</v>
      </c>
      <c r="J67">
        <v>105</v>
      </c>
      <c r="K67">
        <v>205</v>
      </c>
      <c r="L67">
        <v>0</v>
      </c>
      <c r="M67">
        <v>5</v>
      </c>
      <c r="N67">
        <v>295</v>
      </c>
      <c r="O67">
        <v>15</v>
      </c>
      <c r="P67">
        <v>180</v>
      </c>
      <c r="Q67">
        <v>0</v>
      </c>
      <c r="R67">
        <v>230</v>
      </c>
      <c r="S67">
        <v>20</v>
      </c>
      <c r="T67">
        <v>30</v>
      </c>
      <c r="U67">
        <v>235</v>
      </c>
      <c r="V67">
        <v>215</v>
      </c>
      <c r="W67">
        <v>65</v>
      </c>
      <c r="X67">
        <v>45</v>
      </c>
      <c r="Y67">
        <v>40</v>
      </c>
    </row>
    <row r="68" spans="1:30" x14ac:dyDescent="0.2">
      <c r="A68">
        <v>9</v>
      </c>
      <c r="B68" t="s">
        <v>0</v>
      </c>
      <c r="C68">
        <v>4</v>
      </c>
      <c r="D68">
        <v>118</v>
      </c>
      <c r="E68">
        <v>31171729.307606999</v>
      </c>
      <c r="F68" t="s">
        <v>1</v>
      </c>
      <c r="G68">
        <v>580670</v>
      </c>
      <c r="H68">
        <v>0</v>
      </c>
      <c r="I68">
        <v>0</v>
      </c>
      <c r="J68">
        <v>165</v>
      </c>
      <c r="K68">
        <v>110</v>
      </c>
      <c r="L68">
        <v>210</v>
      </c>
      <c r="M68">
        <v>0</v>
      </c>
      <c r="N68">
        <v>45</v>
      </c>
      <c r="O68">
        <v>255</v>
      </c>
      <c r="P68">
        <v>195</v>
      </c>
      <c r="Q68">
        <v>225</v>
      </c>
      <c r="R68">
        <v>0</v>
      </c>
      <c r="S68">
        <v>295</v>
      </c>
      <c r="T68">
        <v>295</v>
      </c>
      <c r="U68">
        <v>210</v>
      </c>
      <c r="V68">
        <v>15</v>
      </c>
      <c r="W68">
        <v>75</v>
      </c>
      <c r="X68">
        <v>65</v>
      </c>
    </row>
    <row r="69" spans="1:30" x14ac:dyDescent="0.2">
      <c r="A69">
        <v>9</v>
      </c>
      <c r="B69" t="s">
        <v>0</v>
      </c>
      <c r="C69">
        <v>5</v>
      </c>
      <c r="D69">
        <v>119</v>
      </c>
      <c r="E69">
        <v>31171716.832899</v>
      </c>
      <c r="F69" t="s">
        <v>1</v>
      </c>
      <c r="G69">
        <v>591124</v>
      </c>
      <c r="H69">
        <v>20</v>
      </c>
      <c r="I69">
        <v>270</v>
      </c>
      <c r="J69">
        <v>0</v>
      </c>
      <c r="K69">
        <v>205</v>
      </c>
      <c r="L69">
        <v>50</v>
      </c>
      <c r="M69">
        <v>140</v>
      </c>
      <c r="N69">
        <v>0</v>
      </c>
      <c r="O69">
        <v>215</v>
      </c>
      <c r="P69">
        <v>50</v>
      </c>
      <c r="Q69">
        <v>60</v>
      </c>
      <c r="R69">
        <v>205</v>
      </c>
      <c r="S69">
        <v>10</v>
      </c>
      <c r="T69">
        <v>170</v>
      </c>
      <c r="U69">
        <v>215</v>
      </c>
      <c r="V69">
        <v>185</v>
      </c>
      <c r="W69">
        <v>110</v>
      </c>
    </row>
    <row r="70" spans="1:30" x14ac:dyDescent="0.2">
      <c r="A70">
        <v>9</v>
      </c>
      <c r="B70" t="s">
        <v>0</v>
      </c>
      <c r="C70">
        <v>6</v>
      </c>
      <c r="D70">
        <v>133</v>
      </c>
      <c r="E70">
        <v>31171717.116126001</v>
      </c>
      <c r="F70" t="s">
        <v>1</v>
      </c>
      <c r="G70">
        <v>585045</v>
      </c>
      <c r="H70">
        <v>15</v>
      </c>
      <c r="I70">
        <v>125</v>
      </c>
      <c r="J70">
        <v>240</v>
      </c>
      <c r="K70">
        <v>115</v>
      </c>
      <c r="L70">
        <v>185</v>
      </c>
      <c r="M70">
        <v>215</v>
      </c>
      <c r="N70">
        <v>310</v>
      </c>
      <c r="O70">
        <v>0</v>
      </c>
      <c r="P70">
        <v>145</v>
      </c>
      <c r="Q70">
        <v>70</v>
      </c>
      <c r="R70">
        <v>290</v>
      </c>
      <c r="S70">
        <v>0</v>
      </c>
      <c r="T70">
        <v>190</v>
      </c>
    </row>
    <row r="71" spans="1:30" x14ac:dyDescent="0.2">
      <c r="A71">
        <v>9</v>
      </c>
      <c r="B71" t="s">
        <v>0</v>
      </c>
      <c r="C71">
        <v>7</v>
      </c>
      <c r="D71">
        <v>147</v>
      </c>
      <c r="E71">
        <v>31171730.310284998</v>
      </c>
      <c r="F71" t="s">
        <v>1</v>
      </c>
      <c r="G71">
        <v>580469</v>
      </c>
      <c r="H71">
        <v>0</v>
      </c>
      <c r="I71">
        <v>5</v>
      </c>
      <c r="J71">
        <v>35</v>
      </c>
      <c r="K71">
        <v>120</v>
      </c>
      <c r="L71">
        <v>75</v>
      </c>
      <c r="M71">
        <v>125</v>
      </c>
      <c r="N71">
        <v>30</v>
      </c>
      <c r="O71">
        <v>170</v>
      </c>
      <c r="P71">
        <v>210</v>
      </c>
      <c r="Q71">
        <v>210</v>
      </c>
      <c r="R71">
        <v>195</v>
      </c>
      <c r="S71">
        <v>50</v>
      </c>
      <c r="T71">
        <v>220</v>
      </c>
      <c r="U71">
        <v>40</v>
      </c>
      <c r="V71">
        <v>200</v>
      </c>
      <c r="W71">
        <v>0</v>
      </c>
      <c r="X71">
        <v>205</v>
      </c>
      <c r="Y71">
        <v>205</v>
      </c>
      <c r="Z71">
        <v>0</v>
      </c>
      <c r="AA71">
        <v>0</v>
      </c>
      <c r="AB71">
        <v>0</v>
      </c>
      <c r="AC71">
        <v>110</v>
      </c>
      <c r="AD71">
        <v>55</v>
      </c>
    </row>
    <row r="72" spans="1:30" x14ac:dyDescent="0.2">
      <c r="A72">
        <v>9</v>
      </c>
      <c r="B72" t="s">
        <v>0</v>
      </c>
      <c r="C72">
        <v>8</v>
      </c>
      <c r="D72">
        <v>149</v>
      </c>
      <c r="E72">
        <v>31171721.290731002</v>
      </c>
      <c r="F72" t="s">
        <v>1</v>
      </c>
      <c r="G72">
        <v>537199</v>
      </c>
      <c r="H72">
        <v>5</v>
      </c>
      <c r="I72">
        <v>0</v>
      </c>
      <c r="J72">
        <v>275</v>
      </c>
      <c r="K72">
        <v>0</v>
      </c>
      <c r="L72">
        <v>210</v>
      </c>
      <c r="M72">
        <v>190</v>
      </c>
      <c r="N72">
        <v>210</v>
      </c>
      <c r="O72">
        <v>0</v>
      </c>
      <c r="P72">
        <v>315</v>
      </c>
      <c r="Q72">
        <v>0</v>
      </c>
      <c r="R72">
        <v>25</v>
      </c>
      <c r="S72">
        <v>265</v>
      </c>
      <c r="T72">
        <v>0</v>
      </c>
      <c r="U72">
        <v>210</v>
      </c>
      <c r="V72">
        <v>0</v>
      </c>
      <c r="W72">
        <v>65</v>
      </c>
      <c r="X72">
        <v>125</v>
      </c>
    </row>
    <row r="73" spans="1:30" x14ac:dyDescent="0.2">
      <c r="A73">
        <v>10</v>
      </c>
      <c r="B73" t="s">
        <v>0</v>
      </c>
      <c r="C73">
        <v>1</v>
      </c>
      <c r="D73">
        <v>106</v>
      </c>
      <c r="E73">
        <v>31177598.307870999</v>
      </c>
      <c r="F73" t="s">
        <v>2</v>
      </c>
      <c r="G73">
        <v>568507</v>
      </c>
      <c r="H73">
        <v>0</v>
      </c>
    </row>
    <row r="74" spans="1:30" x14ac:dyDescent="0.2">
      <c r="A74">
        <v>10</v>
      </c>
      <c r="B74" t="s">
        <v>0</v>
      </c>
      <c r="C74">
        <v>2</v>
      </c>
      <c r="D74">
        <v>111</v>
      </c>
      <c r="E74">
        <v>31177635.679712001</v>
      </c>
      <c r="F74" t="s">
        <v>2</v>
      </c>
      <c r="G74">
        <v>584554</v>
      </c>
      <c r="H74">
        <v>0</v>
      </c>
    </row>
    <row r="75" spans="1:30" x14ac:dyDescent="0.2">
      <c r="A75">
        <v>10</v>
      </c>
      <c r="B75" t="s">
        <v>0</v>
      </c>
      <c r="C75">
        <v>3</v>
      </c>
      <c r="D75">
        <v>116</v>
      </c>
      <c r="E75">
        <v>31177602.497053999</v>
      </c>
      <c r="F75" t="s">
        <v>2</v>
      </c>
      <c r="G75">
        <v>583124</v>
      </c>
      <c r="H75">
        <v>0</v>
      </c>
    </row>
    <row r="76" spans="1:30" x14ac:dyDescent="0.2">
      <c r="A76">
        <v>10</v>
      </c>
      <c r="B76" t="s">
        <v>0</v>
      </c>
      <c r="C76">
        <v>4</v>
      </c>
      <c r="D76">
        <v>118</v>
      </c>
      <c r="E76">
        <v>31177635.299315002</v>
      </c>
      <c r="F76" t="s">
        <v>2</v>
      </c>
      <c r="G76">
        <v>580670</v>
      </c>
      <c r="H76">
        <v>0</v>
      </c>
    </row>
    <row r="77" spans="1:30" x14ac:dyDescent="0.2">
      <c r="A77">
        <v>10</v>
      </c>
      <c r="B77" t="s">
        <v>0</v>
      </c>
      <c r="C77">
        <v>5</v>
      </c>
      <c r="D77">
        <v>119</v>
      </c>
      <c r="E77">
        <v>31177605.787349999</v>
      </c>
      <c r="F77" t="s">
        <v>2</v>
      </c>
      <c r="G77">
        <v>591124</v>
      </c>
      <c r="H77">
        <v>0</v>
      </c>
    </row>
    <row r="78" spans="1:30" x14ac:dyDescent="0.2">
      <c r="A78">
        <v>10</v>
      </c>
      <c r="B78" t="s">
        <v>0</v>
      </c>
      <c r="C78">
        <v>6</v>
      </c>
      <c r="D78">
        <v>133</v>
      </c>
      <c r="E78">
        <v>31177605.993588001</v>
      </c>
      <c r="F78" t="s">
        <v>2</v>
      </c>
      <c r="G78">
        <v>585045</v>
      </c>
      <c r="H78">
        <v>0</v>
      </c>
    </row>
    <row r="79" spans="1:30" x14ac:dyDescent="0.2">
      <c r="A79">
        <v>10</v>
      </c>
      <c r="B79" t="s">
        <v>0</v>
      </c>
      <c r="C79">
        <v>7</v>
      </c>
      <c r="D79">
        <v>147</v>
      </c>
      <c r="E79">
        <v>31177635.980943002</v>
      </c>
      <c r="F79" t="s">
        <v>2</v>
      </c>
      <c r="G79">
        <v>580469</v>
      </c>
      <c r="H79">
        <v>0</v>
      </c>
    </row>
    <row r="80" spans="1:30" x14ac:dyDescent="0.2">
      <c r="A80">
        <v>10</v>
      </c>
      <c r="B80" t="s">
        <v>0</v>
      </c>
      <c r="C80">
        <v>8</v>
      </c>
      <c r="D80">
        <v>149</v>
      </c>
      <c r="E80">
        <v>31177612.34956</v>
      </c>
      <c r="F80" t="s">
        <v>2</v>
      </c>
      <c r="G80">
        <v>537199</v>
      </c>
      <c r="H80">
        <v>0</v>
      </c>
    </row>
    <row r="81" spans="1:8" x14ac:dyDescent="0.2">
      <c r="A81">
        <v>11</v>
      </c>
      <c r="B81" t="s">
        <v>0</v>
      </c>
      <c r="C81">
        <v>1</v>
      </c>
      <c r="D81">
        <v>106</v>
      </c>
      <c r="E81">
        <v>31183597.886758</v>
      </c>
      <c r="F81" t="s">
        <v>2</v>
      </c>
      <c r="G81">
        <v>568507</v>
      </c>
      <c r="H81">
        <v>0</v>
      </c>
    </row>
    <row r="82" spans="1:8" x14ac:dyDescent="0.2">
      <c r="A82">
        <v>11</v>
      </c>
      <c r="B82" t="s">
        <v>0</v>
      </c>
      <c r="C82">
        <v>2</v>
      </c>
      <c r="D82">
        <v>111</v>
      </c>
      <c r="E82">
        <v>31183608.175088</v>
      </c>
      <c r="F82" t="s">
        <v>2</v>
      </c>
      <c r="G82">
        <v>584554</v>
      </c>
      <c r="H82">
        <v>0</v>
      </c>
    </row>
    <row r="83" spans="1:8" x14ac:dyDescent="0.2">
      <c r="A83">
        <v>11</v>
      </c>
      <c r="B83" t="s">
        <v>0</v>
      </c>
      <c r="C83">
        <v>3</v>
      </c>
      <c r="D83">
        <v>116</v>
      </c>
      <c r="E83">
        <v>31183610.012836002</v>
      </c>
      <c r="F83" t="s">
        <v>2</v>
      </c>
      <c r="G83">
        <v>583124</v>
      </c>
      <c r="H83">
        <v>0</v>
      </c>
    </row>
    <row r="84" spans="1:8" x14ac:dyDescent="0.2">
      <c r="A84">
        <v>11</v>
      </c>
      <c r="B84" t="s">
        <v>0</v>
      </c>
      <c r="C84">
        <v>4</v>
      </c>
      <c r="D84">
        <v>118</v>
      </c>
      <c r="E84">
        <v>31183609.988124002</v>
      </c>
      <c r="F84" t="s">
        <v>2</v>
      </c>
      <c r="G84">
        <v>580670</v>
      </c>
      <c r="H84">
        <v>0</v>
      </c>
    </row>
    <row r="85" spans="1:8" x14ac:dyDescent="0.2">
      <c r="A85">
        <v>11</v>
      </c>
      <c r="B85" t="s">
        <v>0</v>
      </c>
      <c r="C85">
        <v>5</v>
      </c>
      <c r="D85">
        <v>119</v>
      </c>
      <c r="E85">
        <v>31183610.896242</v>
      </c>
      <c r="F85" t="s">
        <v>2</v>
      </c>
      <c r="G85">
        <v>591124</v>
      </c>
      <c r="H85">
        <v>0</v>
      </c>
    </row>
    <row r="86" spans="1:8" x14ac:dyDescent="0.2">
      <c r="A86">
        <v>11</v>
      </c>
      <c r="B86" t="s">
        <v>0</v>
      </c>
      <c r="C86">
        <v>6</v>
      </c>
      <c r="D86">
        <v>133</v>
      </c>
      <c r="E86">
        <v>31183622.202644002</v>
      </c>
      <c r="F86" t="s">
        <v>2</v>
      </c>
      <c r="G86">
        <v>585045</v>
      </c>
      <c r="H86">
        <v>0</v>
      </c>
    </row>
    <row r="87" spans="1:8" x14ac:dyDescent="0.2">
      <c r="A87">
        <v>11</v>
      </c>
      <c r="B87" t="s">
        <v>0</v>
      </c>
      <c r="C87">
        <v>7</v>
      </c>
      <c r="D87">
        <v>147</v>
      </c>
      <c r="E87">
        <v>31183619.262455001</v>
      </c>
      <c r="F87" t="s">
        <v>2</v>
      </c>
      <c r="G87">
        <v>580469</v>
      </c>
      <c r="H87">
        <v>0</v>
      </c>
    </row>
    <row r="88" spans="1:8" x14ac:dyDescent="0.2">
      <c r="A88">
        <v>11</v>
      </c>
      <c r="B88" t="s">
        <v>0</v>
      </c>
      <c r="C88">
        <v>8</v>
      </c>
      <c r="D88">
        <v>149</v>
      </c>
      <c r="E88">
        <v>31183623.107742</v>
      </c>
      <c r="F88" t="s">
        <v>2</v>
      </c>
      <c r="G88">
        <v>537199</v>
      </c>
      <c r="H88">
        <v>0</v>
      </c>
    </row>
    <row r="89" spans="1:8" x14ac:dyDescent="0.2">
      <c r="A89">
        <v>12</v>
      </c>
      <c r="B89" t="s">
        <v>0</v>
      </c>
      <c r="C89">
        <v>1</v>
      </c>
      <c r="D89">
        <v>106</v>
      </c>
      <c r="E89">
        <v>31189609.213551998</v>
      </c>
      <c r="F89" t="s">
        <v>2</v>
      </c>
      <c r="G89">
        <v>568507</v>
      </c>
      <c r="H89">
        <v>0</v>
      </c>
    </row>
    <row r="90" spans="1:8" x14ac:dyDescent="0.2">
      <c r="A90">
        <v>12</v>
      </c>
      <c r="B90" t="s">
        <v>0</v>
      </c>
      <c r="C90">
        <v>2</v>
      </c>
      <c r="D90">
        <v>111</v>
      </c>
      <c r="E90">
        <v>31189731.582545001</v>
      </c>
      <c r="F90" t="s">
        <v>2</v>
      </c>
      <c r="G90">
        <v>584554</v>
      </c>
      <c r="H90">
        <v>0</v>
      </c>
    </row>
    <row r="91" spans="1:8" x14ac:dyDescent="0.2">
      <c r="A91">
        <v>12</v>
      </c>
      <c r="B91" t="s">
        <v>0</v>
      </c>
      <c r="C91">
        <v>3</v>
      </c>
      <c r="D91">
        <v>116</v>
      </c>
      <c r="E91">
        <v>31189730.898425002</v>
      </c>
      <c r="F91" t="s">
        <v>2</v>
      </c>
      <c r="G91">
        <v>583124</v>
      </c>
      <c r="H91">
        <v>0</v>
      </c>
    </row>
    <row r="92" spans="1:8" x14ac:dyDescent="0.2">
      <c r="A92">
        <v>12</v>
      </c>
      <c r="B92" t="s">
        <v>0</v>
      </c>
      <c r="C92">
        <v>4</v>
      </c>
      <c r="D92">
        <v>118</v>
      </c>
      <c r="E92">
        <v>31189736.452326</v>
      </c>
      <c r="F92" t="s">
        <v>2</v>
      </c>
      <c r="G92">
        <v>580670</v>
      </c>
      <c r="H92">
        <v>0</v>
      </c>
    </row>
    <row r="93" spans="1:8" x14ac:dyDescent="0.2">
      <c r="A93">
        <v>12</v>
      </c>
      <c r="B93" t="s">
        <v>0</v>
      </c>
      <c r="C93">
        <v>5</v>
      </c>
      <c r="D93">
        <v>119</v>
      </c>
      <c r="E93">
        <v>31189730.862689</v>
      </c>
      <c r="F93" t="s">
        <v>2</v>
      </c>
      <c r="G93">
        <v>591124</v>
      </c>
      <c r="H93">
        <v>0</v>
      </c>
    </row>
    <row r="94" spans="1:8" x14ac:dyDescent="0.2">
      <c r="A94">
        <v>12</v>
      </c>
      <c r="B94" t="s">
        <v>0</v>
      </c>
      <c r="C94">
        <v>6</v>
      </c>
      <c r="D94">
        <v>133</v>
      </c>
      <c r="E94">
        <v>31189731.650077</v>
      </c>
      <c r="F94" t="s">
        <v>2</v>
      </c>
      <c r="G94">
        <v>585045</v>
      </c>
      <c r="H94">
        <v>0</v>
      </c>
    </row>
    <row r="95" spans="1:8" x14ac:dyDescent="0.2">
      <c r="A95">
        <v>12</v>
      </c>
      <c r="B95" t="s">
        <v>0</v>
      </c>
      <c r="C95">
        <v>7</v>
      </c>
      <c r="D95">
        <v>147</v>
      </c>
      <c r="E95">
        <v>31189729.514951002</v>
      </c>
      <c r="F95" t="s">
        <v>2</v>
      </c>
      <c r="G95">
        <v>580469</v>
      </c>
      <c r="H95">
        <v>0</v>
      </c>
    </row>
    <row r="96" spans="1:8" x14ac:dyDescent="0.2">
      <c r="A96">
        <v>12</v>
      </c>
      <c r="B96" t="s">
        <v>0</v>
      </c>
      <c r="C96">
        <v>8</v>
      </c>
      <c r="D96">
        <v>149</v>
      </c>
      <c r="E96">
        <v>31189728.565536</v>
      </c>
      <c r="F96" t="s">
        <v>2</v>
      </c>
      <c r="G96">
        <v>537199</v>
      </c>
      <c r="H96">
        <v>0</v>
      </c>
    </row>
    <row r="97" spans="1:8" x14ac:dyDescent="0.2">
      <c r="A97">
        <v>13</v>
      </c>
      <c r="B97" t="s">
        <v>0</v>
      </c>
      <c r="C97">
        <v>1</v>
      </c>
      <c r="D97">
        <v>106</v>
      </c>
      <c r="E97">
        <v>31195664.145195</v>
      </c>
      <c r="F97" t="s">
        <v>3</v>
      </c>
      <c r="G97">
        <v>568507</v>
      </c>
      <c r="H97">
        <v>0</v>
      </c>
    </row>
    <row r="98" spans="1:8" x14ac:dyDescent="0.2">
      <c r="A98">
        <v>13</v>
      </c>
      <c r="B98" t="s">
        <v>0</v>
      </c>
      <c r="C98">
        <v>2</v>
      </c>
      <c r="D98">
        <v>111</v>
      </c>
      <c r="E98">
        <v>31195664.924867</v>
      </c>
      <c r="F98" t="s">
        <v>3</v>
      </c>
      <c r="G98">
        <v>584554</v>
      </c>
      <c r="H98">
        <v>0</v>
      </c>
    </row>
    <row r="99" spans="1:8" x14ac:dyDescent="0.2">
      <c r="A99">
        <v>13</v>
      </c>
      <c r="B99" t="s">
        <v>0</v>
      </c>
      <c r="C99">
        <v>3</v>
      </c>
      <c r="D99">
        <v>116</v>
      </c>
      <c r="E99">
        <v>31195664.128189001</v>
      </c>
      <c r="F99" t="s">
        <v>3</v>
      </c>
      <c r="G99">
        <v>583124</v>
      </c>
      <c r="H99">
        <v>0</v>
      </c>
    </row>
    <row r="100" spans="1:8" x14ac:dyDescent="0.2">
      <c r="A100">
        <v>13</v>
      </c>
      <c r="B100" t="s">
        <v>0</v>
      </c>
      <c r="C100">
        <v>4</v>
      </c>
      <c r="D100">
        <v>118</v>
      </c>
      <c r="E100">
        <v>31195664.778974</v>
      </c>
      <c r="F100" t="s">
        <v>3</v>
      </c>
      <c r="G100">
        <v>580670</v>
      </c>
      <c r="H100">
        <v>0</v>
      </c>
    </row>
    <row r="101" spans="1:8" x14ac:dyDescent="0.2">
      <c r="A101">
        <v>13</v>
      </c>
      <c r="B101" t="s">
        <v>0</v>
      </c>
      <c r="C101">
        <v>5</v>
      </c>
      <c r="D101">
        <v>119</v>
      </c>
      <c r="E101">
        <v>31195663.191915002</v>
      </c>
      <c r="F101" t="s">
        <v>3</v>
      </c>
      <c r="G101">
        <v>591124</v>
      </c>
      <c r="H101">
        <v>0</v>
      </c>
    </row>
    <row r="102" spans="1:8" x14ac:dyDescent="0.2">
      <c r="A102">
        <v>13</v>
      </c>
      <c r="B102" t="s">
        <v>0</v>
      </c>
      <c r="C102">
        <v>6</v>
      </c>
      <c r="D102">
        <v>133</v>
      </c>
      <c r="E102">
        <v>31195665.191183001</v>
      </c>
      <c r="F102" t="s">
        <v>3</v>
      </c>
      <c r="G102">
        <v>585045</v>
      </c>
      <c r="H102">
        <v>0</v>
      </c>
    </row>
    <row r="103" spans="1:8" x14ac:dyDescent="0.2">
      <c r="A103">
        <v>13</v>
      </c>
      <c r="B103" t="s">
        <v>0</v>
      </c>
      <c r="C103">
        <v>7</v>
      </c>
      <c r="D103">
        <v>147</v>
      </c>
      <c r="E103">
        <v>31195664.103317</v>
      </c>
      <c r="F103" t="s">
        <v>3</v>
      </c>
      <c r="G103">
        <v>580469</v>
      </c>
      <c r="H103">
        <v>0</v>
      </c>
    </row>
    <row r="104" spans="1:8" x14ac:dyDescent="0.2">
      <c r="A104">
        <v>13</v>
      </c>
      <c r="B104" t="s">
        <v>0</v>
      </c>
      <c r="C104">
        <v>8</v>
      </c>
      <c r="D104">
        <v>149</v>
      </c>
      <c r="E104">
        <v>31195665.071561001</v>
      </c>
      <c r="F104" t="s">
        <v>3</v>
      </c>
      <c r="G104">
        <v>537199</v>
      </c>
      <c r="H104">
        <v>0</v>
      </c>
    </row>
    <row r="105" spans="1:8" x14ac:dyDescent="0.2">
      <c r="A105">
        <v>14</v>
      </c>
      <c r="B105" t="s">
        <v>0</v>
      </c>
      <c r="C105">
        <v>1</v>
      </c>
      <c r="D105">
        <v>106</v>
      </c>
      <c r="E105">
        <v>31201706.853200998</v>
      </c>
      <c r="F105" t="s">
        <v>3</v>
      </c>
      <c r="G105">
        <v>568507</v>
      </c>
      <c r="H105">
        <v>0</v>
      </c>
    </row>
    <row r="106" spans="1:8" x14ac:dyDescent="0.2">
      <c r="A106">
        <v>14</v>
      </c>
      <c r="B106" t="s">
        <v>0</v>
      </c>
      <c r="C106">
        <v>2</v>
      </c>
      <c r="D106">
        <v>111</v>
      </c>
      <c r="E106">
        <v>31201712.428165998</v>
      </c>
      <c r="F106" t="s">
        <v>3</v>
      </c>
      <c r="G106">
        <v>584554</v>
      </c>
      <c r="H106">
        <v>0</v>
      </c>
    </row>
    <row r="107" spans="1:8" x14ac:dyDescent="0.2">
      <c r="A107">
        <v>14</v>
      </c>
      <c r="B107" t="s">
        <v>0</v>
      </c>
      <c r="C107">
        <v>3</v>
      </c>
      <c r="D107">
        <v>116</v>
      </c>
      <c r="E107">
        <v>31201709.824460998</v>
      </c>
      <c r="F107" t="s">
        <v>3</v>
      </c>
      <c r="G107">
        <v>583124</v>
      </c>
      <c r="H107">
        <v>0</v>
      </c>
    </row>
    <row r="108" spans="1:8" x14ac:dyDescent="0.2">
      <c r="A108">
        <v>14</v>
      </c>
      <c r="B108" t="s">
        <v>0</v>
      </c>
      <c r="C108">
        <v>4</v>
      </c>
      <c r="D108">
        <v>118</v>
      </c>
      <c r="E108">
        <v>31201712.905650999</v>
      </c>
      <c r="F108" t="s">
        <v>3</v>
      </c>
      <c r="G108">
        <v>580670</v>
      </c>
      <c r="H108">
        <v>0</v>
      </c>
    </row>
    <row r="109" spans="1:8" x14ac:dyDescent="0.2">
      <c r="A109">
        <v>14</v>
      </c>
      <c r="B109" t="s">
        <v>0</v>
      </c>
      <c r="C109">
        <v>5</v>
      </c>
      <c r="D109">
        <v>119</v>
      </c>
      <c r="E109">
        <v>31201709.536835</v>
      </c>
      <c r="F109" t="s">
        <v>3</v>
      </c>
      <c r="G109">
        <v>591124</v>
      </c>
      <c r="H109">
        <v>0</v>
      </c>
    </row>
    <row r="110" spans="1:8" x14ac:dyDescent="0.2">
      <c r="A110">
        <v>14</v>
      </c>
      <c r="B110" t="s">
        <v>0</v>
      </c>
      <c r="C110">
        <v>6</v>
      </c>
      <c r="D110">
        <v>133</v>
      </c>
      <c r="E110">
        <v>31201706.915476002</v>
      </c>
      <c r="F110" t="s">
        <v>3</v>
      </c>
      <c r="G110">
        <v>585045</v>
      </c>
      <c r="H110">
        <v>0</v>
      </c>
    </row>
    <row r="111" spans="1:8" x14ac:dyDescent="0.2">
      <c r="A111">
        <v>14</v>
      </c>
      <c r="B111" t="s">
        <v>0</v>
      </c>
      <c r="C111">
        <v>7</v>
      </c>
      <c r="D111">
        <v>147</v>
      </c>
      <c r="E111">
        <v>31201712.443840001</v>
      </c>
      <c r="F111" t="s">
        <v>3</v>
      </c>
      <c r="G111">
        <v>580469</v>
      </c>
      <c r="H111">
        <v>0</v>
      </c>
    </row>
    <row r="112" spans="1:8" x14ac:dyDescent="0.2">
      <c r="A112">
        <v>14</v>
      </c>
      <c r="B112" t="s">
        <v>0</v>
      </c>
      <c r="C112">
        <v>8</v>
      </c>
      <c r="D112">
        <v>149</v>
      </c>
      <c r="E112">
        <v>31201707.425595999</v>
      </c>
      <c r="F112" t="s">
        <v>3</v>
      </c>
      <c r="G112">
        <v>537199</v>
      </c>
      <c r="H112">
        <v>0</v>
      </c>
    </row>
    <row r="113" spans="1:27" x14ac:dyDescent="0.2">
      <c r="A113">
        <v>15</v>
      </c>
      <c r="B113" t="s">
        <v>0</v>
      </c>
      <c r="C113">
        <v>1</v>
      </c>
      <c r="D113">
        <v>106</v>
      </c>
      <c r="E113">
        <v>31207626.176148001</v>
      </c>
      <c r="F113" t="s">
        <v>3</v>
      </c>
      <c r="G113">
        <v>568507</v>
      </c>
      <c r="H113">
        <v>0</v>
      </c>
    </row>
    <row r="114" spans="1:27" x14ac:dyDescent="0.2">
      <c r="A114">
        <v>15</v>
      </c>
      <c r="B114" t="s">
        <v>0</v>
      </c>
      <c r="C114">
        <v>2</v>
      </c>
      <c r="D114">
        <v>111</v>
      </c>
      <c r="E114">
        <v>31207629.896258</v>
      </c>
      <c r="F114" t="s">
        <v>3</v>
      </c>
      <c r="G114">
        <v>584554</v>
      </c>
      <c r="H114">
        <v>0</v>
      </c>
    </row>
    <row r="115" spans="1:27" x14ac:dyDescent="0.2">
      <c r="A115">
        <v>15</v>
      </c>
      <c r="B115" t="s">
        <v>0</v>
      </c>
      <c r="C115">
        <v>3</v>
      </c>
      <c r="D115">
        <v>116</v>
      </c>
      <c r="E115">
        <v>31207637.971198998</v>
      </c>
      <c r="F115" t="s">
        <v>3</v>
      </c>
      <c r="G115">
        <v>583124</v>
      </c>
      <c r="H115">
        <v>0</v>
      </c>
    </row>
    <row r="116" spans="1:27" x14ac:dyDescent="0.2">
      <c r="A116">
        <v>15</v>
      </c>
      <c r="B116" t="s">
        <v>0</v>
      </c>
      <c r="C116">
        <v>4</v>
      </c>
      <c r="D116">
        <v>118</v>
      </c>
      <c r="E116">
        <v>31207637.010496002</v>
      </c>
      <c r="F116" t="s">
        <v>3</v>
      </c>
      <c r="G116">
        <v>580670</v>
      </c>
      <c r="H116">
        <v>0</v>
      </c>
    </row>
    <row r="117" spans="1:27" x14ac:dyDescent="0.2">
      <c r="A117">
        <v>15</v>
      </c>
      <c r="B117" t="s">
        <v>0</v>
      </c>
      <c r="C117">
        <v>5</v>
      </c>
      <c r="D117">
        <v>119</v>
      </c>
      <c r="E117">
        <v>31207636.986420002</v>
      </c>
      <c r="F117" t="s">
        <v>3</v>
      </c>
      <c r="G117">
        <v>591124</v>
      </c>
      <c r="H117">
        <v>0</v>
      </c>
    </row>
    <row r="118" spans="1:27" x14ac:dyDescent="0.2">
      <c r="A118">
        <v>15</v>
      </c>
      <c r="B118" t="s">
        <v>0</v>
      </c>
      <c r="C118">
        <v>6</v>
      </c>
      <c r="D118">
        <v>133</v>
      </c>
      <c r="E118">
        <v>31207637.468832999</v>
      </c>
      <c r="F118" t="s">
        <v>3</v>
      </c>
      <c r="G118">
        <v>585045</v>
      </c>
      <c r="H118">
        <v>0</v>
      </c>
    </row>
    <row r="119" spans="1:27" x14ac:dyDescent="0.2">
      <c r="A119">
        <v>15</v>
      </c>
      <c r="B119" t="s">
        <v>0</v>
      </c>
      <c r="C119">
        <v>7</v>
      </c>
      <c r="D119">
        <v>147</v>
      </c>
      <c r="E119">
        <v>31207739.070064001</v>
      </c>
      <c r="F119" t="s">
        <v>3</v>
      </c>
      <c r="G119">
        <v>580469</v>
      </c>
      <c r="H119">
        <v>0</v>
      </c>
    </row>
    <row r="120" spans="1:27" x14ac:dyDescent="0.2">
      <c r="A120">
        <v>15</v>
      </c>
      <c r="B120" t="s">
        <v>0</v>
      </c>
      <c r="C120">
        <v>8</v>
      </c>
      <c r="D120">
        <v>149</v>
      </c>
      <c r="E120">
        <v>31207741.489555001</v>
      </c>
      <c r="F120" t="s">
        <v>3</v>
      </c>
      <c r="G120">
        <v>537199</v>
      </c>
      <c r="H120">
        <v>0</v>
      </c>
    </row>
    <row r="121" spans="1:27" x14ac:dyDescent="0.2">
      <c r="A121">
        <v>16</v>
      </c>
      <c r="B121" t="s">
        <v>0</v>
      </c>
      <c r="C121">
        <v>1</v>
      </c>
      <c r="D121">
        <v>106</v>
      </c>
      <c r="E121">
        <v>31213598.119886</v>
      </c>
      <c r="F121" t="s">
        <v>1</v>
      </c>
      <c r="G121">
        <v>568507</v>
      </c>
      <c r="H121">
        <v>285</v>
      </c>
      <c r="I121">
        <v>20</v>
      </c>
      <c r="J121">
        <v>305</v>
      </c>
      <c r="K121">
        <v>70</v>
      </c>
      <c r="L121">
        <v>210</v>
      </c>
      <c r="M121">
        <v>205</v>
      </c>
      <c r="N121">
        <v>210</v>
      </c>
      <c r="O121">
        <v>310</v>
      </c>
      <c r="P121">
        <v>310</v>
      </c>
      <c r="Q121">
        <v>0</v>
      </c>
      <c r="R121">
        <v>130</v>
      </c>
      <c r="S121">
        <v>20</v>
      </c>
      <c r="T121">
        <v>245</v>
      </c>
      <c r="U121">
        <v>0</v>
      </c>
    </row>
    <row r="122" spans="1:27" x14ac:dyDescent="0.2">
      <c r="A122">
        <v>16</v>
      </c>
      <c r="B122" t="s">
        <v>0</v>
      </c>
      <c r="C122">
        <v>2</v>
      </c>
      <c r="D122">
        <v>111</v>
      </c>
      <c r="E122">
        <v>31213608.795649</v>
      </c>
      <c r="F122" t="s">
        <v>1</v>
      </c>
      <c r="G122">
        <v>584554</v>
      </c>
      <c r="H122">
        <v>135</v>
      </c>
      <c r="I122">
        <v>120</v>
      </c>
      <c r="J122">
        <v>55</v>
      </c>
      <c r="K122">
        <v>285</v>
      </c>
      <c r="L122">
        <v>285</v>
      </c>
      <c r="M122">
        <v>180</v>
      </c>
      <c r="N122">
        <v>305</v>
      </c>
      <c r="O122">
        <v>90</v>
      </c>
      <c r="P122">
        <v>315</v>
      </c>
      <c r="Q122">
        <v>0</v>
      </c>
      <c r="R122">
        <v>25</v>
      </c>
      <c r="S122">
        <v>115</v>
      </c>
      <c r="T122">
        <v>50</v>
      </c>
      <c r="U122">
        <v>305</v>
      </c>
      <c r="V122">
        <v>0</v>
      </c>
    </row>
    <row r="123" spans="1:27" x14ac:dyDescent="0.2">
      <c r="A123">
        <v>16</v>
      </c>
      <c r="B123" t="s">
        <v>0</v>
      </c>
      <c r="C123">
        <v>3</v>
      </c>
      <c r="D123">
        <v>116</v>
      </c>
      <c r="E123">
        <v>31213612.404353999</v>
      </c>
      <c r="F123" t="s">
        <v>1</v>
      </c>
      <c r="G123">
        <v>583124</v>
      </c>
      <c r="H123">
        <v>270</v>
      </c>
      <c r="I123">
        <v>60</v>
      </c>
      <c r="J123">
        <v>140</v>
      </c>
      <c r="K123">
        <v>0</v>
      </c>
      <c r="L123">
        <v>125</v>
      </c>
      <c r="M123">
        <v>5</v>
      </c>
      <c r="N123">
        <v>175</v>
      </c>
      <c r="O123">
        <v>0</v>
      </c>
      <c r="P123">
        <v>205</v>
      </c>
      <c r="Q123">
        <v>0</v>
      </c>
      <c r="R123">
        <v>195</v>
      </c>
      <c r="S123">
        <v>205</v>
      </c>
      <c r="T123">
        <v>10</v>
      </c>
      <c r="U123">
        <v>190</v>
      </c>
      <c r="V123">
        <v>45</v>
      </c>
      <c r="W123">
        <v>260</v>
      </c>
      <c r="X123">
        <v>5</v>
      </c>
      <c r="Y123">
        <v>65</v>
      </c>
      <c r="Z123">
        <v>25</v>
      </c>
    </row>
    <row r="124" spans="1:27" x14ac:dyDescent="0.2">
      <c r="A124">
        <v>16</v>
      </c>
      <c r="B124" t="s">
        <v>0</v>
      </c>
      <c r="C124">
        <v>4</v>
      </c>
      <c r="D124">
        <v>118</v>
      </c>
      <c r="E124">
        <v>31215729.841115002</v>
      </c>
      <c r="F124" t="s">
        <v>1</v>
      </c>
      <c r="G124">
        <v>580670</v>
      </c>
      <c r="H124">
        <v>270</v>
      </c>
      <c r="I124">
        <v>205</v>
      </c>
      <c r="J124">
        <v>200</v>
      </c>
      <c r="K124">
        <v>105</v>
      </c>
      <c r="L124">
        <v>305</v>
      </c>
      <c r="M124">
        <v>205</v>
      </c>
      <c r="N124">
        <v>70</v>
      </c>
      <c r="O124">
        <v>50</v>
      </c>
      <c r="P124">
        <v>15</v>
      </c>
      <c r="Q124">
        <v>40</v>
      </c>
      <c r="R124">
        <v>60</v>
      </c>
      <c r="S124">
        <v>265</v>
      </c>
      <c r="T124">
        <v>20</v>
      </c>
    </row>
    <row r="125" spans="1:27" x14ac:dyDescent="0.2">
      <c r="A125">
        <v>16</v>
      </c>
      <c r="B125" t="s">
        <v>0</v>
      </c>
      <c r="C125">
        <v>5</v>
      </c>
      <c r="D125">
        <v>119</v>
      </c>
      <c r="E125">
        <v>31213620.456664</v>
      </c>
      <c r="F125" t="s">
        <v>1</v>
      </c>
      <c r="G125">
        <v>591124</v>
      </c>
      <c r="H125">
        <v>170</v>
      </c>
      <c r="I125">
        <v>190</v>
      </c>
      <c r="J125">
        <v>0</v>
      </c>
      <c r="K125">
        <v>75</v>
      </c>
      <c r="L125">
        <v>70</v>
      </c>
      <c r="M125">
        <v>260</v>
      </c>
      <c r="N125">
        <v>0</v>
      </c>
      <c r="O125">
        <v>210</v>
      </c>
      <c r="P125">
        <v>200</v>
      </c>
      <c r="Q125">
        <v>105</v>
      </c>
      <c r="R125">
        <v>200</v>
      </c>
      <c r="S125">
        <v>305</v>
      </c>
      <c r="T125">
        <v>305</v>
      </c>
      <c r="U125">
        <v>205</v>
      </c>
      <c r="V125">
        <v>5</v>
      </c>
    </row>
    <row r="126" spans="1:27" x14ac:dyDescent="0.2">
      <c r="A126">
        <v>16</v>
      </c>
      <c r="B126" t="s">
        <v>0</v>
      </c>
      <c r="C126">
        <v>6</v>
      </c>
      <c r="D126">
        <v>133</v>
      </c>
      <c r="E126">
        <v>31213620.575764999</v>
      </c>
      <c r="F126" t="s">
        <v>1</v>
      </c>
      <c r="G126">
        <v>585045</v>
      </c>
      <c r="H126">
        <v>135</v>
      </c>
      <c r="I126">
        <v>45</v>
      </c>
      <c r="J126">
        <v>85</v>
      </c>
      <c r="K126">
        <v>95</v>
      </c>
      <c r="L126">
        <v>300</v>
      </c>
      <c r="M126">
        <v>5</v>
      </c>
      <c r="N126">
        <v>310</v>
      </c>
      <c r="O126">
        <v>310</v>
      </c>
      <c r="P126">
        <v>125</v>
      </c>
      <c r="Q126">
        <v>15</v>
      </c>
      <c r="R126">
        <v>5</v>
      </c>
      <c r="S126">
        <v>100</v>
      </c>
      <c r="T126">
        <v>95</v>
      </c>
      <c r="U126">
        <v>255</v>
      </c>
      <c r="V126">
        <v>0</v>
      </c>
      <c r="W126">
        <v>0</v>
      </c>
      <c r="X126">
        <v>65</v>
      </c>
      <c r="Y126">
        <v>150</v>
      </c>
      <c r="Z126">
        <v>95</v>
      </c>
      <c r="AA126">
        <v>95</v>
      </c>
    </row>
    <row r="127" spans="1:27" x14ac:dyDescent="0.2">
      <c r="A127">
        <v>16</v>
      </c>
      <c r="B127" t="s">
        <v>0</v>
      </c>
      <c r="C127">
        <v>7</v>
      </c>
      <c r="D127">
        <v>147</v>
      </c>
      <c r="E127">
        <v>31215727.939235002</v>
      </c>
      <c r="F127" t="s">
        <v>1</v>
      </c>
      <c r="G127">
        <v>580469</v>
      </c>
      <c r="H127">
        <v>15</v>
      </c>
      <c r="I127">
        <v>240</v>
      </c>
      <c r="J127">
        <v>55</v>
      </c>
      <c r="K127">
        <v>350</v>
      </c>
      <c r="L127">
        <v>50</v>
      </c>
      <c r="M127">
        <v>260</v>
      </c>
      <c r="N127">
        <v>200</v>
      </c>
      <c r="O127">
        <v>0</v>
      </c>
      <c r="P127">
        <v>0</v>
      </c>
      <c r="Q127">
        <v>45</v>
      </c>
      <c r="R127">
        <v>265</v>
      </c>
      <c r="S127">
        <v>265</v>
      </c>
      <c r="T127">
        <v>195</v>
      </c>
      <c r="U127">
        <v>5</v>
      </c>
      <c r="V127">
        <v>45</v>
      </c>
      <c r="W127">
        <v>15</v>
      </c>
      <c r="X127">
        <v>135</v>
      </c>
      <c r="Y127">
        <v>0</v>
      </c>
    </row>
    <row r="128" spans="1:27" x14ac:dyDescent="0.2">
      <c r="A128">
        <v>16</v>
      </c>
      <c r="B128" t="s">
        <v>0</v>
      </c>
      <c r="C128">
        <v>8</v>
      </c>
      <c r="D128">
        <v>149</v>
      </c>
      <c r="E128">
        <v>31213625.310755</v>
      </c>
      <c r="F128" t="s">
        <v>1</v>
      </c>
      <c r="G128">
        <v>537199</v>
      </c>
      <c r="H128">
        <v>165</v>
      </c>
      <c r="I128">
        <v>95</v>
      </c>
      <c r="J128">
        <v>330</v>
      </c>
      <c r="K128">
        <v>80</v>
      </c>
      <c r="L128">
        <v>40</v>
      </c>
      <c r="M128">
        <v>50</v>
      </c>
      <c r="N128">
        <v>110</v>
      </c>
      <c r="O128">
        <v>205</v>
      </c>
      <c r="P128">
        <v>205</v>
      </c>
      <c r="Q128">
        <v>200</v>
      </c>
      <c r="R128">
        <v>60</v>
      </c>
      <c r="S128">
        <v>0</v>
      </c>
      <c r="T128">
        <v>135</v>
      </c>
      <c r="U128">
        <v>310</v>
      </c>
      <c r="V128">
        <v>15</v>
      </c>
    </row>
  </sheetData>
  <sortState ref="A1:AD128">
    <sortCondition ref="A1:A128"/>
    <sortCondition ref="C1:C1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35"/>
  <sheetViews>
    <sheetView tabSelected="1" topLeftCell="CL110" zoomScale="80" zoomScaleNormal="80" zoomScalePageLayoutView="80" workbookViewId="0">
      <selection activeCell="DA130" sqref="DA130:DM135"/>
    </sheetView>
  </sheetViews>
  <sheetFormatPr baseColWidth="10" defaultRowHeight="16" x14ac:dyDescent="0.2"/>
  <cols>
    <col min="1" max="1" width="5.83203125" style="44" bestFit="1" customWidth="1"/>
    <col min="2" max="2" width="6.33203125" style="53" bestFit="1" customWidth="1"/>
    <col min="3" max="3" width="12.1640625" style="44" customWidth="1"/>
    <col min="4" max="4" width="7.5" style="7" customWidth="1"/>
    <col min="5" max="24" width="4.1640625" style="7" customWidth="1"/>
    <col min="25" max="25" width="3.1640625" style="7" customWidth="1"/>
    <col min="26" max="26" width="4.1640625" style="7" customWidth="1"/>
    <col min="27" max="27" width="4.1640625" style="8" customWidth="1"/>
    <col min="28" max="28" width="10.83203125" style="19" customWidth="1"/>
    <col min="29" max="29" width="12.1640625" style="6" customWidth="1"/>
    <col min="30" max="30" width="7.5" style="7" customWidth="1"/>
    <col min="31" max="31" width="7.6640625" style="7" bestFit="1" customWidth="1"/>
    <col min="32" max="49" width="4.1640625" style="7" customWidth="1"/>
    <col min="50" max="52" width="3.1640625" style="7" customWidth="1"/>
    <col min="53" max="53" width="4.1640625" style="7" customWidth="1"/>
    <col min="54" max="54" width="3.1640625" style="45" customWidth="1"/>
    <col min="55" max="55" width="15.33203125" style="44" customWidth="1"/>
    <col min="56" max="56" width="11.83203125" style="57" customWidth="1"/>
    <col min="57" max="57" width="15.33203125" style="7" customWidth="1"/>
    <col min="58" max="58" width="12.83203125" style="57" customWidth="1"/>
    <col min="59" max="59" width="15.33203125" style="7" customWidth="1"/>
    <col min="60" max="60" width="15.1640625" style="60" customWidth="1"/>
    <col min="61" max="61" width="12.5" style="44" customWidth="1"/>
    <col min="62" max="62" width="15.33203125" style="57" customWidth="1"/>
    <col min="63" max="64" width="10.83203125" style="29" customWidth="1"/>
    <col min="65" max="65" width="10.83203125" style="28" customWidth="1"/>
    <col min="66" max="69" width="10.83203125" style="29" customWidth="1"/>
    <col min="70" max="70" width="10.83203125" style="28" customWidth="1"/>
    <col min="71" max="71" width="15.33203125" style="60" customWidth="1"/>
    <col min="72" max="72" width="10.6640625" style="43" customWidth="1"/>
    <col min="73" max="74" width="10.6640625" style="29" customWidth="1"/>
    <col min="75" max="75" width="10.6640625" style="28" customWidth="1"/>
    <col min="76" max="79" width="10.6640625" style="29" customWidth="1"/>
    <col min="80" max="80" width="10.6640625" style="28" customWidth="1"/>
    <col min="81" max="81" width="10.6640625" style="63" customWidth="1"/>
    <col min="82" max="104" width="5.6640625" style="7" customWidth="1"/>
    <col min="105" max="105" width="11.6640625" style="6" customWidth="1"/>
    <col min="106" max="107" width="11.6640625" style="7" customWidth="1"/>
    <col min="108" max="108" width="10.83203125" style="63"/>
    <col min="109" max="109" width="10.83203125" style="37"/>
    <col min="110" max="110" width="10.83203125" style="29"/>
    <col min="111" max="111" width="10.83203125" style="28"/>
    <col min="112" max="115" width="10.83203125" style="29"/>
    <col min="116" max="116" width="10.83203125" style="28"/>
    <col min="117" max="117" width="10.83203125" style="60"/>
  </cols>
  <sheetData>
    <row r="1" spans="1:117" s="112" customFormat="1" x14ac:dyDescent="0.2">
      <c r="A1" s="112" t="s">
        <v>21</v>
      </c>
      <c r="B1" s="112" t="s">
        <v>22</v>
      </c>
      <c r="C1" s="112" t="s">
        <v>20</v>
      </c>
      <c r="AB1" s="112" t="s">
        <v>18</v>
      </c>
      <c r="AC1" s="112" t="s">
        <v>19</v>
      </c>
      <c r="BC1" s="112" t="s">
        <v>14</v>
      </c>
      <c r="BE1" s="112" t="s">
        <v>15</v>
      </c>
      <c r="BG1" s="112" t="s">
        <v>16</v>
      </c>
      <c r="BI1" s="112" t="s">
        <v>17</v>
      </c>
      <c r="DA1" s="112" t="s">
        <v>34</v>
      </c>
      <c r="DB1" s="112" t="s">
        <v>35</v>
      </c>
      <c r="DC1" s="112" t="s">
        <v>36</v>
      </c>
    </row>
    <row r="2" spans="1:117" s="7" customFormat="1" x14ac:dyDescent="0.2">
      <c r="A2" s="44">
        <f>WPA2_1_snd!A1</f>
        <v>1</v>
      </c>
      <c r="B2" s="53">
        <v>1</v>
      </c>
      <c r="C2" s="44">
        <v>31123594.494529001</v>
      </c>
      <c r="D2" s="7" t="s">
        <v>1</v>
      </c>
      <c r="E2" s="7">
        <v>75</v>
      </c>
      <c r="F2" s="7">
        <v>56</v>
      </c>
      <c r="G2" s="7">
        <v>198</v>
      </c>
      <c r="H2" s="7">
        <v>50</v>
      </c>
      <c r="I2" s="7">
        <v>30</v>
      </c>
      <c r="J2" s="7">
        <v>216</v>
      </c>
      <c r="K2" s="7">
        <v>48</v>
      </c>
      <c r="L2" s="7">
        <v>229</v>
      </c>
      <c r="M2" s="7">
        <v>65</v>
      </c>
      <c r="N2" s="7">
        <v>211</v>
      </c>
      <c r="O2" s="7">
        <v>116</v>
      </c>
      <c r="P2" s="7">
        <v>78</v>
      </c>
      <c r="Q2" s="7">
        <v>78</v>
      </c>
      <c r="R2" s="7">
        <v>199</v>
      </c>
      <c r="S2" s="7">
        <v>146</v>
      </c>
      <c r="T2" s="7">
        <v>169</v>
      </c>
      <c r="U2" s="7">
        <v>170</v>
      </c>
      <c r="AA2" s="8"/>
      <c r="AB2" s="19" t="s">
        <v>4</v>
      </c>
      <c r="AC2" s="6">
        <v>31123679.089209002</v>
      </c>
      <c r="AD2" s="7" t="s">
        <v>1</v>
      </c>
      <c r="AE2" s="7">
        <v>568507</v>
      </c>
      <c r="AF2" s="7">
        <v>5</v>
      </c>
      <c r="AG2" s="7">
        <v>45</v>
      </c>
      <c r="AH2" s="7">
        <v>240</v>
      </c>
      <c r="AI2" s="7">
        <v>0</v>
      </c>
      <c r="AJ2" s="7">
        <v>25</v>
      </c>
      <c r="AK2" s="7">
        <v>215</v>
      </c>
      <c r="AL2" s="7">
        <v>45</v>
      </c>
      <c r="AM2" s="7">
        <v>315</v>
      </c>
      <c r="AN2" s="7">
        <v>315</v>
      </c>
      <c r="AO2" s="7">
        <v>210</v>
      </c>
      <c r="AP2" s="7">
        <v>190</v>
      </c>
      <c r="AQ2" s="7">
        <v>0</v>
      </c>
      <c r="AR2" s="7">
        <v>45</v>
      </c>
      <c r="AS2" s="7">
        <v>260</v>
      </c>
      <c r="AT2" s="7">
        <v>105</v>
      </c>
      <c r="AU2" s="7">
        <v>220</v>
      </c>
      <c r="AV2" s="7">
        <v>220</v>
      </c>
      <c r="BB2" s="45"/>
      <c r="BC2" s="44">
        <f>IF(D2=AB2,1,0)</f>
        <v>0</v>
      </c>
      <c r="BD2" s="57"/>
      <c r="BE2" s="7">
        <f>IF(D2=AD2, 1, 0)</f>
        <v>1</v>
      </c>
      <c r="BF2" s="57"/>
      <c r="BG2" s="7">
        <f>IF(BC2+BE2=2, 1, 0)</f>
        <v>0</v>
      </c>
      <c r="BH2" s="60"/>
      <c r="BI2" s="44">
        <f t="shared" ref="BI2:BI65" si="0">IF($AC2-$C2&gt;500,"outlier", $AC2-$C2)</f>
        <v>84.59468000009656</v>
      </c>
      <c r="BJ2" s="57"/>
      <c r="BK2" s="29">
        <f t="shared" ref="BK2:BK65" si="1">IF($B2=1, $BI2, " ")</f>
        <v>84.59468000009656</v>
      </c>
      <c r="BL2" s="29" t="str">
        <f t="shared" ref="BL2:BL65" si="2">IF($B2=2, $BI2, " ")</f>
        <v xml:space="preserve"> </v>
      </c>
      <c r="BM2" s="28" t="str">
        <f t="shared" ref="BM2:BM65" si="3">IF($B2=3, $BI2, " ")</f>
        <v xml:space="preserve"> </v>
      </c>
      <c r="BN2" s="29" t="str">
        <f t="shared" ref="BN2:BN65" si="4">IF($B2=4, $BI2, " ")</f>
        <v xml:space="preserve"> </v>
      </c>
      <c r="BO2" s="29" t="str">
        <f t="shared" ref="BO2:BO65" si="5">IF($B2=5, $BI2, " ")</f>
        <v xml:space="preserve"> </v>
      </c>
      <c r="BP2" s="29" t="str">
        <f t="shared" ref="BP2:BP65" si="6">IF($B2=6, $BI2, " ")</f>
        <v xml:space="preserve"> </v>
      </c>
      <c r="BQ2" s="29" t="str">
        <f t="shared" ref="BQ2:BQ65" si="7">IF($B2=7, $BI2, " ")</f>
        <v xml:space="preserve"> </v>
      </c>
      <c r="BR2" s="28" t="str">
        <f t="shared" ref="BR2:BR65" si="8">IF($B2=8, $BI2, " ")</f>
        <v xml:space="preserve"> </v>
      </c>
      <c r="BS2" s="60"/>
      <c r="BT2" s="38">
        <f>IF(COUNT(E2:AA2) &gt; 1, (COUNT(E2:AA2)-COUNT(AF2:BB2)), " ")</f>
        <v>0</v>
      </c>
      <c r="BU2" s="33">
        <f>IF($B2=1,$BT2, " ")</f>
        <v>0</v>
      </c>
      <c r="BV2" s="33" t="str">
        <f>IF($B2=2,$BT2, " ")</f>
        <v xml:space="preserve"> </v>
      </c>
      <c r="BW2" s="23" t="str">
        <f>IF($B2=3,$BT2, " ")</f>
        <v xml:space="preserve"> </v>
      </c>
      <c r="BX2" s="33" t="str">
        <f>IF($B2=4,$BT2, " ")</f>
        <v xml:space="preserve"> </v>
      </c>
      <c r="BY2" s="33" t="str">
        <f>IF($B2=5,$BT2, " ")</f>
        <v xml:space="preserve"> </v>
      </c>
      <c r="BZ2" s="33" t="str">
        <f>IF($B2=6,$BT2, " ")</f>
        <v xml:space="preserve"> </v>
      </c>
      <c r="CA2" s="33" t="str">
        <f>IF($B2=7,$BT2, " ")</f>
        <v xml:space="preserve"> </v>
      </c>
      <c r="CB2" s="23" t="str">
        <f>IF($B2=8,$BT2, " ")</f>
        <v xml:space="preserve"> </v>
      </c>
      <c r="CC2" s="63"/>
      <c r="CD2" s="7">
        <f>IF(COUNT($E2:$AA2)&gt;1,IF(ISBLANK(E2)," ",IF(ISBLANK(AF2), " ",ABS(E2-AF2))), " ")</f>
        <v>70</v>
      </c>
      <c r="CE2" s="7">
        <f t="shared" ref="CE2:CZ2" si="9">IF(COUNT($E2:$AA2)&gt;1,IF(ISBLANK(F2)," ",IF(ISBLANK(AG2), " ",ABS(F2-AG2))), " ")</f>
        <v>11</v>
      </c>
      <c r="CF2" s="7">
        <f t="shared" si="9"/>
        <v>42</v>
      </c>
      <c r="CG2" s="7">
        <f t="shared" si="9"/>
        <v>50</v>
      </c>
      <c r="CH2" s="7">
        <f t="shared" si="9"/>
        <v>5</v>
      </c>
      <c r="CI2" s="7">
        <f t="shared" si="9"/>
        <v>1</v>
      </c>
      <c r="CJ2" s="7">
        <f t="shared" si="9"/>
        <v>3</v>
      </c>
      <c r="CK2" s="7">
        <f t="shared" si="9"/>
        <v>86</v>
      </c>
      <c r="CL2" s="7">
        <f t="shared" si="9"/>
        <v>250</v>
      </c>
      <c r="CM2" s="7">
        <f t="shared" si="9"/>
        <v>1</v>
      </c>
      <c r="CN2" s="7">
        <f t="shared" si="9"/>
        <v>74</v>
      </c>
      <c r="CO2" s="7">
        <f t="shared" si="9"/>
        <v>78</v>
      </c>
      <c r="CP2" s="7">
        <f t="shared" si="9"/>
        <v>33</v>
      </c>
      <c r="CQ2" s="7">
        <f t="shared" si="9"/>
        <v>61</v>
      </c>
      <c r="CR2" s="7">
        <f t="shared" si="9"/>
        <v>41</v>
      </c>
      <c r="CS2" s="7">
        <f t="shared" si="9"/>
        <v>51</v>
      </c>
      <c r="CT2" s="7">
        <f t="shared" si="9"/>
        <v>50</v>
      </c>
      <c r="CU2" s="7" t="str">
        <f t="shared" si="9"/>
        <v xml:space="preserve"> </v>
      </c>
      <c r="CV2" s="7" t="str">
        <f t="shared" si="9"/>
        <v xml:space="preserve"> </v>
      </c>
      <c r="CW2" s="7" t="str">
        <f t="shared" si="9"/>
        <v xml:space="preserve"> </v>
      </c>
      <c r="CX2" s="7" t="str">
        <f t="shared" si="9"/>
        <v xml:space="preserve"> </v>
      </c>
      <c r="CY2" s="7" t="str">
        <f t="shared" si="9"/>
        <v xml:space="preserve"> </v>
      </c>
      <c r="CZ2" s="7" t="str">
        <f t="shared" si="9"/>
        <v xml:space="preserve"> </v>
      </c>
      <c r="DA2" s="6">
        <f>IF(COUNT(CD2:CZ2), AVERAGE(CD2:CZ2), " ")</f>
        <v>53.352941176470587</v>
      </c>
      <c r="DB2" s="7">
        <f>IF(COUNT(CD2:CZ2), MEDIAN(CD2:CZ2), " ")</f>
        <v>50</v>
      </c>
      <c r="DC2" s="7">
        <f>IF(COUNT(CD2:CZ2), _xlfn.STDEV.P(CD2:CZ2), " ")</f>
        <v>56.348642842334812</v>
      </c>
      <c r="DD2" s="63"/>
      <c r="DE2" s="37">
        <f>IF($B2 = 1, IF(COUNT(CD2:CZ2), AVERAGE(CD2:CZ2), " "), "")</f>
        <v>53.352941176470587</v>
      </c>
      <c r="DF2" s="29" t="str">
        <f>IF($B2 = 2, IF(COUNT(CE2:DA2), AVERAGE(CE2:DA2), " "), "")</f>
        <v/>
      </c>
      <c r="DG2" s="28" t="str">
        <f>IF($B2 = 3, IF(COUNT(CF2:DB2), AVERAGE(CF2:DB2), " "), "")</f>
        <v/>
      </c>
      <c r="DH2" s="29" t="str">
        <f>IF($B2 = 4, IF(COUNT(CG2:DC2), AVERAGE(CG2:DC2), " "), "")</f>
        <v/>
      </c>
      <c r="DI2" s="29" t="str">
        <f>IF($B2 = 5, IF(COUNT(CH2:DD2), AVERAGE(CH2:DD2), " "), "")</f>
        <v/>
      </c>
      <c r="DJ2" s="29" t="str">
        <f>IF($B2 = 6, IF(COUNT(CI2:DE2), AVERAGE(CI2:DE2), " "), "")</f>
        <v/>
      </c>
      <c r="DK2" s="29" t="str">
        <f>IF($B2 = 7, IF(COUNT(CJ2:DF2), AVERAGE(CJ2:DF2), " "), "")</f>
        <v/>
      </c>
      <c r="DL2" s="28" t="str">
        <f>IF($B2 = 8, IF(COUNT(CK2:DG2), AVERAGE(CK2:DG2), " "), "")</f>
        <v/>
      </c>
      <c r="DM2" s="60"/>
    </row>
    <row r="3" spans="1:117" s="7" customFormat="1" x14ac:dyDescent="0.2">
      <c r="A3" s="44">
        <f>WPA2_1_snd!A2</f>
        <v>1</v>
      </c>
      <c r="B3" s="53">
        <v>2</v>
      </c>
      <c r="C3" s="44">
        <v>31123594.539329998</v>
      </c>
      <c r="D3" s="7" t="s">
        <v>1</v>
      </c>
      <c r="E3" s="7">
        <v>155</v>
      </c>
      <c r="F3" s="7">
        <v>34</v>
      </c>
      <c r="G3" s="7">
        <v>19</v>
      </c>
      <c r="H3" s="7">
        <v>48</v>
      </c>
      <c r="I3" s="7">
        <v>1</v>
      </c>
      <c r="J3" s="7">
        <v>175</v>
      </c>
      <c r="K3" s="7">
        <v>170</v>
      </c>
      <c r="L3" s="7">
        <v>217</v>
      </c>
      <c r="M3" s="7">
        <v>217</v>
      </c>
      <c r="N3" s="7">
        <v>12</v>
      </c>
      <c r="O3" s="7">
        <v>92</v>
      </c>
      <c r="P3" s="7">
        <v>219</v>
      </c>
      <c r="Q3" s="7">
        <v>85</v>
      </c>
      <c r="R3" s="7">
        <v>71</v>
      </c>
      <c r="S3" s="7">
        <v>237</v>
      </c>
      <c r="T3" s="7">
        <v>195</v>
      </c>
      <c r="U3" s="7">
        <v>200</v>
      </c>
      <c r="AA3" s="8"/>
      <c r="AB3" s="19" t="s">
        <v>1</v>
      </c>
      <c r="AC3" s="6">
        <v>31123675.049598999</v>
      </c>
      <c r="AD3" s="7" t="s">
        <v>1</v>
      </c>
      <c r="AE3" s="7">
        <v>584554</v>
      </c>
      <c r="AF3" s="7">
        <v>95</v>
      </c>
      <c r="AG3" s="7">
        <v>35</v>
      </c>
      <c r="AH3" s="7">
        <v>0</v>
      </c>
      <c r="AI3" s="7">
        <v>35</v>
      </c>
      <c r="AJ3" s="7">
        <v>0</v>
      </c>
      <c r="AK3" s="7">
        <v>225</v>
      </c>
      <c r="AL3" s="7">
        <v>115</v>
      </c>
      <c r="AM3" s="7">
        <v>285</v>
      </c>
      <c r="AN3" s="7">
        <v>205</v>
      </c>
      <c r="AO3" s="7">
        <v>205</v>
      </c>
      <c r="AP3" s="7">
        <v>40</v>
      </c>
      <c r="AQ3" s="7">
        <v>260</v>
      </c>
      <c r="AR3" s="7">
        <v>40</v>
      </c>
      <c r="AS3" s="7">
        <v>70</v>
      </c>
      <c r="AT3" s="7">
        <v>295</v>
      </c>
      <c r="AU3" s="7">
        <v>225</v>
      </c>
      <c r="AV3" s="7">
        <v>0</v>
      </c>
      <c r="BB3" s="45"/>
      <c r="BC3" s="44">
        <f t="shared" ref="BC3:BC66" si="10">IF(D3=AB3,1,0)</f>
        <v>1</v>
      </c>
      <c r="BD3" s="57"/>
      <c r="BE3" s="7">
        <f t="shared" ref="BE3:BE66" si="11">IF(D3=AD3, 1, 0)</f>
        <v>1</v>
      </c>
      <c r="BF3" s="57"/>
      <c r="BG3" s="7">
        <f t="shared" ref="BG3:BG66" si="12">IF(BC3+BE3=2, 1, 0)</f>
        <v>1</v>
      </c>
      <c r="BH3" s="60"/>
      <c r="BI3" s="44">
        <f t="shared" si="0"/>
        <v>80.510269001126289</v>
      </c>
      <c r="BJ3" s="57"/>
      <c r="BK3" s="29" t="str">
        <f t="shared" si="1"/>
        <v xml:space="preserve"> </v>
      </c>
      <c r="BL3" s="29">
        <f t="shared" si="2"/>
        <v>80.510269001126289</v>
      </c>
      <c r="BM3" s="28" t="str">
        <f t="shared" si="3"/>
        <v xml:space="preserve"> </v>
      </c>
      <c r="BN3" s="29" t="str">
        <f t="shared" si="4"/>
        <v xml:space="preserve"> </v>
      </c>
      <c r="BO3" s="29" t="str">
        <f t="shared" si="5"/>
        <v xml:space="preserve"> </v>
      </c>
      <c r="BP3" s="29" t="str">
        <f t="shared" si="6"/>
        <v xml:space="preserve"> </v>
      </c>
      <c r="BQ3" s="29" t="str">
        <f t="shared" si="7"/>
        <v xml:space="preserve"> </v>
      </c>
      <c r="BR3" s="28" t="str">
        <f t="shared" si="8"/>
        <v xml:space="preserve"> </v>
      </c>
      <c r="BS3" s="60"/>
      <c r="BT3" s="38">
        <f t="shared" ref="BT3:BT66" si="13">IF(COUNT(E3:AA3) &gt; 1, (COUNT(E3:AA3)-COUNT(AF3:BB3)), " ")</f>
        <v>0</v>
      </c>
      <c r="BU3" s="33" t="str">
        <f t="shared" ref="BU3:BU66" si="14">IF($B3=1,$BT3, " ")</f>
        <v xml:space="preserve"> </v>
      </c>
      <c r="BV3" s="33">
        <f t="shared" ref="BV3:BV66" si="15">IF($B3=2,$BT3, " ")</f>
        <v>0</v>
      </c>
      <c r="BW3" s="23" t="str">
        <f t="shared" ref="BW3:BW66" si="16">IF($B3=3,$BT3, " ")</f>
        <v xml:space="preserve"> </v>
      </c>
      <c r="BX3" s="33" t="str">
        <f t="shared" ref="BX3:BX66" si="17">IF($B3=4,$BT3, " ")</f>
        <v xml:space="preserve"> </v>
      </c>
      <c r="BY3" s="33" t="str">
        <f t="shared" ref="BY3:BY66" si="18">IF($B3=5,$BT3, " ")</f>
        <v xml:space="preserve"> </v>
      </c>
      <c r="BZ3" s="33" t="str">
        <f t="shared" ref="BZ3:BZ66" si="19">IF($B3=6,$BT3, " ")</f>
        <v xml:space="preserve"> </v>
      </c>
      <c r="CA3" s="33" t="str">
        <f t="shared" ref="CA3:CA66" si="20">IF($B3=7,$BT3, " ")</f>
        <v xml:space="preserve"> </v>
      </c>
      <c r="CB3" s="23" t="str">
        <f t="shared" ref="CB3:CB66" si="21">IF($B3=8,$BT3, " ")</f>
        <v xml:space="preserve"> </v>
      </c>
      <c r="CC3" s="63"/>
      <c r="CD3" s="7">
        <f t="shared" ref="CD3:CD66" si="22">IF(COUNT($E3:$AA3)&gt;1,IF(ISBLANK(E3)," ",IF(ISBLANK(AF3), " ",ABS(E3-AF3))), " ")</f>
        <v>60</v>
      </c>
      <c r="CE3" s="7">
        <f t="shared" ref="CE3:CE66" si="23">IF(COUNT($E3:$AA3)&gt;1,IF(ISBLANK(F3)," ",IF(ISBLANK(AG3), " ",ABS(F3-AG3))), " ")</f>
        <v>1</v>
      </c>
      <c r="CF3" s="7">
        <f t="shared" ref="CF3:CF66" si="24">IF(COUNT($E3:$AA3)&gt;1,IF(ISBLANK(G3)," ",IF(ISBLANK(AH3), " ",ABS(G3-AH3))), " ")</f>
        <v>19</v>
      </c>
      <c r="CG3" s="7">
        <f t="shared" ref="CG3:CG66" si="25">IF(COUNT($E3:$AA3)&gt;1,IF(ISBLANK(H3)," ",IF(ISBLANK(AI3), " ",ABS(H3-AI3))), " ")</f>
        <v>13</v>
      </c>
      <c r="CH3" s="7">
        <f t="shared" ref="CH3:CH66" si="26">IF(COUNT($E3:$AA3)&gt;1,IF(ISBLANK(I3)," ",IF(ISBLANK(AJ3), " ",ABS(I3-AJ3))), " ")</f>
        <v>1</v>
      </c>
      <c r="CI3" s="7">
        <f t="shared" ref="CI3:CI66" si="27">IF(COUNT($E3:$AA3)&gt;1,IF(ISBLANK(J3)," ",IF(ISBLANK(AK3), " ",ABS(J3-AK3))), " ")</f>
        <v>50</v>
      </c>
      <c r="CJ3" s="7">
        <f t="shared" ref="CJ3:CJ66" si="28">IF(COUNT($E3:$AA3)&gt;1,IF(ISBLANK(K3)," ",IF(ISBLANK(AL3), " ",ABS(K3-AL3))), " ")</f>
        <v>55</v>
      </c>
      <c r="CK3" s="7">
        <f t="shared" ref="CK3:CK66" si="29">IF(COUNT($E3:$AA3)&gt;1,IF(ISBLANK(L3)," ",IF(ISBLANK(AM3), " ",ABS(L3-AM3))), " ")</f>
        <v>68</v>
      </c>
      <c r="CL3" s="7">
        <f t="shared" ref="CL3:CL66" si="30">IF(COUNT($E3:$AA3)&gt;1,IF(ISBLANK(M3)," ",IF(ISBLANK(AN3), " ",ABS(M3-AN3))), " ")</f>
        <v>12</v>
      </c>
      <c r="CM3" s="7">
        <f t="shared" ref="CM3:CM66" si="31">IF(COUNT($E3:$AA3)&gt;1,IF(ISBLANK(N3)," ",IF(ISBLANK(AO3), " ",ABS(N3-AO3))), " ")</f>
        <v>193</v>
      </c>
      <c r="CN3" s="7">
        <f t="shared" ref="CN3:CN66" si="32">IF(COUNT($E3:$AA3)&gt;1,IF(ISBLANK(O3)," ",IF(ISBLANK(AP3), " ",ABS(O3-AP3))), " ")</f>
        <v>52</v>
      </c>
      <c r="CO3" s="7">
        <f t="shared" ref="CO3:CO66" si="33">IF(COUNT($E3:$AA3)&gt;1,IF(ISBLANK(P3)," ",IF(ISBLANK(AQ3), " ",ABS(P3-AQ3))), " ")</f>
        <v>41</v>
      </c>
      <c r="CP3" s="7">
        <f t="shared" ref="CP3:CP66" si="34">IF(COUNT($E3:$AA3)&gt;1,IF(ISBLANK(Q3)," ",IF(ISBLANK(AR3), " ",ABS(Q3-AR3))), " ")</f>
        <v>45</v>
      </c>
      <c r="CQ3" s="7">
        <f t="shared" ref="CQ3:CQ66" si="35">IF(COUNT($E3:$AA3)&gt;1,IF(ISBLANK(R3)," ",IF(ISBLANK(AS3), " ",ABS(R3-AS3))), " ")</f>
        <v>1</v>
      </c>
      <c r="CR3" s="7">
        <f t="shared" ref="CR3:CR66" si="36">IF(COUNT($E3:$AA3)&gt;1,IF(ISBLANK(S3)," ",IF(ISBLANK(AT3), " ",ABS(S3-AT3))), " ")</f>
        <v>58</v>
      </c>
      <c r="CS3" s="7">
        <f t="shared" ref="CS3:CS66" si="37">IF(COUNT($E3:$AA3)&gt;1,IF(ISBLANK(T3)," ",IF(ISBLANK(AU3), " ",ABS(T3-AU3))), " ")</f>
        <v>30</v>
      </c>
      <c r="CT3" s="7">
        <f t="shared" ref="CT3:CT66" si="38">IF(COUNT($E3:$AA3)&gt;1,IF(ISBLANK(U3)," ",IF(ISBLANK(AV3), " ",ABS(U3-AV3))), " ")</f>
        <v>200</v>
      </c>
      <c r="CU3" s="7" t="str">
        <f t="shared" ref="CU3:CU66" si="39">IF(COUNT($E3:$AA3)&gt;1,IF(ISBLANK(V3)," ",IF(ISBLANK(AW3), " ",ABS(V3-AW3))), " ")</f>
        <v xml:space="preserve"> </v>
      </c>
      <c r="CV3" s="7" t="str">
        <f t="shared" ref="CV3:CV66" si="40">IF(COUNT($E3:$AA3)&gt;1,IF(ISBLANK(W3)," ",IF(ISBLANK(AX3), " ",ABS(W3-AX3))), " ")</f>
        <v xml:space="preserve"> </v>
      </c>
      <c r="CW3" s="7" t="str">
        <f t="shared" ref="CW3:CW66" si="41">IF(COUNT($E3:$AA3)&gt;1,IF(ISBLANK(X3)," ",IF(ISBLANK(AY3), " ",ABS(X3-AY3))), " ")</f>
        <v xml:space="preserve"> </v>
      </c>
      <c r="CX3" s="7" t="str">
        <f t="shared" ref="CX3:CX66" si="42">IF(COUNT($E3:$AA3)&gt;1,IF(ISBLANK(Y3)," ",IF(ISBLANK(AZ3), " ",ABS(Y3-AZ3))), " ")</f>
        <v xml:space="preserve"> </v>
      </c>
      <c r="CY3" s="7" t="str">
        <f t="shared" ref="CY3:CY66" si="43">IF(COUNT($E3:$AA3)&gt;1,IF(ISBLANK(Z3)," ",IF(ISBLANK(BA3), " ",ABS(Z3-BA3))), " ")</f>
        <v xml:space="preserve"> </v>
      </c>
      <c r="CZ3" s="7" t="str">
        <f t="shared" ref="CZ3:CZ66" si="44">IF(COUNT($E3:$AA3)&gt;1,IF(ISBLANK(AA3)," ",IF(ISBLANK(BB3), " ",ABS(AA3-BB3))), " ")</f>
        <v xml:space="preserve"> </v>
      </c>
      <c r="DA3" s="6">
        <f t="shared" ref="DA3:DA66" si="45">IF(COUNT(CD3:CZ3), AVERAGE(CD3:CZ3), " ")</f>
        <v>52.882352941176471</v>
      </c>
      <c r="DB3" s="7">
        <f t="shared" ref="DB3:DB66" si="46">IF(COUNT(CD3:CZ3), MEDIAN(CD3:CZ3), " ")</f>
        <v>45</v>
      </c>
      <c r="DC3" s="7">
        <f t="shared" ref="DC3:DC66" si="47">IF(COUNT(CD3:CZ3), _xlfn.STDEV.P(CD3:CZ3), " ")</f>
        <v>56.780156385567928</v>
      </c>
      <c r="DD3" s="63"/>
      <c r="DE3" s="37" t="str">
        <f t="shared" ref="DE3:DE66" si="48">IF($B3 = 1, IF(COUNT(CD3:CZ3), AVERAGE(CD3:CZ3), " "), "")</f>
        <v/>
      </c>
      <c r="DF3" s="29">
        <f t="shared" ref="DF3:DF66" si="49">IF($B3 = 2, IF(COUNT(CE3:DA3), AVERAGE(CE3:DA3), " "), "")</f>
        <v>52.463667820069205</v>
      </c>
      <c r="DG3" s="28" t="str">
        <f t="shared" ref="DG3:DG66" si="50">IF($B3 = 3, IF(COUNT(CF3:DB3), AVERAGE(CF3:DB3), " "), "")</f>
        <v/>
      </c>
      <c r="DH3" s="29" t="str">
        <f t="shared" ref="DH3:DH66" si="51">IF($B3 = 4, IF(COUNT(CG3:DC3), AVERAGE(CG3:DC3), " "), "")</f>
        <v/>
      </c>
      <c r="DI3" s="29" t="str">
        <f t="shared" ref="DI3:DI66" si="52">IF($B3 = 5, IF(COUNT(CH3:DD3), AVERAGE(CH3:DD3), " "), "")</f>
        <v/>
      </c>
      <c r="DJ3" s="29" t="str">
        <f t="shared" ref="DJ3:DJ66" si="53">IF($B3 = 6, IF(COUNT(CI3:DE3), AVERAGE(CI3:DE3), " "), "")</f>
        <v/>
      </c>
      <c r="DK3" s="29" t="str">
        <f t="shared" ref="DK3:DK66" si="54">IF($B3 = 7, IF(COUNT(CJ3:DF3), AVERAGE(CJ3:DF3), " "), "")</f>
        <v/>
      </c>
      <c r="DL3" s="28" t="str">
        <f t="shared" ref="DL3:DL66" si="55">IF($B3 = 8, IF(COUNT(CK3:DG3), AVERAGE(CK3:DG3), " "), "")</f>
        <v/>
      </c>
      <c r="DM3" s="60"/>
    </row>
    <row r="4" spans="1:117" s="7" customFormat="1" x14ac:dyDescent="0.2">
      <c r="A4" s="44">
        <f>WPA2_1_snd!A3</f>
        <v>1</v>
      </c>
      <c r="B4" s="53">
        <v>3</v>
      </c>
      <c r="C4" s="44">
        <v>31123594.568326</v>
      </c>
      <c r="D4" s="7" t="s">
        <v>1</v>
      </c>
      <c r="E4" s="7">
        <v>166</v>
      </c>
      <c r="F4" s="7">
        <v>32</v>
      </c>
      <c r="G4" s="7">
        <v>3</v>
      </c>
      <c r="H4" s="7">
        <v>21</v>
      </c>
      <c r="I4" s="7">
        <v>136</v>
      </c>
      <c r="J4" s="7">
        <v>166</v>
      </c>
      <c r="K4" s="7">
        <v>2</v>
      </c>
      <c r="L4" s="7">
        <v>116</v>
      </c>
      <c r="M4" s="7">
        <v>105</v>
      </c>
      <c r="N4" s="7">
        <v>103</v>
      </c>
      <c r="O4" s="7">
        <v>161</v>
      </c>
      <c r="P4" s="7">
        <v>236</v>
      </c>
      <c r="Q4" s="7">
        <v>222</v>
      </c>
      <c r="R4" s="7">
        <v>168</v>
      </c>
      <c r="S4" s="7">
        <v>50</v>
      </c>
      <c r="T4" s="7">
        <v>66</v>
      </c>
      <c r="U4" s="7">
        <v>148</v>
      </c>
      <c r="V4" s="7">
        <v>81</v>
      </c>
      <c r="W4" s="7">
        <v>116</v>
      </c>
      <c r="AA4" s="8"/>
      <c r="AB4" s="19" t="s">
        <v>1</v>
      </c>
      <c r="AC4" s="6">
        <v>31123676.449515</v>
      </c>
      <c r="AD4" s="7" t="s">
        <v>1</v>
      </c>
      <c r="AE4" s="7">
        <v>583124</v>
      </c>
      <c r="AF4" s="7">
        <v>95</v>
      </c>
      <c r="AG4" s="7">
        <v>35</v>
      </c>
      <c r="AH4" s="7">
        <v>0</v>
      </c>
      <c r="AI4" s="7">
        <v>5</v>
      </c>
      <c r="AJ4" s="7">
        <v>155</v>
      </c>
      <c r="AK4" s="7">
        <v>210</v>
      </c>
      <c r="AL4" s="7">
        <v>0</v>
      </c>
      <c r="AM4" s="7">
        <v>50</v>
      </c>
      <c r="AN4" s="7">
        <v>140</v>
      </c>
      <c r="AO4" s="7">
        <v>60</v>
      </c>
      <c r="AP4" s="7">
        <v>245</v>
      </c>
      <c r="AQ4" s="7">
        <v>210</v>
      </c>
      <c r="AR4" s="7">
        <v>190</v>
      </c>
      <c r="AS4" s="7">
        <v>205</v>
      </c>
      <c r="AT4" s="7">
        <v>0</v>
      </c>
      <c r="AU4" s="7">
        <v>40</v>
      </c>
      <c r="AV4" s="7">
        <v>170</v>
      </c>
      <c r="AW4" s="7">
        <v>55</v>
      </c>
      <c r="AX4" s="7">
        <v>15</v>
      </c>
      <c r="BB4" s="45"/>
      <c r="BC4" s="44">
        <f t="shared" si="10"/>
        <v>1</v>
      </c>
      <c r="BD4" s="57"/>
      <c r="BE4" s="7">
        <f t="shared" si="11"/>
        <v>1</v>
      </c>
      <c r="BF4" s="57"/>
      <c r="BG4" s="7">
        <f t="shared" si="12"/>
        <v>1</v>
      </c>
      <c r="BH4" s="60"/>
      <c r="BI4" s="44">
        <f t="shared" si="0"/>
        <v>81.881188999861479</v>
      </c>
      <c r="BJ4" s="57"/>
      <c r="BK4" s="29" t="str">
        <f t="shared" si="1"/>
        <v xml:space="preserve"> </v>
      </c>
      <c r="BL4" s="29" t="str">
        <f t="shared" si="2"/>
        <v xml:space="preserve"> </v>
      </c>
      <c r="BM4" s="28">
        <f t="shared" si="3"/>
        <v>81.881188999861479</v>
      </c>
      <c r="BN4" s="29" t="str">
        <f t="shared" si="4"/>
        <v xml:space="preserve"> </v>
      </c>
      <c r="BO4" s="29" t="str">
        <f t="shared" si="5"/>
        <v xml:space="preserve"> </v>
      </c>
      <c r="BP4" s="29" t="str">
        <f t="shared" si="6"/>
        <v xml:space="preserve"> </v>
      </c>
      <c r="BQ4" s="29" t="str">
        <f t="shared" si="7"/>
        <v xml:space="preserve"> </v>
      </c>
      <c r="BR4" s="28" t="str">
        <f t="shared" si="8"/>
        <v xml:space="preserve"> </v>
      </c>
      <c r="BS4" s="60"/>
      <c r="BT4" s="38">
        <f t="shared" si="13"/>
        <v>0</v>
      </c>
      <c r="BU4" s="33" t="str">
        <f t="shared" si="14"/>
        <v xml:space="preserve"> </v>
      </c>
      <c r="BV4" s="33" t="str">
        <f t="shared" si="15"/>
        <v xml:space="preserve"> </v>
      </c>
      <c r="BW4" s="23">
        <f t="shared" si="16"/>
        <v>0</v>
      </c>
      <c r="BX4" s="33" t="str">
        <f t="shared" si="17"/>
        <v xml:space="preserve"> </v>
      </c>
      <c r="BY4" s="33" t="str">
        <f t="shared" si="18"/>
        <v xml:space="preserve"> </v>
      </c>
      <c r="BZ4" s="33" t="str">
        <f t="shared" si="19"/>
        <v xml:space="preserve"> </v>
      </c>
      <c r="CA4" s="33" t="str">
        <f t="shared" si="20"/>
        <v xml:space="preserve"> </v>
      </c>
      <c r="CB4" s="23" t="str">
        <f t="shared" si="21"/>
        <v xml:space="preserve"> </v>
      </c>
      <c r="CC4" s="63"/>
      <c r="CD4" s="7">
        <f t="shared" si="22"/>
        <v>71</v>
      </c>
      <c r="CE4" s="7">
        <f t="shared" si="23"/>
        <v>3</v>
      </c>
      <c r="CF4" s="7">
        <f t="shared" si="24"/>
        <v>3</v>
      </c>
      <c r="CG4" s="7">
        <f t="shared" si="25"/>
        <v>16</v>
      </c>
      <c r="CH4" s="7">
        <f t="shared" si="26"/>
        <v>19</v>
      </c>
      <c r="CI4" s="7">
        <f t="shared" si="27"/>
        <v>44</v>
      </c>
      <c r="CJ4" s="7">
        <f t="shared" si="28"/>
        <v>2</v>
      </c>
      <c r="CK4" s="7">
        <f t="shared" si="29"/>
        <v>66</v>
      </c>
      <c r="CL4" s="7">
        <f t="shared" si="30"/>
        <v>35</v>
      </c>
      <c r="CM4" s="7">
        <f t="shared" si="31"/>
        <v>43</v>
      </c>
      <c r="CN4" s="7">
        <f t="shared" si="32"/>
        <v>84</v>
      </c>
      <c r="CO4" s="7">
        <f t="shared" si="33"/>
        <v>26</v>
      </c>
      <c r="CP4" s="7">
        <f t="shared" si="34"/>
        <v>32</v>
      </c>
      <c r="CQ4" s="7">
        <f t="shared" si="35"/>
        <v>37</v>
      </c>
      <c r="CR4" s="7">
        <f t="shared" si="36"/>
        <v>50</v>
      </c>
      <c r="CS4" s="7">
        <f t="shared" si="37"/>
        <v>26</v>
      </c>
      <c r="CT4" s="7">
        <f t="shared" si="38"/>
        <v>22</v>
      </c>
      <c r="CU4" s="7">
        <f t="shared" si="39"/>
        <v>26</v>
      </c>
      <c r="CV4" s="7">
        <f t="shared" si="40"/>
        <v>101</v>
      </c>
      <c r="CW4" s="7" t="str">
        <f t="shared" si="41"/>
        <v xml:space="preserve"> </v>
      </c>
      <c r="CX4" s="7" t="str">
        <f t="shared" si="42"/>
        <v xml:space="preserve"> </v>
      </c>
      <c r="CY4" s="7" t="str">
        <f t="shared" si="43"/>
        <v xml:space="preserve"> </v>
      </c>
      <c r="CZ4" s="7" t="str">
        <f t="shared" si="44"/>
        <v xml:space="preserve"> </v>
      </c>
      <c r="DA4" s="6">
        <f t="shared" si="45"/>
        <v>37.157894736842103</v>
      </c>
      <c r="DB4" s="7">
        <f t="shared" si="46"/>
        <v>32</v>
      </c>
      <c r="DC4" s="7">
        <f t="shared" si="47"/>
        <v>26.63053877727349</v>
      </c>
      <c r="DD4" s="63"/>
      <c r="DE4" s="37" t="str">
        <f t="shared" si="48"/>
        <v/>
      </c>
      <c r="DF4" s="29" t="str">
        <f t="shared" si="49"/>
        <v/>
      </c>
      <c r="DG4" s="28">
        <f t="shared" si="50"/>
        <v>36.903047091412738</v>
      </c>
      <c r="DH4" s="29" t="str">
        <f t="shared" si="51"/>
        <v/>
      </c>
      <c r="DI4" s="29" t="str">
        <f t="shared" si="52"/>
        <v/>
      </c>
      <c r="DJ4" s="29" t="str">
        <f t="shared" si="53"/>
        <v/>
      </c>
      <c r="DK4" s="29" t="str">
        <f t="shared" si="54"/>
        <v/>
      </c>
      <c r="DL4" s="28" t="str">
        <f t="shared" si="55"/>
        <v/>
      </c>
      <c r="DM4" s="60"/>
    </row>
    <row r="5" spans="1:117" s="7" customFormat="1" x14ac:dyDescent="0.2">
      <c r="A5" s="44">
        <f>WPA2_1_snd!A4</f>
        <v>1</v>
      </c>
      <c r="B5" s="53">
        <v>4</v>
      </c>
      <c r="C5" s="44">
        <v>31123594.598487001</v>
      </c>
      <c r="D5" s="7" t="s">
        <v>1</v>
      </c>
      <c r="E5" s="7">
        <v>103</v>
      </c>
      <c r="F5" s="7">
        <v>20</v>
      </c>
      <c r="G5" s="7">
        <v>219</v>
      </c>
      <c r="H5" s="7">
        <v>224</v>
      </c>
      <c r="I5" s="7">
        <v>193</v>
      </c>
      <c r="J5" s="7">
        <v>109</v>
      </c>
      <c r="K5" s="7">
        <v>107</v>
      </c>
      <c r="L5" s="7">
        <v>38</v>
      </c>
      <c r="M5" s="7">
        <v>225</v>
      </c>
      <c r="N5" s="7">
        <v>169</v>
      </c>
      <c r="O5" s="7">
        <v>50</v>
      </c>
      <c r="P5" s="7">
        <v>201</v>
      </c>
      <c r="Q5" s="7">
        <v>155</v>
      </c>
      <c r="R5" s="7">
        <v>135</v>
      </c>
      <c r="S5" s="7">
        <v>153</v>
      </c>
      <c r="AA5" s="8"/>
      <c r="AB5" s="19" t="s">
        <v>1</v>
      </c>
      <c r="AC5" s="6">
        <v>31123676.408465002</v>
      </c>
      <c r="AD5" s="7" t="s">
        <v>1</v>
      </c>
      <c r="AE5" s="7">
        <v>580670</v>
      </c>
      <c r="AF5" s="7">
        <v>25</v>
      </c>
      <c r="AG5" s="7">
        <v>30</v>
      </c>
      <c r="AH5" s="7">
        <v>240</v>
      </c>
      <c r="AI5" s="7">
        <v>215</v>
      </c>
      <c r="AJ5" s="7">
        <v>190</v>
      </c>
      <c r="AK5" s="7">
        <v>100</v>
      </c>
      <c r="AL5" s="7">
        <v>105</v>
      </c>
      <c r="AM5" s="7">
        <v>10</v>
      </c>
      <c r="AN5" s="7">
        <v>295</v>
      </c>
      <c r="AO5" s="7">
        <v>190</v>
      </c>
      <c r="AP5" s="7">
        <v>0</v>
      </c>
      <c r="AQ5" s="7">
        <v>210</v>
      </c>
      <c r="AR5" s="7">
        <v>210</v>
      </c>
      <c r="AS5" s="7">
        <v>35</v>
      </c>
      <c r="AT5" s="7">
        <v>45</v>
      </c>
      <c r="BB5" s="45"/>
      <c r="BC5" s="44">
        <f t="shared" si="10"/>
        <v>1</v>
      </c>
      <c r="BD5" s="57"/>
      <c r="BE5" s="7">
        <f t="shared" si="11"/>
        <v>1</v>
      </c>
      <c r="BF5" s="57"/>
      <c r="BG5" s="7">
        <f t="shared" si="12"/>
        <v>1</v>
      </c>
      <c r="BH5" s="60"/>
      <c r="BI5" s="44">
        <f t="shared" si="0"/>
        <v>81.809978000819683</v>
      </c>
      <c r="BJ5" s="57"/>
      <c r="BK5" s="29" t="str">
        <f t="shared" si="1"/>
        <v xml:space="preserve"> </v>
      </c>
      <c r="BL5" s="29" t="str">
        <f t="shared" si="2"/>
        <v xml:space="preserve"> </v>
      </c>
      <c r="BM5" s="28" t="str">
        <f t="shared" si="3"/>
        <v xml:space="preserve"> </v>
      </c>
      <c r="BN5" s="29">
        <f t="shared" si="4"/>
        <v>81.809978000819683</v>
      </c>
      <c r="BO5" s="29" t="str">
        <f t="shared" si="5"/>
        <v xml:space="preserve"> </v>
      </c>
      <c r="BP5" s="29" t="str">
        <f t="shared" si="6"/>
        <v xml:space="preserve"> </v>
      </c>
      <c r="BQ5" s="29" t="str">
        <f t="shared" si="7"/>
        <v xml:space="preserve"> </v>
      </c>
      <c r="BR5" s="28" t="str">
        <f t="shared" si="8"/>
        <v xml:space="preserve"> </v>
      </c>
      <c r="BS5" s="60"/>
      <c r="BT5" s="38">
        <f t="shared" si="13"/>
        <v>0</v>
      </c>
      <c r="BU5" s="33" t="str">
        <f t="shared" si="14"/>
        <v xml:space="preserve"> </v>
      </c>
      <c r="BV5" s="33" t="str">
        <f t="shared" si="15"/>
        <v xml:space="preserve"> </v>
      </c>
      <c r="BW5" s="23" t="str">
        <f t="shared" si="16"/>
        <v xml:space="preserve"> </v>
      </c>
      <c r="BX5" s="33">
        <f t="shared" si="17"/>
        <v>0</v>
      </c>
      <c r="BY5" s="33" t="str">
        <f t="shared" si="18"/>
        <v xml:space="preserve"> </v>
      </c>
      <c r="BZ5" s="33" t="str">
        <f t="shared" si="19"/>
        <v xml:space="preserve"> </v>
      </c>
      <c r="CA5" s="33" t="str">
        <f t="shared" si="20"/>
        <v xml:space="preserve"> </v>
      </c>
      <c r="CB5" s="23" t="str">
        <f t="shared" si="21"/>
        <v xml:space="preserve"> </v>
      </c>
      <c r="CC5" s="63"/>
      <c r="CD5" s="7">
        <f t="shared" si="22"/>
        <v>78</v>
      </c>
      <c r="CE5" s="7">
        <f t="shared" si="23"/>
        <v>10</v>
      </c>
      <c r="CF5" s="7">
        <f t="shared" si="24"/>
        <v>21</v>
      </c>
      <c r="CG5" s="7">
        <f t="shared" si="25"/>
        <v>9</v>
      </c>
      <c r="CH5" s="7">
        <f t="shared" si="26"/>
        <v>3</v>
      </c>
      <c r="CI5" s="7">
        <f t="shared" si="27"/>
        <v>9</v>
      </c>
      <c r="CJ5" s="7">
        <f t="shared" si="28"/>
        <v>2</v>
      </c>
      <c r="CK5" s="7">
        <f t="shared" si="29"/>
        <v>28</v>
      </c>
      <c r="CL5" s="7">
        <f t="shared" si="30"/>
        <v>70</v>
      </c>
      <c r="CM5" s="7">
        <f t="shared" si="31"/>
        <v>21</v>
      </c>
      <c r="CN5" s="7">
        <f t="shared" si="32"/>
        <v>50</v>
      </c>
      <c r="CO5" s="7">
        <f t="shared" si="33"/>
        <v>9</v>
      </c>
      <c r="CP5" s="7">
        <f t="shared" si="34"/>
        <v>55</v>
      </c>
      <c r="CQ5" s="7">
        <f t="shared" si="35"/>
        <v>100</v>
      </c>
      <c r="CR5" s="7">
        <f t="shared" si="36"/>
        <v>108</v>
      </c>
      <c r="CS5" s="7" t="str">
        <f t="shared" si="37"/>
        <v xml:space="preserve"> </v>
      </c>
      <c r="CT5" s="7" t="str">
        <f t="shared" si="38"/>
        <v xml:space="preserve"> </v>
      </c>
      <c r="CU5" s="7" t="str">
        <f t="shared" si="39"/>
        <v xml:space="preserve"> </v>
      </c>
      <c r="CV5" s="7" t="str">
        <f t="shared" si="40"/>
        <v xml:space="preserve"> </v>
      </c>
      <c r="CW5" s="7" t="str">
        <f t="shared" si="41"/>
        <v xml:space="preserve"> </v>
      </c>
      <c r="CX5" s="7" t="str">
        <f t="shared" si="42"/>
        <v xml:space="preserve"> </v>
      </c>
      <c r="CY5" s="7" t="str">
        <f t="shared" si="43"/>
        <v xml:space="preserve"> </v>
      </c>
      <c r="CZ5" s="7" t="str">
        <f t="shared" si="44"/>
        <v xml:space="preserve"> </v>
      </c>
      <c r="DA5" s="6">
        <f t="shared" si="45"/>
        <v>38.200000000000003</v>
      </c>
      <c r="DB5" s="7">
        <f t="shared" si="46"/>
        <v>21</v>
      </c>
      <c r="DC5" s="7">
        <f t="shared" si="47"/>
        <v>34.934605574797416</v>
      </c>
      <c r="DD5" s="63"/>
      <c r="DE5" s="37" t="str">
        <f t="shared" si="48"/>
        <v/>
      </c>
      <c r="DF5" s="29" t="str">
        <f t="shared" si="49"/>
        <v/>
      </c>
      <c r="DG5" s="28" t="str">
        <f t="shared" si="50"/>
        <v/>
      </c>
      <c r="DH5" s="29">
        <f t="shared" si="51"/>
        <v>37.208973704986498</v>
      </c>
      <c r="DI5" s="29" t="str">
        <f t="shared" si="52"/>
        <v/>
      </c>
      <c r="DJ5" s="29" t="str">
        <f t="shared" si="53"/>
        <v/>
      </c>
      <c r="DK5" s="29" t="str">
        <f t="shared" si="54"/>
        <v/>
      </c>
      <c r="DL5" s="28" t="str">
        <f t="shared" si="55"/>
        <v/>
      </c>
      <c r="DM5" s="60"/>
    </row>
    <row r="6" spans="1:117" s="7" customFormat="1" x14ac:dyDescent="0.2">
      <c r="A6" s="44">
        <f>WPA2_1_snd!A5</f>
        <v>1</v>
      </c>
      <c r="B6" s="53">
        <v>5</v>
      </c>
      <c r="C6" s="44">
        <v>31123594.624139</v>
      </c>
      <c r="D6" s="7" t="s">
        <v>1</v>
      </c>
      <c r="E6" s="7">
        <v>54</v>
      </c>
      <c r="F6" s="7">
        <v>49</v>
      </c>
      <c r="G6" s="7">
        <v>70</v>
      </c>
      <c r="H6" s="7">
        <v>148</v>
      </c>
      <c r="I6" s="7">
        <v>179</v>
      </c>
      <c r="J6" s="7">
        <v>52</v>
      </c>
      <c r="K6" s="7">
        <v>106</v>
      </c>
      <c r="L6" s="7">
        <v>162</v>
      </c>
      <c r="M6" s="7">
        <v>197</v>
      </c>
      <c r="N6" s="7">
        <v>140</v>
      </c>
      <c r="O6" s="7">
        <v>26</v>
      </c>
      <c r="P6" s="7">
        <v>24</v>
      </c>
      <c r="Q6" s="7">
        <v>133</v>
      </c>
      <c r="R6" s="7">
        <v>210</v>
      </c>
      <c r="S6" s="7">
        <v>89</v>
      </c>
      <c r="T6" s="7">
        <v>195</v>
      </c>
      <c r="U6" s="7">
        <v>63</v>
      </c>
      <c r="V6" s="7">
        <v>4</v>
      </c>
      <c r="W6" s="7">
        <v>78</v>
      </c>
      <c r="X6" s="7">
        <v>145</v>
      </c>
      <c r="AA6" s="8"/>
      <c r="AB6" s="19" t="s">
        <v>1</v>
      </c>
      <c r="AC6" s="6">
        <v>31123675.089747999</v>
      </c>
      <c r="AD6" s="7" t="s">
        <v>1</v>
      </c>
      <c r="AE6" s="7">
        <v>591124</v>
      </c>
      <c r="AF6" s="7">
        <v>5</v>
      </c>
      <c r="AG6" s="7">
        <v>20</v>
      </c>
      <c r="AH6" s="7">
        <v>70</v>
      </c>
      <c r="AI6" s="7">
        <v>205</v>
      </c>
      <c r="AJ6" s="7">
        <v>210</v>
      </c>
      <c r="AK6" s="7">
        <v>0</v>
      </c>
      <c r="AL6" s="7">
        <v>60</v>
      </c>
      <c r="AM6" s="7">
        <v>230</v>
      </c>
      <c r="AN6" s="7">
        <v>205</v>
      </c>
      <c r="AO6" s="7">
        <v>60</v>
      </c>
      <c r="AP6" s="7">
        <v>20</v>
      </c>
      <c r="AQ6" s="7">
        <v>30</v>
      </c>
      <c r="AR6" s="7">
        <v>185</v>
      </c>
      <c r="AS6" s="7">
        <v>210</v>
      </c>
      <c r="AT6" s="7">
        <v>30</v>
      </c>
      <c r="AU6" s="7">
        <v>275</v>
      </c>
      <c r="AV6" s="7">
        <v>0</v>
      </c>
      <c r="AW6" s="7">
        <v>0</v>
      </c>
      <c r="AX6" s="7">
        <v>55</v>
      </c>
      <c r="AY6" s="7">
        <v>25</v>
      </c>
      <c r="BB6" s="45"/>
      <c r="BC6" s="44">
        <f t="shared" si="10"/>
        <v>1</v>
      </c>
      <c r="BD6" s="57"/>
      <c r="BE6" s="7">
        <f t="shared" si="11"/>
        <v>1</v>
      </c>
      <c r="BF6" s="57"/>
      <c r="BG6" s="7">
        <f t="shared" si="12"/>
        <v>1</v>
      </c>
      <c r="BH6" s="60"/>
      <c r="BI6" s="44">
        <f t="shared" si="0"/>
        <v>80.46560899913311</v>
      </c>
      <c r="BJ6" s="57"/>
      <c r="BK6" s="29" t="str">
        <f t="shared" si="1"/>
        <v xml:space="preserve"> </v>
      </c>
      <c r="BL6" s="29" t="str">
        <f t="shared" si="2"/>
        <v xml:space="preserve"> </v>
      </c>
      <c r="BM6" s="28" t="str">
        <f t="shared" si="3"/>
        <v xml:space="preserve"> </v>
      </c>
      <c r="BN6" s="29" t="str">
        <f t="shared" si="4"/>
        <v xml:space="preserve"> </v>
      </c>
      <c r="BO6" s="29">
        <f t="shared" si="5"/>
        <v>80.46560899913311</v>
      </c>
      <c r="BP6" s="29" t="str">
        <f t="shared" si="6"/>
        <v xml:space="preserve"> </v>
      </c>
      <c r="BQ6" s="29" t="str">
        <f t="shared" si="7"/>
        <v xml:space="preserve"> </v>
      </c>
      <c r="BR6" s="28" t="str">
        <f t="shared" si="8"/>
        <v xml:space="preserve"> </v>
      </c>
      <c r="BS6" s="60"/>
      <c r="BT6" s="38">
        <f t="shared" si="13"/>
        <v>0</v>
      </c>
      <c r="BU6" s="33" t="str">
        <f t="shared" si="14"/>
        <v xml:space="preserve"> </v>
      </c>
      <c r="BV6" s="33" t="str">
        <f t="shared" si="15"/>
        <v xml:space="preserve"> </v>
      </c>
      <c r="BW6" s="23" t="str">
        <f t="shared" si="16"/>
        <v xml:space="preserve"> </v>
      </c>
      <c r="BX6" s="33" t="str">
        <f t="shared" si="17"/>
        <v xml:space="preserve"> </v>
      </c>
      <c r="BY6" s="33">
        <f t="shared" si="18"/>
        <v>0</v>
      </c>
      <c r="BZ6" s="33" t="str">
        <f t="shared" si="19"/>
        <v xml:space="preserve"> </v>
      </c>
      <c r="CA6" s="33" t="str">
        <f t="shared" si="20"/>
        <v xml:space="preserve"> </v>
      </c>
      <c r="CB6" s="23" t="str">
        <f t="shared" si="21"/>
        <v xml:space="preserve"> </v>
      </c>
      <c r="CC6" s="63"/>
      <c r="CD6" s="7">
        <f t="shared" si="22"/>
        <v>49</v>
      </c>
      <c r="CE6" s="7">
        <f t="shared" si="23"/>
        <v>29</v>
      </c>
      <c r="CF6" s="7">
        <f t="shared" si="24"/>
        <v>0</v>
      </c>
      <c r="CG6" s="7">
        <f t="shared" si="25"/>
        <v>57</v>
      </c>
      <c r="CH6" s="7">
        <f t="shared" si="26"/>
        <v>31</v>
      </c>
      <c r="CI6" s="7">
        <f t="shared" si="27"/>
        <v>52</v>
      </c>
      <c r="CJ6" s="7">
        <f t="shared" si="28"/>
        <v>46</v>
      </c>
      <c r="CK6" s="7">
        <f t="shared" si="29"/>
        <v>68</v>
      </c>
      <c r="CL6" s="7">
        <f t="shared" si="30"/>
        <v>8</v>
      </c>
      <c r="CM6" s="7">
        <f t="shared" si="31"/>
        <v>80</v>
      </c>
      <c r="CN6" s="7">
        <f t="shared" si="32"/>
        <v>6</v>
      </c>
      <c r="CO6" s="7">
        <f t="shared" si="33"/>
        <v>6</v>
      </c>
      <c r="CP6" s="7">
        <f t="shared" si="34"/>
        <v>52</v>
      </c>
      <c r="CQ6" s="7">
        <f t="shared" si="35"/>
        <v>0</v>
      </c>
      <c r="CR6" s="7">
        <f t="shared" si="36"/>
        <v>59</v>
      </c>
      <c r="CS6" s="7">
        <f t="shared" si="37"/>
        <v>80</v>
      </c>
      <c r="CT6" s="7">
        <f t="shared" si="38"/>
        <v>63</v>
      </c>
      <c r="CU6" s="7">
        <f t="shared" si="39"/>
        <v>4</v>
      </c>
      <c r="CV6" s="7">
        <f t="shared" si="40"/>
        <v>23</v>
      </c>
      <c r="CW6" s="7">
        <f t="shared" si="41"/>
        <v>120</v>
      </c>
      <c r="CX6" s="7" t="str">
        <f t="shared" si="42"/>
        <v xml:space="preserve"> </v>
      </c>
      <c r="CY6" s="7" t="str">
        <f t="shared" si="43"/>
        <v xml:space="preserve"> </v>
      </c>
      <c r="CZ6" s="7" t="str">
        <f t="shared" si="44"/>
        <v xml:space="preserve"> </v>
      </c>
      <c r="DA6" s="6">
        <f t="shared" si="45"/>
        <v>41.65</v>
      </c>
      <c r="DB6" s="7">
        <f t="shared" si="46"/>
        <v>47.5</v>
      </c>
      <c r="DC6" s="7">
        <f t="shared" si="47"/>
        <v>31.809236080107301</v>
      </c>
      <c r="DD6" s="63"/>
      <c r="DE6" s="37" t="str">
        <f t="shared" si="48"/>
        <v/>
      </c>
      <c r="DF6" s="29" t="str">
        <f t="shared" si="49"/>
        <v/>
      </c>
      <c r="DG6" s="28" t="str">
        <f t="shared" si="50"/>
        <v/>
      </c>
      <c r="DH6" s="29" t="str">
        <f t="shared" si="51"/>
        <v/>
      </c>
      <c r="DI6" s="29">
        <f t="shared" si="52"/>
        <v>43.1031176884267</v>
      </c>
      <c r="DJ6" s="29" t="str">
        <f t="shared" si="53"/>
        <v/>
      </c>
      <c r="DK6" s="29" t="str">
        <f t="shared" si="54"/>
        <v/>
      </c>
      <c r="DL6" s="28" t="str">
        <f t="shared" si="55"/>
        <v/>
      </c>
      <c r="DM6" s="60"/>
    </row>
    <row r="7" spans="1:117" s="7" customFormat="1" x14ac:dyDescent="0.2">
      <c r="A7" s="44">
        <f>WPA2_1_snd!A6</f>
        <v>1</v>
      </c>
      <c r="B7" s="53">
        <v>6</v>
      </c>
      <c r="C7" s="44">
        <v>31123594.650026999</v>
      </c>
      <c r="D7" s="7" t="s">
        <v>1</v>
      </c>
      <c r="E7" s="7">
        <v>168</v>
      </c>
      <c r="F7" s="7">
        <v>107</v>
      </c>
      <c r="G7" s="7">
        <v>166</v>
      </c>
      <c r="H7" s="7">
        <v>130</v>
      </c>
      <c r="I7" s="7">
        <v>163</v>
      </c>
      <c r="J7" s="7">
        <v>56</v>
      </c>
      <c r="K7" s="7">
        <v>220</v>
      </c>
      <c r="L7" s="7">
        <v>233</v>
      </c>
      <c r="M7" s="7">
        <v>136</v>
      </c>
      <c r="N7" s="7">
        <v>204</v>
      </c>
      <c r="O7" s="7">
        <v>165</v>
      </c>
      <c r="P7" s="7">
        <v>160</v>
      </c>
      <c r="Q7" s="7">
        <v>233</v>
      </c>
      <c r="AA7" s="8"/>
      <c r="AB7" s="19" t="s">
        <v>3</v>
      </c>
      <c r="AC7" s="6">
        <v>31123681.122951001</v>
      </c>
      <c r="AD7" s="7" t="s">
        <v>1</v>
      </c>
      <c r="AE7" s="7">
        <v>585045</v>
      </c>
      <c r="AF7" s="7">
        <v>90</v>
      </c>
      <c r="AG7" s="7">
        <v>205</v>
      </c>
      <c r="AH7" s="7">
        <v>60</v>
      </c>
      <c r="AI7" s="7">
        <v>150</v>
      </c>
      <c r="AJ7" s="7">
        <v>195</v>
      </c>
      <c r="AK7" s="7">
        <v>5</v>
      </c>
      <c r="AL7" s="7">
        <v>305</v>
      </c>
      <c r="AM7" s="7">
        <v>210</v>
      </c>
      <c r="AN7" s="7">
        <v>65</v>
      </c>
      <c r="AO7" s="7">
        <v>230</v>
      </c>
      <c r="AP7" s="7">
        <v>200</v>
      </c>
      <c r="AQ7" s="7">
        <v>105</v>
      </c>
      <c r="AR7" s="7">
        <v>195</v>
      </c>
      <c r="BB7" s="45"/>
      <c r="BC7" s="44">
        <f t="shared" si="10"/>
        <v>0</v>
      </c>
      <c r="BD7" s="57"/>
      <c r="BE7" s="7">
        <f t="shared" si="11"/>
        <v>1</v>
      </c>
      <c r="BF7" s="57"/>
      <c r="BG7" s="7">
        <f t="shared" si="12"/>
        <v>0</v>
      </c>
      <c r="BH7" s="60"/>
      <c r="BI7" s="44">
        <f t="shared" si="0"/>
        <v>86.472924001514912</v>
      </c>
      <c r="BJ7" s="57"/>
      <c r="BK7" s="29" t="str">
        <f t="shared" si="1"/>
        <v xml:space="preserve"> </v>
      </c>
      <c r="BL7" s="29" t="str">
        <f t="shared" si="2"/>
        <v xml:space="preserve"> </v>
      </c>
      <c r="BM7" s="28" t="str">
        <f t="shared" si="3"/>
        <v xml:space="preserve"> </v>
      </c>
      <c r="BN7" s="29" t="str">
        <f t="shared" si="4"/>
        <v xml:space="preserve"> </v>
      </c>
      <c r="BO7" s="29" t="str">
        <f t="shared" si="5"/>
        <v xml:space="preserve"> </v>
      </c>
      <c r="BP7" s="29">
        <f t="shared" si="6"/>
        <v>86.472924001514912</v>
      </c>
      <c r="BQ7" s="29" t="str">
        <f t="shared" si="7"/>
        <v xml:space="preserve"> </v>
      </c>
      <c r="BR7" s="28" t="str">
        <f t="shared" si="8"/>
        <v xml:space="preserve"> </v>
      </c>
      <c r="BS7" s="60"/>
      <c r="BT7" s="38">
        <f t="shared" si="13"/>
        <v>0</v>
      </c>
      <c r="BU7" s="33" t="str">
        <f t="shared" si="14"/>
        <v xml:space="preserve"> </v>
      </c>
      <c r="BV7" s="33" t="str">
        <f t="shared" si="15"/>
        <v xml:space="preserve"> </v>
      </c>
      <c r="BW7" s="23" t="str">
        <f t="shared" si="16"/>
        <v xml:space="preserve"> </v>
      </c>
      <c r="BX7" s="33" t="str">
        <f t="shared" si="17"/>
        <v xml:space="preserve"> </v>
      </c>
      <c r="BY7" s="33" t="str">
        <f t="shared" si="18"/>
        <v xml:space="preserve"> </v>
      </c>
      <c r="BZ7" s="33">
        <f t="shared" si="19"/>
        <v>0</v>
      </c>
      <c r="CA7" s="33" t="str">
        <f t="shared" si="20"/>
        <v xml:space="preserve"> </v>
      </c>
      <c r="CB7" s="23" t="str">
        <f t="shared" si="21"/>
        <v xml:space="preserve"> </v>
      </c>
      <c r="CC7" s="63"/>
      <c r="CD7" s="7">
        <f t="shared" si="22"/>
        <v>78</v>
      </c>
      <c r="CE7" s="7">
        <f t="shared" si="23"/>
        <v>98</v>
      </c>
      <c r="CF7" s="7">
        <f t="shared" si="24"/>
        <v>106</v>
      </c>
      <c r="CG7" s="7">
        <f t="shared" si="25"/>
        <v>20</v>
      </c>
      <c r="CH7" s="7">
        <f t="shared" si="26"/>
        <v>32</v>
      </c>
      <c r="CI7" s="7">
        <f t="shared" si="27"/>
        <v>51</v>
      </c>
      <c r="CJ7" s="7">
        <f t="shared" si="28"/>
        <v>85</v>
      </c>
      <c r="CK7" s="7">
        <f t="shared" si="29"/>
        <v>23</v>
      </c>
      <c r="CL7" s="7">
        <f t="shared" si="30"/>
        <v>71</v>
      </c>
      <c r="CM7" s="7">
        <f t="shared" si="31"/>
        <v>26</v>
      </c>
      <c r="CN7" s="7">
        <f t="shared" si="32"/>
        <v>35</v>
      </c>
      <c r="CO7" s="7">
        <f t="shared" si="33"/>
        <v>55</v>
      </c>
      <c r="CP7" s="7">
        <f t="shared" si="34"/>
        <v>38</v>
      </c>
      <c r="CQ7" s="7" t="str">
        <f t="shared" si="35"/>
        <v xml:space="preserve"> </v>
      </c>
      <c r="CR7" s="7" t="str">
        <f t="shared" si="36"/>
        <v xml:space="preserve"> </v>
      </c>
      <c r="CS7" s="7" t="str">
        <f t="shared" si="37"/>
        <v xml:space="preserve"> </v>
      </c>
      <c r="CT7" s="7" t="str">
        <f t="shared" si="38"/>
        <v xml:space="preserve"> </v>
      </c>
      <c r="CU7" s="7" t="str">
        <f t="shared" si="39"/>
        <v xml:space="preserve"> </v>
      </c>
      <c r="CV7" s="7" t="str">
        <f t="shared" si="40"/>
        <v xml:space="preserve"> </v>
      </c>
      <c r="CW7" s="7" t="str">
        <f t="shared" si="41"/>
        <v xml:space="preserve"> </v>
      </c>
      <c r="CX7" s="7" t="str">
        <f t="shared" si="42"/>
        <v xml:space="preserve"> </v>
      </c>
      <c r="CY7" s="7" t="str">
        <f t="shared" si="43"/>
        <v xml:space="preserve"> </v>
      </c>
      <c r="CZ7" s="7" t="str">
        <f t="shared" si="44"/>
        <v xml:space="preserve"> </v>
      </c>
      <c r="DA7" s="6">
        <f t="shared" si="45"/>
        <v>55.230769230769234</v>
      </c>
      <c r="DB7" s="7">
        <f t="shared" si="46"/>
        <v>51</v>
      </c>
      <c r="DC7" s="7">
        <f t="shared" si="47"/>
        <v>28.363448434571417</v>
      </c>
      <c r="DD7" s="63"/>
      <c r="DE7" s="37" t="str">
        <f t="shared" si="48"/>
        <v/>
      </c>
      <c r="DF7" s="29" t="str">
        <f t="shared" si="49"/>
        <v/>
      </c>
      <c r="DG7" s="28" t="str">
        <f t="shared" si="50"/>
        <v/>
      </c>
      <c r="DH7" s="29" t="str">
        <f t="shared" si="51"/>
        <v/>
      </c>
      <c r="DI7" s="29" t="str">
        <f t="shared" si="52"/>
        <v/>
      </c>
      <c r="DJ7" s="29">
        <f t="shared" si="53"/>
        <v>47.144928878667336</v>
      </c>
      <c r="DK7" s="29" t="str">
        <f t="shared" si="54"/>
        <v/>
      </c>
      <c r="DL7" s="28" t="str">
        <f t="shared" si="55"/>
        <v/>
      </c>
      <c r="DM7" s="60"/>
    </row>
    <row r="8" spans="1:117" s="7" customFormat="1" x14ac:dyDescent="0.2">
      <c r="A8" s="44">
        <f>WPA2_1_snd!A7</f>
        <v>1</v>
      </c>
      <c r="B8" s="53">
        <v>7</v>
      </c>
      <c r="C8" s="44">
        <v>31123594.805596001</v>
      </c>
      <c r="D8" s="7" t="s">
        <v>1</v>
      </c>
      <c r="E8" s="7">
        <v>104</v>
      </c>
      <c r="F8" s="7">
        <v>48</v>
      </c>
      <c r="G8" s="7">
        <v>236</v>
      </c>
      <c r="H8" s="7">
        <v>126</v>
      </c>
      <c r="I8" s="7">
        <v>89</v>
      </c>
      <c r="J8" s="7">
        <v>198</v>
      </c>
      <c r="K8" s="7">
        <v>247</v>
      </c>
      <c r="L8" s="7">
        <v>33</v>
      </c>
      <c r="M8" s="7">
        <v>63</v>
      </c>
      <c r="N8" s="7">
        <v>229</v>
      </c>
      <c r="O8" s="7">
        <v>65</v>
      </c>
      <c r="P8" s="7">
        <v>9</v>
      </c>
      <c r="Q8" s="7">
        <v>204</v>
      </c>
      <c r="R8" s="7">
        <v>201</v>
      </c>
      <c r="S8" s="7">
        <v>17</v>
      </c>
      <c r="T8" s="7">
        <v>207</v>
      </c>
      <c r="AA8" s="8"/>
      <c r="AB8" s="19" t="s">
        <v>3</v>
      </c>
      <c r="AC8" s="6">
        <v>31123673.040337998</v>
      </c>
      <c r="AD8" s="7" t="s">
        <v>1</v>
      </c>
      <c r="AE8" s="7">
        <v>580469</v>
      </c>
      <c r="AF8" s="7">
        <v>40</v>
      </c>
      <c r="AG8" s="7">
        <v>30</v>
      </c>
      <c r="AH8" s="7">
        <v>330</v>
      </c>
      <c r="AI8" s="7">
        <v>25</v>
      </c>
      <c r="AJ8" s="7">
        <v>90</v>
      </c>
      <c r="AK8" s="7">
        <v>285</v>
      </c>
      <c r="AL8" s="7">
        <v>205</v>
      </c>
      <c r="AM8" s="7">
        <v>0</v>
      </c>
      <c r="AN8" s="7">
        <v>50</v>
      </c>
      <c r="AO8" s="7">
        <v>250</v>
      </c>
      <c r="AP8" s="7">
        <v>35</v>
      </c>
      <c r="AQ8" s="7">
        <v>5</v>
      </c>
      <c r="AR8" s="7">
        <v>265</v>
      </c>
      <c r="AS8" s="7">
        <v>210</v>
      </c>
      <c r="AT8" s="7">
        <v>0</v>
      </c>
      <c r="AU8" s="7">
        <v>190</v>
      </c>
      <c r="BB8" s="45"/>
      <c r="BC8" s="44">
        <f t="shared" si="10"/>
        <v>0</v>
      </c>
      <c r="BD8" s="57"/>
      <c r="BE8" s="7">
        <f t="shared" si="11"/>
        <v>1</v>
      </c>
      <c r="BF8" s="57"/>
      <c r="BG8" s="7">
        <f t="shared" si="12"/>
        <v>0</v>
      </c>
      <c r="BH8" s="60"/>
      <c r="BI8" s="44">
        <f t="shared" si="0"/>
        <v>78.234741996973753</v>
      </c>
      <c r="BJ8" s="57"/>
      <c r="BK8" s="29" t="str">
        <f t="shared" si="1"/>
        <v xml:space="preserve"> </v>
      </c>
      <c r="BL8" s="29" t="str">
        <f t="shared" si="2"/>
        <v xml:space="preserve"> </v>
      </c>
      <c r="BM8" s="28" t="str">
        <f t="shared" si="3"/>
        <v xml:space="preserve"> </v>
      </c>
      <c r="BN8" s="29" t="str">
        <f t="shared" si="4"/>
        <v xml:space="preserve"> </v>
      </c>
      <c r="BO8" s="29" t="str">
        <f t="shared" si="5"/>
        <v xml:space="preserve"> </v>
      </c>
      <c r="BP8" s="29" t="str">
        <f t="shared" si="6"/>
        <v xml:space="preserve"> </v>
      </c>
      <c r="BQ8" s="29">
        <f t="shared" si="7"/>
        <v>78.234741996973753</v>
      </c>
      <c r="BR8" s="28" t="str">
        <f t="shared" si="8"/>
        <v xml:space="preserve"> </v>
      </c>
      <c r="BS8" s="60"/>
      <c r="BT8" s="38">
        <f t="shared" si="13"/>
        <v>0</v>
      </c>
      <c r="BU8" s="33" t="str">
        <f t="shared" si="14"/>
        <v xml:space="preserve"> </v>
      </c>
      <c r="BV8" s="33" t="str">
        <f t="shared" si="15"/>
        <v xml:space="preserve"> </v>
      </c>
      <c r="BW8" s="23" t="str">
        <f t="shared" si="16"/>
        <v xml:space="preserve"> </v>
      </c>
      <c r="BX8" s="33" t="str">
        <f t="shared" si="17"/>
        <v xml:space="preserve"> </v>
      </c>
      <c r="BY8" s="33" t="str">
        <f t="shared" si="18"/>
        <v xml:space="preserve"> </v>
      </c>
      <c r="BZ8" s="33" t="str">
        <f t="shared" si="19"/>
        <v xml:space="preserve"> </v>
      </c>
      <c r="CA8" s="33">
        <f t="shared" si="20"/>
        <v>0</v>
      </c>
      <c r="CB8" s="23" t="str">
        <f t="shared" si="21"/>
        <v xml:space="preserve"> </v>
      </c>
      <c r="CC8" s="63"/>
      <c r="CD8" s="7">
        <f t="shared" si="22"/>
        <v>64</v>
      </c>
      <c r="CE8" s="7">
        <f t="shared" si="23"/>
        <v>18</v>
      </c>
      <c r="CF8" s="7">
        <f t="shared" si="24"/>
        <v>94</v>
      </c>
      <c r="CG8" s="7">
        <f t="shared" si="25"/>
        <v>101</v>
      </c>
      <c r="CH8" s="7">
        <f t="shared" si="26"/>
        <v>1</v>
      </c>
      <c r="CI8" s="7">
        <f t="shared" si="27"/>
        <v>87</v>
      </c>
      <c r="CJ8" s="7">
        <f t="shared" si="28"/>
        <v>42</v>
      </c>
      <c r="CK8" s="7">
        <f t="shared" si="29"/>
        <v>33</v>
      </c>
      <c r="CL8" s="7">
        <f t="shared" si="30"/>
        <v>13</v>
      </c>
      <c r="CM8" s="7">
        <f t="shared" si="31"/>
        <v>21</v>
      </c>
      <c r="CN8" s="7">
        <f t="shared" si="32"/>
        <v>30</v>
      </c>
      <c r="CO8" s="7">
        <f t="shared" si="33"/>
        <v>4</v>
      </c>
      <c r="CP8" s="7">
        <f t="shared" si="34"/>
        <v>61</v>
      </c>
      <c r="CQ8" s="7">
        <f t="shared" si="35"/>
        <v>9</v>
      </c>
      <c r="CR8" s="7">
        <f t="shared" si="36"/>
        <v>17</v>
      </c>
      <c r="CS8" s="7">
        <f t="shared" si="37"/>
        <v>17</v>
      </c>
      <c r="CT8" s="7" t="str">
        <f t="shared" si="38"/>
        <v xml:space="preserve"> </v>
      </c>
      <c r="CU8" s="7" t="str">
        <f t="shared" si="39"/>
        <v xml:space="preserve"> </v>
      </c>
      <c r="CV8" s="7" t="str">
        <f t="shared" si="40"/>
        <v xml:space="preserve"> </v>
      </c>
      <c r="CW8" s="7" t="str">
        <f t="shared" si="41"/>
        <v xml:space="preserve"> </v>
      </c>
      <c r="CX8" s="7" t="str">
        <f t="shared" si="42"/>
        <v xml:space="preserve"> </v>
      </c>
      <c r="CY8" s="7" t="str">
        <f t="shared" si="43"/>
        <v xml:space="preserve"> </v>
      </c>
      <c r="CZ8" s="7" t="str">
        <f t="shared" si="44"/>
        <v xml:space="preserve"> </v>
      </c>
      <c r="DA8" s="6">
        <f t="shared" si="45"/>
        <v>38.25</v>
      </c>
      <c r="DB8" s="7">
        <f t="shared" si="46"/>
        <v>25.5</v>
      </c>
      <c r="DC8" s="7">
        <f t="shared" si="47"/>
        <v>31.993163332187081</v>
      </c>
      <c r="DD8" s="63"/>
      <c r="DE8" s="37" t="str">
        <f t="shared" si="48"/>
        <v/>
      </c>
      <c r="DF8" s="29" t="str">
        <f t="shared" si="49"/>
        <v/>
      </c>
      <c r="DG8" s="28" t="str">
        <f t="shared" si="50"/>
        <v/>
      </c>
      <c r="DH8" s="29" t="str">
        <f t="shared" si="51"/>
        <v/>
      </c>
      <c r="DI8" s="29" t="str">
        <f t="shared" si="52"/>
        <v/>
      </c>
      <c r="DJ8" s="29" t="str">
        <f t="shared" si="53"/>
        <v/>
      </c>
      <c r="DK8" s="29">
        <f t="shared" si="54"/>
        <v>26.364858717860542</v>
      </c>
      <c r="DL8" s="28" t="str">
        <f t="shared" si="55"/>
        <v/>
      </c>
      <c r="DM8" s="60"/>
    </row>
    <row r="9" spans="1:117" s="7" customFormat="1" x14ac:dyDescent="0.2">
      <c r="A9" s="44">
        <f>WPA2_1_snd!A8</f>
        <v>1</v>
      </c>
      <c r="B9" s="53">
        <v>8</v>
      </c>
      <c r="C9" s="44">
        <v>31123594.832651999</v>
      </c>
      <c r="D9" s="7" t="s">
        <v>1</v>
      </c>
      <c r="E9" s="7">
        <v>85</v>
      </c>
      <c r="F9" s="7">
        <v>112</v>
      </c>
      <c r="G9" s="7">
        <v>110</v>
      </c>
      <c r="H9" s="7">
        <v>54</v>
      </c>
      <c r="I9" s="7">
        <v>83</v>
      </c>
      <c r="J9" s="7">
        <v>5</v>
      </c>
      <c r="K9" s="7">
        <v>11</v>
      </c>
      <c r="L9" s="7">
        <v>106</v>
      </c>
      <c r="M9" s="7">
        <v>207</v>
      </c>
      <c r="N9" s="7">
        <v>185</v>
      </c>
      <c r="O9" s="7">
        <v>7</v>
      </c>
      <c r="P9" s="7">
        <v>34</v>
      </c>
      <c r="Q9" s="7">
        <v>86</v>
      </c>
      <c r="R9" s="7">
        <v>191</v>
      </c>
      <c r="S9" s="7">
        <v>82</v>
      </c>
      <c r="T9" s="7">
        <v>155</v>
      </c>
      <c r="U9" s="7">
        <v>3</v>
      </c>
      <c r="V9" s="7">
        <v>177</v>
      </c>
      <c r="W9" s="7">
        <v>33</v>
      </c>
      <c r="X9" s="7">
        <v>64</v>
      </c>
      <c r="Y9" s="7">
        <v>36</v>
      </c>
      <c r="Z9" s="7">
        <v>152</v>
      </c>
      <c r="AA9" s="8">
        <v>127</v>
      </c>
      <c r="AB9" s="19" t="s">
        <v>4</v>
      </c>
      <c r="AC9" s="6">
        <v>31123681.63039</v>
      </c>
      <c r="AD9" s="7" t="s">
        <v>1</v>
      </c>
      <c r="AE9" s="7">
        <v>537199</v>
      </c>
      <c r="AF9" s="7">
        <v>0</v>
      </c>
      <c r="AG9" s="7">
        <v>190</v>
      </c>
      <c r="AH9" s="7">
        <v>30</v>
      </c>
      <c r="AI9" s="7">
        <v>45</v>
      </c>
      <c r="AJ9" s="7">
        <v>125</v>
      </c>
      <c r="AK9" s="7">
        <v>0</v>
      </c>
      <c r="AL9" s="7">
        <v>0</v>
      </c>
      <c r="AM9" s="7">
        <v>85</v>
      </c>
      <c r="AN9" s="7">
        <v>210</v>
      </c>
      <c r="AO9" s="7">
        <v>210</v>
      </c>
      <c r="AP9" s="7">
        <v>5</v>
      </c>
      <c r="AQ9" s="7">
        <v>0</v>
      </c>
      <c r="AR9" s="7">
        <v>80</v>
      </c>
      <c r="AS9" s="7">
        <v>220</v>
      </c>
      <c r="AT9" s="7">
        <v>50</v>
      </c>
      <c r="AU9" s="7">
        <v>250</v>
      </c>
      <c r="AV9" s="7">
        <v>250</v>
      </c>
      <c r="AW9" s="7">
        <v>100</v>
      </c>
      <c r="AX9" s="7">
        <v>10</v>
      </c>
      <c r="AY9" s="7">
        <v>65</v>
      </c>
      <c r="AZ9" s="7">
        <v>35</v>
      </c>
      <c r="BA9" s="7">
        <v>210</v>
      </c>
      <c r="BB9" s="45">
        <v>20</v>
      </c>
      <c r="BC9" s="44">
        <f t="shared" si="10"/>
        <v>0</v>
      </c>
      <c r="BD9" s="57"/>
      <c r="BE9" s="7">
        <f t="shared" si="11"/>
        <v>1</v>
      </c>
      <c r="BF9" s="57"/>
      <c r="BG9" s="7">
        <f t="shared" si="12"/>
        <v>0</v>
      </c>
      <c r="BH9" s="60"/>
      <c r="BI9" s="44">
        <f t="shared" si="0"/>
        <v>86.797738000750542</v>
      </c>
      <c r="BJ9" s="57"/>
      <c r="BK9" s="29" t="str">
        <f t="shared" si="1"/>
        <v xml:space="preserve"> </v>
      </c>
      <c r="BL9" s="29" t="str">
        <f t="shared" si="2"/>
        <v xml:space="preserve"> </v>
      </c>
      <c r="BM9" s="28" t="str">
        <f t="shared" si="3"/>
        <v xml:space="preserve"> </v>
      </c>
      <c r="BN9" s="29" t="str">
        <f t="shared" si="4"/>
        <v xml:space="preserve"> </v>
      </c>
      <c r="BO9" s="29" t="str">
        <f t="shared" si="5"/>
        <v xml:space="preserve"> </v>
      </c>
      <c r="BP9" s="29" t="str">
        <f t="shared" si="6"/>
        <v xml:space="preserve"> </v>
      </c>
      <c r="BQ9" s="29" t="str">
        <f t="shared" si="7"/>
        <v xml:space="preserve"> </v>
      </c>
      <c r="BR9" s="28">
        <f t="shared" si="8"/>
        <v>86.797738000750542</v>
      </c>
      <c r="BS9" s="60"/>
      <c r="BT9" s="38">
        <f t="shared" si="13"/>
        <v>0</v>
      </c>
      <c r="BU9" s="33" t="str">
        <f t="shared" si="14"/>
        <v xml:space="preserve"> </v>
      </c>
      <c r="BV9" s="33" t="str">
        <f t="shared" si="15"/>
        <v xml:space="preserve"> </v>
      </c>
      <c r="BW9" s="23" t="str">
        <f t="shared" si="16"/>
        <v xml:space="preserve"> </v>
      </c>
      <c r="BX9" s="33" t="str">
        <f t="shared" si="17"/>
        <v xml:space="preserve"> </v>
      </c>
      <c r="BY9" s="33" t="str">
        <f t="shared" si="18"/>
        <v xml:space="preserve"> </v>
      </c>
      <c r="BZ9" s="33" t="str">
        <f t="shared" si="19"/>
        <v xml:space="preserve"> </v>
      </c>
      <c r="CA9" s="33" t="str">
        <f t="shared" si="20"/>
        <v xml:space="preserve"> </v>
      </c>
      <c r="CB9" s="23">
        <f t="shared" si="21"/>
        <v>0</v>
      </c>
      <c r="CC9" s="63"/>
      <c r="CD9" s="7">
        <f t="shared" si="22"/>
        <v>85</v>
      </c>
      <c r="CE9" s="7">
        <f t="shared" si="23"/>
        <v>78</v>
      </c>
      <c r="CF9" s="7">
        <f t="shared" si="24"/>
        <v>80</v>
      </c>
      <c r="CG9" s="7">
        <f t="shared" si="25"/>
        <v>9</v>
      </c>
      <c r="CH9" s="7">
        <f t="shared" si="26"/>
        <v>42</v>
      </c>
      <c r="CI9" s="7">
        <f t="shared" si="27"/>
        <v>5</v>
      </c>
      <c r="CJ9" s="7">
        <f t="shared" si="28"/>
        <v>11</v>
      </c>
      <c r="CK9" s="7">
        <f t="shared" si="29"/>
        <v>21</v>
      </c>
      <c r="CL9" s="7">
        <f t="shared" si="30"/>
        <v>3</v>
      </c>
      <c r="CM9" s="7">
        <f t="shared" si="31"/>
        <v>25</v>
      </c>
      <c r="CN9" s="7">
        <f t="shared" si="32"/>
        <v>2</v>
      </c>
      <c r="CO9" s="7">
        <f t="shared" si="33"/>
        <v>34</v>
      </c>
      <c r="CP9" s="7">
        <f t="shared" si="34"/>
        <v>6</v>
      </c>
      <c r="CQ9" s="7">
        <f t="shared" si="35"/>
        <v>29</v>
      </c>
      <c r="CR9" s="7">
        <f t="shared" si="36"/>
        <v>32</v>
      </c>
      <c r="CS9" s="7">
        <f t="shared" si="37"/>
        <v>95</v>
      </c>
      <c r="CT9" s="7">
        <f t="shared" si="38"/>
        <v>247</v>
      </c>
      <c r="CU9" s="7">
        <f t="shared" si="39"/>
        <v>77</v>
      </c>
      <c r="CV9" s="7">
        <f t="shared" si="40"/>
        <v>23</v>
      </c>
      <c r="CW9" s="7">
        <f t="shared" si="41"/>
        <v>1</v>
      </c>
      <c r="CX9" s="7">
        <f t="shared" si="42"/>
        <v>1</v>
      </c>
      <c r="CY9" s="7">
        <f t="shared" si="43"/>
        <v>58</v>
      </c>
      <c r="CZ9" s="7">
        <f t="shared" si="44"/>
        <v>107</v>
      </c>
      <c r="DA9" s="6">
        <f t="shared" si="45"/>
        <v>46.565217391304351</v>
      </c>
      <c r="DB9" s="7">
        <f t="shared" si="46"/>
        <v>29</v>
      </c>
      <c r="DC9" s="7">
        <f t="shared" si="47"/>
        <v>54.081923434212705</v>
      </c>
      <c r="DD9" s="63"/>
      <c r="DE9" s="37" t="str">
        <f t="shared" si="48"/>
        <v/>
      </c>
      <c r="DF9" s="29" t="str">
        <f t="shared" si="49"/>
        <v/>
      </c>
      <c r="DG9" s="28" t="str">
        <f t="shared" si="50"/>
        <v/>
      </c>
      <c r="DH9" s="29" t="str">
        <f t="shared" si="51"/>
        <v/>
      </c>
      <c r="DI9" s="29" t="str">
        <f t="shared" si="52"/>
        <v/>
      </c>
      <c r="DJ9" s="29" t="str">
        <f t="shared" si="53"/>
        <v/>
      </c>
      <c r="DK9" s="29" t="str">
        <f t="shared" si="54"/>
        <v/>
      </c>
      <c r="DL9" s="28">
        <f t="shared" si="55"/>
        <v>46.876165306606161</v>
      </c>
      <c r="DM9" s="60"/>
    </row>
    <row r="10" spans="1:117" s="7" customFormat="1" x14ac:dyDescent="0.2">
      <c r="A10" s="44">
        <f>WPA2_1_snd!A9</f>
        <v>2</v>
      </c>
      <c r="B10" s="53">
        <v>1</v>
      </c>
      <c r="C10" s="44">
        <v>31129594.618843</v>
      </c>
      <c r="D10" s="7" t="s">
        <v>2</v>
      </c>
      <c r="E10" s="7">
        <v>0</v>
      </c>
      <c r="AA10" s="8"/>
      <c r="AB10" s="19" t="s">
        <v>4</v>
      </c>
      <c r="AC10" s="6">
        <v>31129605.463688999</v>
      </c>
      <c r="AD10" s="7" t="s">
        <v>2</v>
      </c>
      <c r="AE10" s="7">
        <v>568507</v>
      </c>
      <c r="AF10" s="7">
        <v>0</v>
      </c>
      <c r="BB10" s="45"/>
      <c r="BC10" s="44">
        <f t="shared" si="10"/>
        <v>0</v>
      </c>
      <c r="BD10" s="57"/>
      <c r="BE10" s="7">
        <f t="shared" si="11"/>
        <v>1</v>
      </c>
      <c r="BF10" s="57"/>
      <c r="BG10" s="7">
        <f t="shared" si="12"/>
        <v>0</v>
      </c>
      <c r="BH10" s="60"/>
      <c r="BI10" s="44">
        <f t="shared" si="0"/>
        <v>10.844845999032259</v>
      </c>
      <c r="BJ10" s="57"/>
      <c r="BK10" s="29">
        <f t="shared" si="1"/>
        <v>10.844845999032259</v>
      </c>
      <c r="BL10" s="29" t="str">
        <f t="shared" si="2"/>
        <v xml:space="preserve"> </v>
      </c>
      <c r="BM10" s="28" t="str">
        <f t="shared" si="3"/>
        <v xml:space="preserve"> </v>
      </c>
      <c r="BN10" s="29" t="str">
        <f t="shared" si="4"/>
        <v xml:space="preserve"> </v>
      </c>
      <c r="BO10" s="29" t="str">
        <f t="shared" si="5"/>
        <v xml:space="preserve"> </v>
      </c>
      <c r="BP10" s="29" t="str">
        <f t="shared" si="6"/>
        <v xml:space="preserve"> </v>
      </c>
      <c r="BQ10" s="29" t="str">
        <f t="shared" si="7"/>
        <v xml:space="preserve"> </v>
      </c>
      <c r="BR10" s="28" t="str">
        <f t="shared" si="8"/>
        <v xml:space="preserve"> </v>
      </c>
      <c r="BS10" s="60"/>
      <c r="BT10" s="38" t="str">
        <f t="shared" si="13"/>
        <v xml:space="preserve"> </v>
      </c>
      <c r="BU10" s="33" t="str">
        <f t="shared" si="14"/>
        <v xml:space="preserve"> </v>
      </c>
      <c r="BV10" s="33" t="str">
        <f t="shared" si="15"/>
        <v xml:space="preserve"> </v>
      </c>
      <c r="BW10" s="23" t="str">
        <f t="shared" si="16"/>
        <v xml:space="preserve"> </v>
      </c>
      <c r="BX10" s="33" t="str">
        <f t="shared" si="17"/>
        <v xml:space="preserve"> </v>
      </c>
      <c r="BY10" s="33" t="str">
        <f t="shared" si="18"/>
        <v xml:space="preserve"> </v>
      </c>
      <c r="BZ10" s="33" t="str">
        <f t="shared" si="19"/>
        <v xml:space="preserve"> </v>
      </c>
      <c r="CA10" s="33" t="str">
        <f t="shared" si="20"/>
        <v xml:space="preserve"> </v>
      </c>
      <c r="CB10" s="23" t="str">
        <f t="shared" si="21"/>
        <v xml:space="preserve"> </v>
      </c>
      <c r="CC10" s="63"/>
      <c r="CD10" s="7" t="str">
        <f t="shared" si="22"/>
        <v xml:space="preserve"> </v>
      </c>
      <c r="CE10" s="7" t="str">
        <f t="shared" si="23"/>
        <v xml:space="preserve"> </v>
      </c>
      <c r="CF10" s="7" t="str">
        <f t="shared" si="24"/>
        <v xml:space="preserve"> </v>
      </c>
      <c r="CG10" s="7" t="str">
        <f t="shared" si="25"/>
        <v xml:space="preserve"> </v>
      </c>
      <c r="CH10" s="7" t="str">
        <f t="shared" si="26"/>
        <v xml:space="preserve"> </v>
      </c>
      <c r="CI10" s="7" t="str">
        <f t="shared" si="27"/>
        <v xml:space="preserve"> </v>
      </c>
      <c r="CJ10" s="7" t="str">
        <f t="shared" si="28"/>
        <v xml:space="preserve"> </v>
      </c>
      <c r="CK10" s="7" t="str">
        <f t="shared" si="29"/>
        <v xml:space="preserve"> </v>
      </c>
      <c r="CL10" s="7" t="str">
        <f t="shared" si="30"/>
        <v xml:space="preserve"> </v>
      </c>
      <c r="CM10" s="7" t="str">
        <f t="shared" si="31"/>
        <v xml:space="preserve"> </v>
      </c>
      <c r="CN10" s="7" t="str">
        <f t="shared" si="32"/>
        <v xml:space="preserve"> </v>
      </c>
      <c r="CO10" s="7" t="str">
        <f t="shared" si="33"/>
        <v xml:space="preserve"> </v>
      </c>
      <c r="CP10" s="7" t="str">
        <f t="shared" si="34"/>
        <v xml:space="preserve"> </v>
      </c>
      <c r="CQ10" s="7" t="str">
        <f t="shared" si="35"/>
        <v xml:space="preserve"> </v>
      </c>
      <c r="CR10" s="7" t="str">
        <f t="shared" si="36"/>
        <v xml:space="preserve"> </v>
      </c>
      <c r="CS10" s="7" t="str">
        <f t="shared" si="37"/>
        <v xml:space="preserve"> </v>
      </c>
      <c r="CT10" s="7" t="str">
        <f t="shared" si="38"/>
        <v xml:space="preserve"> </v>
      </c>
      <c r="CU10" s="7" t="str">
        <f t="shared" si="39"/>
        <v xml:space="preserve"> </v>
      </c>
      <c r="CV10" s="7" t="str">
        <f t="shared" si="40"/>
        <v xml:space="preserve"> </v>
      </c>
      <c r="CW10" s="7" t="str">
        <f t="shared" si="41"/>
        <v xml:space="preserve"> </v>
      </c>
      <c r="CX10" s="7" t="str">
        <f t="shared" si="42"/>
        <v xml:space="preserve"> </v>
      </c>
      <c r="CY10" s="7" t="str">
        <f t="shared" si="43"/>
        <v xml:space="preserve"> </v>
      </c>
      <c r="CZ10" s="7" t="str">
        <f t="shared" si="44"/>
        <v xml:space="preserve"> </v>
      </c>
      <c r="DA10" s="6" t="str">
        <f t="shared" si="45"/>
        <v xml:space="preserve"> </v>
      </c>
      <c r="DB10" s="7" t="str">
        <f t="shared" si="46"/>
        <v xml:space="preserve"> </v>
      </c>
      <c r="DC10" s="7" t="str">
        <f t="shared" si="47"/>
        <v xml:space="preserve"> </v>
      </c>
      <c r="DD10" s="63"/>
      <c r="DE10" s="37" t="str">
        <f t="shared" si="48"/>
        <v xml:space="preserve"> </v>
      </c>
      <c r="DF10" s="29" t="str">
        <f t="shared" si="49"/>
        <v/>
      </c>
      <c r="DG10" s="28" t="str">
        <f t="shared" si="50"/>
        <v/>
      </c>
      <c r="DH10" s="29" t="str">
        <f t="shared" si="51"/>
        <v/>
      </c>
      <c r="DI10" s="29" t="str">
        <f t="shared" si="52"/>
        <v/>
      </c>
      <c r="DJ10" s="29" t="str">
        <f t="shared" si="53"/>
        <v/>
      </c>
      <c r="DK10" s="29" t="str">
        <f t="shared" si="54"/>
        <v/>
      </c>
      <c r="DL10" s="28" t="str">
        <f t="shared" si="55"/>
        <v/>
      </c>
      <c r="DM10" s="60"/>
    </row>
    <row r="11" spans="1:117" s="7" customFormat="1" x14ac:dyDescent="0.2">
      <c r="A11" s="44">
        <f>WPA2_1_snd!A10</f>
        <v>2</v>
      </c>
      <c r="B11" s="53">
        <v>2</v>
      </c>
      <c r="C11" s="44">
        <v>31129595.223903</v>
      </c>
      <c r="D11" s="7" t="s">
        <v>2</v>
      </c>
      <c r="E11" s="7">
        <v>0</v>
      </c>
      <c r="AA11" s="8"/>
      <c r="AB11" s="19" t="s">
        <v>2</v>
      </c>
      <c r="AC11" s="6">
        <v>31129600.216669001</v>
      </c>
      <c r="AD11" s="7" t="s">
        <v>2</v>
      </c>
      <c r="AE11" s="7">
        <v>584554</v>
      </c>
      <c r="AF11" s="7">
        <v>0</v>
      </c>
      <c r="BB11" s="45"/>
      <c r="BC11" s="44">
        <f t="shared" si="10"/>
        <v>1</v>
      </c>
      <c r="BD11" s="57"/>
      <c r="BE11" s="7">
        <f t="shared" si="11"/>
        <v>1</v>
      </c>
      <c r="BF11" s="57"/>
      <c r="BG11" s="7">
        <f t="shared" si="12"/>
        <v>1</v>
      </c>
      <c r="BH11" s="60"/>
      <c r="BI11" s="44">
        <f t="shared" si="0"/>
        <v>4.9927660003304482</v>
      </c>
      <c r="BJ11" s="57"/>
      <c r="BK11" s="29" t="str">
        <f t="shared" si="1"/>
        <v xml:space="preserve"> </v>
      </c>
      <c r="BL11" s="29">
        <f t="shared" si="2"/>
        <v>4.9927660003304482</v>
      </c>
      <c r="BM11" s="28" t="str">
        <f t="shared" si="3"/>
        <v xml:space="preserve"> </v>
      </c>
      <c r="BN11" s="29" t="str">
        <f t="shared" si="4"/>
        <v xml:space="preserve"> </v>
      </c>
      <c r="BO11" s="29" t="str">
        <f t="shared" si="5"/>
        <v xml:space="preserve"> </v>
      </c>
      <c r="BP11" s="29" t="str">
        <f t="shared" si="6"/>
        <v xml:space="preserve"> </v>
      </c>
      <c r="BQ11" s="29" t="str">
        <f t="shared" si="7"/>
        <v xml:space="preserve"> </v>
      </c>
      <c r="BR11" s="28" t="str">
        <f t="shared" si="8"/>
        <v xml:space="preserve"> </v>
      </c>
      <c r="BS11" s="60"/>
      <c r="BT11" s="38" t="str">
        <f t="shared" si="13"/>
        <v xml:space="preserve"> </v>
      </c>
      <c r="BU11" s="33" t="str">
        <f t="shared" si="14"/>
        <v xml:space="preserve"> </v>
      </c>
      <c r="BV11" s="33" t="str">
        <f t="shared" si="15"/>
        <v xml:space="preserve"> </v>
      </c>
      <c r="BW11" s="23" t="str">
        <f t="shared" si="16"/>
        <v xml:space="preserve"> </v>
      </c>
      <c r="BX11" s="33" t="str">
        <f t="shared" si="17"/>
        <v xml:space="preserve"> </v>
      </c>
      <c r="BY11" s="33" t="str">
        <f t="shared" si="18"/>
        <v xml:space="preserve"> </v>
      </c>
      <c r="BZ11" s="33" t="str">
        <f t="shared" si="19"/>
        <v xml:space="preserve"> </v>
      </c>
      <c r="CA11" s="33" t="str">
        <f t="shared" si="20"/>
        <v xml:space="preserve"> </v>
      </c>
      <c r="CB11" s="23" t="str">
        <f t="shared" si="21"/>
        <v xml:space="preserve"> </v>
      </c>
      <c r="CC11" s="63"/>
      <c r="CD11" s="7" t="str">
        <f t="shared" si="22"/>
        <v xml:space="preserve"> </v>
      </c>
      <c r="CE11" s="7" t="str">
        <f t="shared" si="23"/>
        <v xml:space="preserve"> </v>
      </c>
      <c r="CF11" s="7" t="str">
        <f t="shared" si="24"/>
        <v xml:space="preserve"> </v>
      </c>
      <c r="CG11" s="7" t="str">
        <f t="shared" si="25"/>
        <v xml:space="preserve"> </v>
      </c>
      <c r="CH11" s="7" t="str">
        <f t="shared" si="26"/>
        <v xml:space="preserve"> </v>
      </c>
      <c r="CI11" s="7" t="str">
        <f t="shared" si="27"/>
        <v xml:space="preserve"> </v>
      </c>
      <c r="CJ11" s="7" t="str">
        <f t="shared" si="28"/>
        <v xml:space="preserve"> </v>
      </c>
      <c r="CK11" s="7" t="str">
        <f t="shared" si="29"/>
        <v xml:space="preserve"> </v>
      </c>
      <c r="CL11" s="7" t="str">
        <f t="shared" si="30"/>
        <v xml:space="preserve"> </v>
      </c>
      <c r="CM11" s="7" t="str">
        <f t="shared" si="31"/>
        <v xml:space="preserve"> </v>
      </c>
      <c r="CN11" s="7" t="str">
        <f t="shared" si="32"/>
        <v xml:space="preserve"> </v>
      </c>
      <c r="CO11" s="7" t="str">
        <f t="shared" si="33"/>
        <v xml:space="preserve"> </v>
      </c>
      <c r="CP11" s="7" t="str">
        <f t="shared" si="34"/>
        <v xml:space="preserve"> </v>
      </c>
      <c r="CQ11" s="7" t="str">
        <f t="shared" si="35"/>
        <v xml:space="preserve"> </v>
      </c>
      <c r="CR11" s="7" t="str">
        <f t="shared" si="36"/>
        <v xml:space="preserve"> </v>
      </c>
      <c r="CS11" s="7" t="str">
        <f t="shared" si="37"/>
        <v xml:space="preserve"> </v>
      </c>
      <c r="CT11" s="7" t="str">
        <f t="shared" si="38"/>
        <v xml:space="preserve"> </v>
      </c>
      <c r="CU11" s="7" t="str">
        <f t="shared" si="39"/>
        <v xml:space="preserve"> </v>
      </c>
      <c r="CV11" s="7" t="str">
        <f t="shared" si="40"/>
        <v xml:space="preserve"> </v>
      </c>
      <c r="CW11" s="7" t="str">
        <f t="shared" si="41"/>
        <v xml:space="preserve"> </v>
      </c>
      <c r="CX11" s="7" t="str">
        <f t="shared" si="42"/>
        <v xml:space="preserve"> </v>
      </c>
      <c r="CY11" s="7" t="str">
        <f t="shared" si="43"/>
        <v xml:space="preserve"> </v>
      </c>
      <c r="CZ11" s="7" t="str">
        <f t="shared" si="44"/>
        <v xml:space="preserve"> </v>
      </c>
      <c r="DA11" s="6" t="str">
        <f t="shared" si="45"/>
        <v xml:space="preserve"> </v>
      </c>
      <c r="DB11" s="7" t="str">
        <f t="shared" si="46"/>
        <v xml:space="preserve"> </v>
      </c>
      <c r="DC11" s="7" t="str">
        <f t="shared" si="47"/>
        <v xml:space="preserve"> </v>
      </c>
      <c r="DD11" s="63"/>
      <c r="DE11" s="37" t="str">
        <f t="shared" si="48"/>
        <v/>
      </c>
      <c r="DF11" s="29" t="str">
        <f t="shared" si="49"/>
        <v xml:space="preserve"> </v>
      </c>
      <c r="DG11" s="28" t="str">
        <f t="shared" si="50"/>
        <v/>
      </c>
      <c r="DH11" s="29" t="str">
        <f t="shared" si="51"/>
        <v/>
      </c>
      <c r="DI11" s="29" t="str">
        <f t="shared" si="52"/>
        <v/>
      </c>
      <c r="DJ11" s="29" t="str">
        <f t="shared" si="53"/>
        <v/>
      </c>
      <c r="DK11" s="29" t="str">
        <f t="shared" si="54"/>
        <v/>
      </c>
      <c r="DL11" s="28" t="str">
        <f t="shared" si="55"/>
        <v/>
      </c>
      <c r="DM11" s="60"/>
    </row>
    <row r="12" spans="1:117" s="7" customFormat="1" x14ac:dyDescent="0.2">
      <c r="A12" s="44">
        <f>WPA2_1_snd!A11</f>
        <v>2</v>
      </c>
      <c r="B12" s="53">
        <v>3</v>
      </c>
      <c r="C12" s="44">
        <v>31129595.273931999</v>
      </c>
      <c r="D12" s="7" t="s">
        <v>2</v>
      </c>
      <c r="E12" s="7">
        <v>0</v>
      </c>
      <c r="AA12" s="8"/>
      <c r="AB12" s="19" t="s">
        <v>2</v>
      </c>
      <c r="AC12" s="6">
        <v>31129603.348505002</v>
      </c>
      <c r="AD12" s="7" t="s">
        <v>2</v>
      </c>
      <c r="AE12" s="7">
        <v>583124</v>
      </c>
      <c r="AF12" s="7">
        <v>0</v>
      </c>
      <c r="BB12" s="45"/>
      <c r="BC12" s="44">
        <f t="shared" si="10"/>
        <v>1</v>
      </c>
      <c r="BD12" s="57"/>
      <c r="BE12" s="7">
        <f t="shared" si="11"/>
        <v>1</v>
      </c>
      <c r="BF12" s="57"/>
      <c r="BG12" s="7">
        <f t="shared" si="12"/>
        <v>1</v>
      </c>
      <c r="BH12" s="60"/>
      <c r="BI12" s="44">
        <f t="shared" si="0"/>
        <v>8.0745730027556419</v>
      </c>
      <c r="BJ12" s="57"/>
      <c r="BK12" s="29" t="str">
        <f t="shared" si="1"/>
        <v xml:space="preserve"> </v>
      </c>
      <c r="BL12" s="29" t="str">
        <f t="shared" si="2"/>
        <v xml:space="preserve"> </v>
      </c>
      <c r="BM12" s="28">
        <f t="shared" si="3"/>
        <v>8.0745730027556419</v>
      </c>
      <c r="BN12" s="29" t="str">
        <f t="shared" si="4"/>
        <v xml:space="preserve"> </v>
      </c>
      <c r="BO12" s="29" t="str">
        <f t="shared" si="5"/>
        <v xml:space="preserve"> </v>
      </c>
      <c r="BP12" s="29" t="str">
        <f t="shared" si="6"/>
        <v xml:space="preserve"> </v>
      </c>
      <c r="BQ12" s="29" t="str">
        <f t="shared" si="7"/>
        <v xml:space="preserve"> </v>
      </c>
      <c r="BR12" s="28" t="str">
        <f t="shared" si="8"/>
        <v xml:space="preserve"> </v>
      </c>
      <c r="BS12" s="60"/>
      <c r="BT12" s="38" t="str">
        <f t="shared" si="13"/>
        <v xml:space="preserve"> </v>
      </c>
      <c r="BU12" s="33" t="str">
        <f t="shared" si="14"/>
        <v xml:space="preserve"> </v>
      </c>
      <c r="BV12" s="33" t="str">
        <f t="shared" si="15"/>
        <v xml:space="preserve"> </v>
      </c>
      <c r="BW12" s="23" t="str">
        <f t="shared" si="16"/>
        <v xml:space="preserve"> </v>
      </c>
      <c r="BX12" s="33" t="str">
        <f t="shared" si="17"/>
        <v xml:space="preserve"> </v>
      </c>
      <c r="BY12" s="33" t="str">
        <f t="shared" si="18"/>
        <v xml:space="preserve"> </v>
      </c>
      <c r="BZ12" s="33" t="str">
        <f t="shared" si="19"/>
        <v xml:space="preserve"> </v>
      </c>
      <c r="CA12" s="33" t="str">
        <f t="shared" si="20"/>
        <v xml:space="preserve"> </v>
      </c>
      <c r="CB12" s="23" t="str">
        <f t="shared" si="21"/>
        <v xml:space="preserve"> </v>
      </c>
      <c r="CC12" s="63"/>
      <c r="CD12" s="7" t="str">
        <f t="shared" si="22"/>
        <v xml:space="preserve"> </v>
      </c>
      <c r="CE12" s="7" t="str">
        <f t="shared" si="23"/>
        <v xml:space="preserve"> </v>
      </c>
      <c r="CF12" s="7" t="str">
        <f t="shared" si="24"/>
        <v xml:space="preserve"> </v>
      </c>
      <c r="CG12" s="7" t="str">
        <f t="shared" si="25"/>
        <v xml:space="preserve"> </v>
      </c>
      <c r="CH12" s="7" t="str">
        <f t="shared" si="26"/>
        <v xml:space="preserve"> </v>
      </c>
      <c r="CI12" s="7" t="str">
        <f t="shared" si="27"/>
        <v xml:space="preserve"> </v>
      </c>
      <c r="CJ12" s="7" t="str">
        <f t="shared" si="28"/>
        <v xml:space="preserve"> </v>
      </c>
      <c r="CK12" s="7" t="str">
        <f t="shared" si="29"/>
        <v xml:space="preserve"> </v>
      </c>
      <c r="CL12" s="7" t="str">
        <f t="shared" si="30"/>
        <v xml:space="preserve"> </v>
      </c>
      <c r="CM12" s="7" t="str">
        <f t="shared" si="31"/>
        <v xml:space="preserve"> </v>
      </c>
      <c r="CN12" s="7" t="str">
        <f t="shared" si="32"/>
        <v xml:space="preserve"> </v>
      </c>
      <c r="CO12" s="7" t="str">
        <f t="shared" si="33"/>
        <v xml:space="preserve"> </v>
      </c>
      <c r="CP12" s="7" t="str">
        <f t="shared" si="34"/>
        <v xml:space="preserve"> </v>
      </c>
      <c r="CQ12" s="7" t="str">
        <f t="shared" si="35"/>
        <v xml:space="preserve"> </v>
      </c>
      <c r="CR12" s="7" t="str">
        <f t="shared" si="36"/>
        <v xml:space="preserve"> </v>
      </c>
      <c r="CS12" s="7" t="str">
        <f t="shared" si="37"/>
        <v xml:space="preserve"> </v>
      </c>
      <c r="CT12" s="7" t="str">
        <f t="shared" si="38"/>
        <v xml:space="preserve"> </v>
      </c>
      <c r="CU12" s="7" t="str">
        <f t="shared" si="39"/>
        <v xml:space="preserve"> </v>
      </c>
      <c r="CV12" s="7" t="str">
        <f t="shared" si="40"/>
        <v xml:space="preserve"> </v>
      </c>
      <c r="CW12" s="7" t="str">
        <f t="shared" si="41"/>
        <v xml:space="preserve"> </v>
      </c>
      <c r="CX12" s="7" t="str">
        <f t="shared" si="42"/>
        <v xml:space="preserve"> </v>
      </c>
      <c r="CY12" s="7" t="str">
        <f t="shared" si="43"/>
        <v xml:space="preserve"> </v>
      </c>
      <c r="CZ12" s="7" t="str">
        <f t="shared" si="44"/>
        <v xml:space="preserve"> </v>
      </c>
      <c r="DA12" s="6" t="str">
        <f t="shared" si="45"/>
        <v xml:space="preserve"> </v>
      </c>
      <c r="DB12" s="7" t="str">
        <f t="shared" si="46"/>
        <v xml:space="preserve"> </v>
      </c>
      <c r="DC12" s="7" t="str">
        <f t="shared" si="47"/>
        <v xml:space="preserve"> </v>
      </c>
      <c r="DD12" s="63"/>
      <c r="DE12" s="37" t="str">
        <f t="shared" si="48"/>
        <v/>
      </c>
      <c r="DF12" s="29" t="str">
        <f t="shared" si="49"/>
        <v/>
      </c>
      <c r="DG12" s="28" t="str">
        <f t="shared" si="50"/>
        <v xml:space="preserve"> </v>
      </c>
      <c r="DH12" s="29" t="str">
        <f t="shared" si="51"/>
        <v/>
      </c>
      <c r="DI12" s="29" t="str">
        <f t="shared" si="52"/>
        <v/>
      </c>
      <c r="DJ12" s="29" t="str">
        <f t="shared" si="53"/>
        <v/>
      </c>
      <c r="DK12" s="29" t="str">
        <f t="shared" si="54"/>
        <v/>
      </c>
      <c r="DL12" s="28" t="str">
        <f t="shared" si="55"/>
        <v/>
      </c>
      <c r="DM12" s="60"/>
    </row>
    <row r="13" spans="1:117" s="7" customFormat="1" x14ac:dyDescent="0.2">
      <c r="A13" s="44">
        <f>WPA2_1_snd!A12</f>
        <v>2</v>
      </c>
      <c r="B13" s="53">
        <v>4</v>
      </c>
      <c r="C13" s="44">
        <v>31129595.306136001</v>
      </c>
      <c r="D13" s="7" t="s">
        <v>2</v>
      </c>
      <c r="E13" s="7">
        <v>0</v>
      </c>
      <c r="AA13" s="8"/>
      <c r="AB13" s="19" t="s">
        <v>2</v>
      </c>
      <c r="AC13" s="6">
        <v>31129603.903030001</v>
      </c>
      <c r="AD13" s="7" t="s">
        <v>2</v>
      </c>
      <c r="AE13" s="7">
        <v>580670</v>
      </c>
      <c r="AF13" s="7">
        <v>0</v>
      </c>
      <c r="BB13" s="45"/>
      <c r="BC13" s="44">
        <f t="shared" si="10"/>
        <v>1</v>
      </c>
      <c r="BD13" s="57"/>
      <c r="BE13" s="7">
        <f t="shared" si="11"/>
        <v>1</v>
      </c>
      <c r="BF13" s="57"/>
      <c r="BG13" s="7">
        <f t="shared" si="12"/>
        <v>1</v>
      </c>
      <c r="BH13" s="60"/>
      <c r="BI13" s="44">
        <f t="shared" si="0"/>
        <v>8.5968939997255802</v>
      </c>
      <c r="BJ13" s="57"/>
      <c r="BK13" s="29" t="str">
        <f t="shared" si="1"/>
        <v xml:space="preserve"> </v>
      </c>
      <c r="BL13" s="29" t="str">
        <f t="shared" si="2"/>
        <v xml:space="preserve"> </v>
      </c>
      <c r="BM13" s="28" t="str">
        <f t="shared" si="3"/>
        <v xml:space="preserve"> </v>
      </c>
      <c r="BN13" s="29">
        <f t="shared" si="4"/>
        <v>8.5968939997255802</v>
      </c>
      <c r="BO13" s="29" t="str">
        <f t="shared" si="5"/>
        <v xml:space="preserve"> </v>
      </c>
      <c r="BP13" s="29" t="str">
        <f t="shared" si="6"/>
        <v xml:space="preserve"> </v>
      </c>
      <c r="BQ13" s="29" t="str">
        <f t="shared" si="7"/>
        <v xml:space="preserve"> </v>
      </c>
      <c r="BR13" s="28" t="str">
        <f t="shared" si="8"/>
        <v xml:space="preserve"> </v>
      </c>
      <c r="BS13" s="60"/>
      <c r="BT13" s="38" t="str">
        <f t="shared" si="13"/>
        <v xml:space="preserve"> </v>
      </c>
      <c r="BU13" s="33" t="str">
        <f t="shared" si="14"/>
        <v xml:space="preserve"> </v>
      </c>
      <c r="BV13" s="33" t="str">
        <f t="shared" si="15"/>
        <v xml:space="preserve"> </v>
      </c>
      <c r="BW13" s="23" t="str">
        <f t="shared" si="16"/>
        <v xml:space="preserve"> </v>
      </c>
      <c r="BX13" s="33" t="str">
        <f t="shared" si="17"/>
        <v xml:space="preserve"> </v>
      </c>
      <c r="BY13" s="33" t="str">
        <f t="shared" si="18"/>
        <v xml:space="preserve"> </v>
      </c>
      <c r="BZ13" s="33" t="str">
        <f t="shared" si="19"/>
        <v xml:space="preserve"> </v>
      </c>
      <c r="CA13" s="33" t="str">
        <f t="shared" si="20"/>
        <v xml:space="preserve"> </v>
      </c>
      <c r="CB13" s="23" t="str">
        <f t="shared" si="21"/>
        <v xml:space="preserve"> </v>
      </c>
      <c r="CC13" s="63"/>
      <c r="CD13" s="7" t="str">
        <f t="shared" si="22"/>
        <v xml:space="preserve"> </v>
      </c>
      <c r="CE13" s="7" t="str">
        <f t="shared" si="23"/>
        <v xml:space="preserve"> </v>
      </c>
      <c r="CF13" s="7" t="str">
        <f t="shared" si="24"/>
        <v xml:space="preserve"> </v>
      </c>
      <c r="CG13" s="7" t="str">
        <f t="shared" si="25"/>
        <v xml:space="preserve"> </v>
      </c>
      <c r="CH13" s="7" t="str">
        <f t="shared" si="26"/>
        <v xml:space="preserve"> </v>
      </c>
      <c r="CI13" s="7" t="str">
        <f t="shared" si="27"/>
        <v xml:space="preserve"> </v>
      </c>
      <c r="CJ13" s="7" t="str">
        <f t="shared" si="28"/>
        <v xml:space="preserve"> </v>
      </c>
      <c r="CK13" s="7" t="str">
        <f t="shared" si="29"/>
        <v xml:space="preserve"> </v>
      </c>
      <c r="CL13" s="7" t="str">
        <f t="shared" si="30"/>
        <v xml:space="preserve"> </v>
      </c>
      <c r="CM13" s="7" t="str">
        <f t="shared" si="31"/>
        <v xml:space="preserve"> </v>
      </c>
      <c r="CN13" s="7" t="str">
        <f t="shared" si="32"/>
        <v xml:space="preserve"> </v>
      </c>
      <c r="CO13" s="7" t="str">
        <f t="shared" si="33"/>
        <v xml:space="preserve"> </v>
      </c>
      <c r="CP13" s="7" t="str">
        <f t="shared" si="34"/>
        <v xml:space="preserve"> </v>
      </c>
      <c r="CQ13" s="7" t="str">
        <f t="shared" si="35"/>
        <v xml:space="preserve"> </v>
      </c>
      <c r="CR13" s="7" t="str">
        <f t="shared" si="36"/>
        <v xml:space="preserve"> </v>
      </c>
      <c r="CS13" s="7" t="str">
        <f t="shared" si="37"/>
        <v xml:space="preserve"> </v>
      </c>
      <c r="CT13" s="7" t="str">
        <f t="shared" si="38"/>
        <v xml:space="preserve"> </v>
      </c>
      <c r="CU13" s="7" t="str">
        <f t="shared" si="39"/>
        <v xml:space="preserve"> </v>
      </c>
      <c r="CV13" s="7" t="str">
        <f t="shared" si="40"/>
        <v xml:space="preserve"> </v>
      </c>
      <c r="CW13" s="7" t="str">
        <f t="shared" si="41"/>
        <v xml:space="preserve"> </v>
      </c>
      <c r="CX13" s="7" t="str">
        <f t="shared" si="42"/>
        <v xml:space="preserve"> </v>
      </c>
      <c r="CY13" s="7" t="str">
        <f t="shared" si="43"/>
        <v xml:space="preserve"> </v>
      </c>
      <c r="CZ13" s="7" t="str">
        <f t="shared" si="44"/>
        <v xml:space="preserve"> </v>
      </c>
      <c r="DA13" s="6" t="str">
        <f t="shared" si="45"/>
        <v xml:space="preserve"> </v>
      </c>
      <c r="DB13" s="7" t="str">
        <f t="shared" si="46"/>
        <v xml:space="preserve"> </v>
      </c>
      <c r="DC13" s="7" t="str">
        <f t="shared" si="47"/>
        <v xml:space="preserve"> </v>
      </c>
      <c r="DD13" s="63"/>
      <c r="DE13" s="37" t="str">
        <f t="shared" si="48"/>
        <v/>
      </c>
      <c r="DF13" s="29" t="str">
        <f t="shared" si="49"/>
        <v/>
      </c>
      <c r="DG13" s="28" t="str">
        <f t="shared" si="50"/>
        <v/>
      </c>
      <c r="DH13" s="29" t="str">
        <f t="shared" si="51"/>
        <v xml:space="preserve"> </v>
      </c>
      <c r="DI13" s="29" t="str">
        <f t="shared" si="52"/>
        <v/>
      </c>
      <c r="DJ13" s="29" t="str">
        <f t="shared" si="53"/>
        <v/>
      </c>
      <c r="DK13" s="29" t="str">
        <f t="shared" si="54"/>
        <v/>
      </c>
      <c r="DL13" s="28" t="str">
        <f t="shared" si="55"/>
        <v/>
      </c>
      <c r="DM13" s="60"/>
    </row>
    <row r="14" spans="1:117" s="7" customFormat="1" x14ac:dyDescent="0.2">
      <c r="A14" s="44">
        <f>WPA2_1_snd!A13</f>
        <v>2</v>
      </c>
      <c r="B14" s="53">
        <v>5</v>
      </c>
      <c r="C14" s="44">
        <v>31129595.453187998</v>
      </c>
      <c r="D14" s="7" t="s">
        <v>2</v>
      </c>
      <c r="E14" s="7">
        <v>0</v>
      </c>
      <c r="AA14" s="8"/>
      <c r="AB14" s="19" t="s">
        <v>2</v>
      </c>
      <c r="AC14" s="6">
        <v>31129708.541340001</v>
      </c>
      <c r="AD14" s="7" t="s">
        <v>2</v>
      </c>
      <c r="AE14" s="7">
        <v>591124</v>
      </c>
      <c r="AF14" s="7">
        <v>0</v>
      </c>
      <c r="BB14" s="45"/>
      <c r="BC14" s="44">
        <f t="shared" si="10"/>
        <v>1</v>
      </c>
      <c r="BD14" s="57"/>
      <c r="BE14" s="7">
        <f t="shared" si="11"/>
        <v>1</v>
      </c>
      <c r="BF14" s="57"/>
      <c r="BG14" s="7">
        <f t="shared" si="12"/>
        <v>1</v>
      </c>
      <c r="BH14" s="60"/>
      <c r="BI14" s="44">
        <f t="shared" si="0"/>
        <v>113.08815200254321</v>
      </c>
      <c r="BJ14" s="57"/>
      <c r="BK14" s="29" t="str">
        <f t="shared" si="1"/>
        <v xml:space="preserve"> </v>
      </c>
      <c r="BL14" s="29" t="str">
        <f t="shared" si="2"/>
        <v xml:space="preserve"> </v>
      </c>
      <c r="BM14" s="28" t="str">
        <f t="shared" si="3"/>
        <v xml:space="preserve"> </v>
      </c>
      <c r="BN14" s="29" t="str">
        <f t="shared" si="4"/>
        <v xml:space="preserve"> </v>
      </c>
      <c r="BO14" s="29">
        <f t="shared" si="5"/>
        <v>113.08815200254321</v>
      </c>
      <c r="BP14" s="29" t="str">
        <f t="shared" si="6"/>
        <v xml:space="preserve"> </v>
      </c>
      <c r="BQ14" s="29" t="str">
        <f t="shared" si="7"/>
        <v xml:space="preserve"> </v>
      </c>
      <c r="BR14" s="28" t="str">
        <f t="shared" si="8"/>
        <v xml:space="preserve"> </v>
      </c>
      <c r="BS14" s="60"/>
      <c r="BT14" s="38" t="str">
        <f t="shared" si="13"/>
        <v xml:space="preserve"> </v>
      </c>
      <c r="BU14" s="33" t="str">
        <f t="shared" si="14"/>
        <v xml:space="preserve"> </v>
      </c>
      <c r="BV14" s="33" t="str">
        <f t="shared" si="15"/>
        <v xml:space="preserve"> </v>
      </c>
      <c r="BW14" s="23" t="str">
        <f t="shared" si="16"/>
        <v xml:space="preserve"> </v>
      </c>
      <c r="BX14" s="33" t="str">
        <f t="shared" si="17"/>
        <v xml:space="preserve"> </v>
      </c>
      <c r="BY14" s="33" t="str">
        <f t="shared" si="18"/>
        <v xml:space="preserve"> </v>
      </c>
      <c r="BZ14" s="33" t="str">
        <f t="shared" si="19"/>
        <v xml:space="preserve"> </v>
      </c>
      <c r="CA14" s="33" t="str">
        <f t="shared" si="20"/>
        <v xml:space="preserve"> </v>
      </c>
      <c r="CB14" s="23" t="str">
        <f t="shared" si="21"/>
        <v xml:space="preserve"> </v>
      </c>
      <c r="CC14" s="63"/>
      <c r="CD14" s="7" t="str">
        <f t="shared" si="22"/>
        <v xml:space="preserve"> </v>
      </c>
      <c r="CE14" s="7" t="str">
        <f t="shared" si="23"/>
        <v xml:space="preserve"> </v>
      </c>
      <c r="CF14" s="7" t="str">
        <f t="shared" si="24"/>
        <v xml:space="preserve"> </v>
      </c>
      <c r="CG14" s="7" t="str">
        <f t="shared" si="25"/>
        <v xml:space="preserve"> </v>
      </c>
      <c r="CH14" s="7" t="str">
        <f t="shared" si="26"/>
        <v xml:space="preserve"> </v>
      </c>
      <c r="CI14" s="7" t="str">
        <f t="shared" si="27"/>
        <v xml:space="preserve"> </v>
      </c>
      <c r="CJ14" s="7" t="str">
        <f t="shared" si="28"/>
        <v xml:space="preserve"> </v>
      </c>
      <c r="CK14" s="7" t="str">
        <f t="shared" si="29"/>
        <v xml:space="preserve"> </v>
      </c>
      <c r="CL14" s="7" t="str">
        <f t="shared" si="30"/>
        <v xml:space="preserve"> </v>
      </c>
      <c r="CM14" s="7" t="str">
        <f t="shared" si="31"/>
        <v xml:space="preserve"> </v>
      </c>
      <c r="CN14" s="7" t="str">
        <f t="shared" si="32"/>
        <v xml:space="preserve"> </v>
      </c>
      <c r="CO14" s="7" t="str">
        <f t="shared" si="33"/>
        <v xml:space="preserve"> </v>
      </c>
      <c r="CP14" s="7" t="str">
        <f t="shared" si="34"/>
        <v xml:space="preserve"> </v>
      </c>
      <c r="CQ14" s="7" t="str">
        <f t="shared" si="35"/>
        <v xml:space="preserve"> </v>
      </c>
      <c r="CR14" s="7" t="str">
        <f t="shared" si="36"/>
        <v xml:space="preserve"> </v>
      </c>
      <c r="CS14" s="7" t="str">
        <f t="shared" si="37"/>
        <v xml:space="preserve"> </v>
      </c>
      <c r="CT14" s="7" t="str">
        <f t="shared" si="38"/>
        <v xml:space="preserve"> </v>
      </c>
      <c r="CU14" s="7" t="str">
        <f t="shared" si="39"/>
        <v xml:space="preserve"> </v>
      </c>
      <c r="CV14" s="7" t="str">
        <f t="shared" si="40"/>
        <v xml:space="preserve"> </v>
      </c>
      <c r="CW14" s="7" t="str">
        <f t="shared" si="41"/>
        <v xml:space="preserve"> </v>
      </c>
      <c r="CX14" s="7" t="str">
        <f t="shared" si="42"/>
        <v xml:space="preserve"> </v>
      </c>
      <c r="CY14" s="7" t="str">
        <f t="shared" si="43"/>
        <v xml:space="preserve"> </v>
      </c>
      <c r="CZ14" s="7" t="str">
        <f t="shared" si="44"/>
        <v xml:space="preserve"> </v>
      </c>
      <c r="DA14" s="6" t="str">
        <f t="shared" si="45"/>
        <v xml:space="preserve"> </v>
      </c>
      <c r="DB14" s="7" t="str">
        <f t="shared" si="46"/>
        <v xml:space="preserve"> </v>
      </c>
      <c r="DC14" s="7" t="str">
        <f t="shared" si="47"/>
        <v xml:space="preserve"> </v>
      </c>
      <c r="DD14" s="63"/>
      <c r="DE14" s="37" t="str">
        <f t="shared" si="48"/>
        <v/>
      </c>
      <c r="DF14" s="29" t="str">
        <f t="shared" si="49"/>
        <v/>
      </c>
      <c r="DG14" s="28" t="str">
        <f t="shared" si="50"/>
        <v/>
      </c>
      <c r="DH14" s="29" t="str">
        <f t="shared" si="51"/>
        <v/>
      </c>
      <c r="DI14" s="29" t="str">
        <f t="shared" si="52"/>
        <v xml:space="preserve"> </v>
      </c>
      <c r="DJ14" s="29" t="str">
        <f t="shared" si="53"/>
        <v/>
      </c>
      <c r="DK14" s="29" t="str">
        <f t="shared" si="54"/>
        <v/>
      </c>
      <c r="DL14" s="28" t="str">
        <f t="shared" si="55"/>
        <v/>
      </c>
      <c r="DM14" s="60"/>
    </row>
    <row r="15" spans="1:117" s="7" customFormat="1" x14ac:dyDescent="0.2">
      <c r="A15" s="44">
        <f>WPA2_1_snd!A14</f>
        <v>2</v>
      </c>
      <c r="B15" s="53">
        <v>6</v>
      </c>
      <c r="C15" s="44">
        <v>31129595.491370998</v>
      </c>
      <c r="D15" s="7" t="s">
        <v>2</v>
      </c>
      <c r="E15" s="7">
        <v>0</v>
      </c>
      <c r="AA15" s="8"/>
      <c r="AB15" s="19" t="s">
        <v>2</v>
      </c>
      <c r="AC15" s="6">
        <v>31129608.711010002</v>
      </c>
      <c r="AD15" s="7" t="s">
        <v>2</v>
      </c>
      <c r="AE15" s="7">
        <v>585045</v>
      </c>
      <c r="AF15" s="7">
        <v>0</v>
      </c>
      <c r="BB15" s="45"/>
      <c r="BC15" s="44">
        <f t="shared" si="10"/>
        <v>1</v>
      </c>
      <c r="BD15" s="57"/>
      <c r="BE15" s="7">
        <f t="shared" si="11"/>
        <v>1</v>
      </c>
      <c r="BF15" s="57"/>
      <c r="BG15" s="7">
        <f t="shared" si="12"/>
        <v>1</v>
      </c>
      <c r="BH15" s="60"/>
      <c r="BI15" s="44">
        <f t="shared" si="0"/>
        <v>13.219639003276825</v>
      </c>
      <c r="BJ15" s="57"/>
      <c r="BK15" s="29" t="str">
        <f t="shared" si="1"/>
        <v xml:space="preserve"> </v>
      </c>
      <c r="BL15" s="29" t="str">
        <f t="shared" si="2"/>
        <v xml:space="preserve"> </v>
      </c>
      <c r="BM15" s="28" t="str">
        <f t="shared" si="3"/>
        <v xml:space="preserve"> </v>
      </c>
      <c r="BN15" s="29" t="str">
        <f t="shared" si="4"/>
        <v xml:space="preserve"> </v>
      </c>
      <c r="BO15" s="29" t="str">
        <f t="shared" si="5"/>
        <v xml:space="preserve"> </v>
      </c>
      <c r="BP15" s="29">
        <f t="shared" si="6"/>
        <v>13.219639003276825</v>
      </c>
      <c r="BQ15" s="29" t="str">
        <f t="shared" si="7"/>
        <v xml:space="preserve"> </v>
      </c>
      <c r="BR15" s="28" t="str">
        <f t="shared" si="8"/>
        <v xml:space="preserve"> </v>
      </c>
      <c r="BS15" s="60"/>
      <c r="BT15" s="38" t="str">
        <f t="shared" si="13"/>
        <v xml:space="preserve"> </v>
      </c>
      <c r="BU15" s="33" t="str">
        <f t="shared" si="14"/>
        <v xml:space="preserve"> </v>
      </c>
      <c r="BV15" s="33" t="str">
        <f t="shared" si="15"/>
        <v xml:space="preserve"> </v>
      </c>
      <c r="BW15" s="23" t="str">
        <f t="shared" si="16"/>
        <v xml:space="preserve"> </v>
      </c>
      <c r="BX15" s="33" t="str">
        <f t="shared" si="17"/>
        <v xml:space="preserve"> </v>
      </c>
      <c r="BY15" s="33" t="str">
        <f t="shared" si="18"/>
        <v xml:space="preserve"> </v>
      </c>
      <c r="BZ15" s="33" t="str">
        <f t="shared" si="19"/>
        <v xml:space="preserve"> </v>
      </c>
      <c r="CA15" s="33" t="str">
        <f t="shared" si="20"/>
        <v xml:space="preserve"> </v>
      </c>
      <c r="CB15" s="23" t="str">
        <f t="shared" si="21"/>
        <v xml:space="preserve"> </v>
      </c>
      <c r="CC15" s="63"/>
      <c r="CD15" s="7" t="str">
        <f t="shared" si="22"/>
        <v xml:space="preserve"> </v>
      </c>
      <c r="CE15" s="7" t="str">
        <f t="shared" si="23"/>
        <v xml:space="preserve"> </v>
      </c>
      <c r="CF15" s="7" t="str">
        <f t="shared" si="24"/>
        <v xml:space="preserve"> </v>
      </c>
      <c r="CG15" s="7" t="str">
        <f t="shared" si="25"/>
        <v xml:space="preserve"> </v>
      </c>
      <c r="CH15" s="7" t="str">
        <f t="shared" si="26"/>
        <v xml:space="preserve"> </v>
      </c>
      <c r="CI15" s="7" t="str">
        <f t="shared" si="27"/>
        <v xml:space="preserve"> </v>
      </c>
      <c r="CJ15" s="7" t="str">
        <f t="shared" si="28"/>
        <v xml:space="preserve"> </v>
      </c>
      <c r="CK15" s="7" t="str">
        <f t="shared" si="29"/>
        <v xml:space="preserve"> </v>
      </c>
      <c r="CL15" s="7" t="str">
        <f t="shared" si="30"/>
        <v xml:space="preserve"> </v>
      </c>
      <c r="CM15" s="7" t="str">
        <f t="shared" si="31"/>
        <v xml:space="preserve"> </v>
      </c>
      <c r="CN15" s="7" t="str">
        <f t="shared" si="32"/>
        <v xml:space="preserve"> </v>
      </c>
      <c r="CO15" s="7" t="str">
        <f t="shared" si="33"/>
        <v xml:space="preserve"> </v>
      </c>
      <c r="CP15" s="7" t="str">
        <f t="shared" si="34"/>
        <v xml:space="preserve"> </v>
      </c>
      <c r="CQ15" s="7" t="str">
        <f t="shared" si="35"/>
        <v xml:space="preserve"> </v>
      </c>
      <c r="CR15" s="7" t="str">
        <f t="shared" si="36"/>
        <v xml:space="preserve"> </v>
      </c>
      <c r="CS15" s="7" t="str">
        <f t="shared" si="37"/>
        <v xml:space="preserve"> </v>
      </c>
      <c r="CT15" s="7" t="str">
        <f t="shared" si="38"/>
        <v xml:space="preserve"> </v>
      </c>
      <c r="CU15" s="7" t="str">
        <f t="shared" si="39"/>
        <v xml:space="preserve"> </v>
      </c>
      <c r="CV15" s="7" t="str">
        <f t="shared" si="40"/>
        <v xml:space="preserve"> </v>
      </c>
      <c r="CW15" s="7" t="str">
        <f t="shared" si="41"/>
        <v xml:space="preserve"> </v>
      </c>
      <c r="CX15" s="7" t="str">
        <f t="shared" si="42"/>
        <v xml:space="preserve"> </v>
      </c>
      <c r="CY15" s="7" t="str">
        <f t="shared" si="43"/>
        <v xml:space="preserve"> </v>
      </c>
      <c r="CZ15" s="7" t="str">
        <f t="shared" si="44"/>
        <v xml:space="preserve"> </v>
      </c>
      <c r="DA15" s="6" t="str">
        <f t="shared" si="45"/>
        <v xml:space="preserve"> </v>
      </c>
      <c r="DB15" s="7" t="str">
        <f t="shared" si="46"/>
        <v xml:space="preserve"> </v>
      </c>
      <c r="DC15" s="7" t="str">
        <f t="shared" si="47"/>
        <v xml:space="preserve"> </v>
      </c>
      <c r="DD15" s="63"/>
      <c r="DE15" s="37" t="str">
        <f t="shared" si="48"/>
        <v/>
      </c>
      <c r="DF15" s="29" t="str">
        <f t="shared" si="49"/>
        <v/>
      </c>
      <c r="DG15" s="28" t="str">
        <f t="shared" si="50"/>
        <v/>
      </c>
      <c r="DH15" s="29" t="str">
        <f t="shared" si="51"/>
        <v/>
      </c>
      <c r="DI15" s="29" t="str">
        <f t="shared" si="52"/>
        <v/>
      </c>
      <c r="DJ15" s="29" t="str">
        <f t="shared" si="53"/>
        <v xml:space="preserve"> </v>
      </c>
      <c r="DK15" s="29" t="str">
        <f t="shared" si="54"/>
        <v/>
      </c>
      <c r="DL15" s="28" t="str">
        <f t="shared" si="55"/>
        <v/>
      </c>
      <c r="DM15" s="60"/>
    </row>
    <row r="16" spans="1:117" s="7" customFormat="1" x14ac:dyDescent="0.2">
      <c r="A16" s="44">
        <f>WPA2_1_snd!A15</f>
        <v>2</v>
      </c>
      <c r="B16" s="53">
        <v>7</v>
      </c>
      <c r="C16" s="44">
        <v>31129595.521722998</v>
      </c>
      <c r="D16" s="7" t="s">
        <v>2</v>
      </c>
      <c r="E16" s="7">
        <v>0</v>
      </c>
      <c r="AA16" s="8"/>
      <c r="AB16" s="19" t="s">
        <v>2</v>
      </c>
      <c r="AC16" s="6">
        <v>31129707.932751</v>
      </c>
      <c r="AD16" s="7" t="s">
        <v>2</v>
      </c>
      <c r="AE16" s="7">
        <v>580469</v>
      </c>
      <c r="AF16" s="7">
        <v>0</v>
      </c>
      <c r="BB16" s="45"/>
      <c r="BC16" s="44">
        <f t="shared" si="10"/>
        <v>1</v>
      </c>
      <c r="BD16" s="57"/>
      <c r="BE16" s="7">
        <f t="shared" si="11"/>
        <v>1</v>
      </c>
      <c r="BF16" s="57"/>
      <c r="BG16" s="7">
        <f t="shared" si="12"/>
        <v>1</v>
      </c>
      <c r="BH16" s="60"/>
      <c r="BI16" s="44">
        <f t="shared" si="0"/>
        <v>112.41102800145745</v>
      </c>
      <c r="BJ16" s="57"/>
      <c r="BK16" s="29" t="str">
        <f t="shared" si="1"/>
        <v xml:space="preserve"> </v>
      </c>
      <c r="BL16" s="29" t="str">
        <f t="shared" si="2"/>
        <v xml:space="preserve"> </v>
      </c>
      <c r="BM16" s="28" t="str">
        <f t="shared" si="3"/>
        <v xml:space="preserve"> </v>
      </c>
      <c r="BN16" s="29" t="str">
        <f t="shared" si="4"/>
        <v xml:space="preserve"> </v>
      </c>
      <c r="BO16" s="29" t="str">
        <f t="shared" si="5"/>
        <v xml:space="preserve"> </v>
      </c>
      <c r="BP16" s="29" t="str">
        <f t="shared" si="6"/>
        <v xml:space="preserve"> </v>
      </c>
      <c r="BQ16" s="29">
        <f t="shared" si="7"/>
        <v>112.41102800145745</v>
      </c>
      <c r="BR16" s="28" t="str">
        <f t="shared" si="8"/>
        <v xml:space="preserve"> </v>
      </c>
      <c r="BS16" s="60"/>
      <c r="BT16" s="38" t="str">
        <f t="shared" si="13"/>
        <v xml:space="preserve"> </v>
      </c>
      <c r="BU16" s="33" t="str">
        <f t="shared" si="14"/>
        <v xml:space="preserve"> </v>
      </c>
      <c r="BV16" s="33" t="str">
        <f t="shared" si="15"/>
        <v xml:space="preserve"> </v>
      </c>
      <c r="BW16" s="23" t="str">
        <f t="shared" si="16"/>
        <v xml:space="preserve"> </v>
      </c>
      <c r="BX16" s="33" t="str">
        <f t="shared" si="17"/>
        <v xml:space="preserve"> </v>
      </c>
      <c r="BY16" s="33" t="str">
        <f t="shared" si="18"/>
        <v xml:space="preserve"> </v>
      </c>
      <c r="BZ16" s="33" t="str">
        <f t="shared" si="19"/>
        <v xml:space="preserve"> </v>
      </c>
      <c r="CA16" s="33" t="str">
        <f t="shared" si="20"/>
        <v xml:space="preserve"> </v>
      </c>
      <c r="CB16" s="23" t="str">
        <f t="shared" si="21"/>
        <v xml:space="preserve"> </v>
      </c>
      <c r="CC16" s="63"/>
      <c r="CD16" s="7" t="str">
        <f t="shared" si="22"/>
        <v xml:space="preserve"> </v>
      </c>
      <c r="CE16" s="7" t="str">
        <f t="shared" si="23"/>
        <v xml:space="preserve"> </v>
      </c>
      <c r="CF16" s="7" t="str">
        <f t="shared" si="24"/>
        <v xml:space="preserve"> </v>
      </c>
      <c r="CG16" s="7" t="str">
        <f t="shared" si="25"/>
        <v xml:space="preserve"> </v>
      </c>
      <c r="CH16" s="7" t="str">
        <f t="shared" si="26"/>
        <v xml:space="preserve"> </v>
      </c>
      <c r="CI16" s="7" t="str">
        <f t="shared" si="27"/>
        <v xml:space="preserve"> </v>
      </c>
      <c r="CJ16" s="7" t="str">
        <f t="shared" si="28"/>
        <v xml:space="preserve"> </v>
      </c>
      <c r="CK16" s="7" t="str">
        <f t="shared" si="29"/>
        <v xml:space="preserve"> </v>
      </c>
      <c r="CL16" s="7" t="str">
        <f t="shared" si="30"/>
        <v xml:space="preserve"> </v>
      </c>
      <c r="CM16" s="7" t="str">
        <f t="shared" si="31"/>
        <v xml:space="preserve"> </v>
      </c>
      <c r="CN16" s="7" t="str">
        <f t="shared" si="32"/>
        <v xml:space="preserve"> </v>
      </c>
      <c r="CO16" s="7" t="str">
        <f t="shared" si="33"/>
        <v xml:space="preserve"> </v>
      </c>
      <c r="CP16" s="7" t="str">
        <f t="shared" si="34"/>
        <v xml:space="preserve"> </v>
      </c>
      <c r="CQ16" s="7" t="str">
        <f t="shared" si="35"/>
        <v xml:space="preserve"> </v>
      </c>
      <c r="CR16" s="7" t="str">
        <f t="shared" si="36"/>
        <v xml:space="preserve"> </v>
      </c>
      <c r="CS16" s="7" t="str">
        <f t="shared" si="37"/>
        <v xml:space="preserve"> </v>
      </c>
      <c r="CT16" s="7" t="str">
        <f t="shared" si="38"/>
        <v xml:space="preserve"> </v>
      </c>
      <c r="CU16" s="7" t="str">
        <f t="shared" si="39"/>
        <v xml:space="preserve"> </v>
      </c>
      <c r="CV16" s="7" t="str">
        <f t="shared" si="40"/>
        <v xml:space="preserve"> </v>
      </c>
      <c r="CW16" s="7" t="str">
        <f t="shared" si="41"/>
        <v xml:space="preserve"> </v>
      </c>
      <c r="CX16" s="7" t="str">
        <f t="shared" si="42"/>
        <v xml:space="preserve"> </v>
      </c>
      <c r="CY16" s="7" t="str">
        <f t="shared" si="43"/>
        <v xml:space="preserve"> </v>
      </c>
      <c r="CZ16" s="7" t="str">
        <f t="shared" si="44"/>
        <v xml:space="preserve"> </v>
      </c>
      <c r="DA16" s="6" t="str">
        <f t="shared" si="45"/>
        <v xml:space="preserve"> </v>
      </c>
      <c r="DB16" s="7" t="str">
        <f t="shared" si="46"/>
        <v xml:space="preserve"> </v>
      </c>
      <c r="DC16" s="7" t="str">
        <f t="shared" si="47"/>
        <v xml:space="preserve"> </v>
      </c>
      <c r="DD16" s="63"/>
      <c r="DE16" s="37" t="str">
        <f t="shared" si="48"/>
        <v/>
      </c>
      <c r="DF16" s="29" t="str">
        <f t="shared" si="49"/>
        <v/>
      </c>
      <c r="DG16" s="28" t="str">
        <f t="shared" si="50"/>
        <v/>
      </c>
      <c r="DH16" s="29" t="str">
        <f t="shared" si="51"/>
        <v/>
      </c>
      <c r="DI16" s="29" t="str">
        <f t="shared" si="52"/>
        <v/>
      </c>
      <c r="DJ16" s="29" t="str">
        <f t="shared" si="53"/>
        <v/>
      </c>
      <c r="DK16" s="29" t="str">
        <f t="shared" si="54"/>
        <v xml:space="preserve"> </v>
      </c>
      <c r="DL16" s="28" t="str">
        <f t="shared" si="55"/>
        <v/>
      </c>
      <c r="DM16" s="60"/>
    </row>
    <row r="17" spans="1:117" s="7" customFormat="1" x14ac:dyDescent="0.2">
      <c r="A17" s="44">
        <f>WPA2_1_snd!A16</f>
        <v>2</v>
      </c>
      <c r="B17" s="53">
        <v>8</v>
      </c>
      <c r="C17" s="44">
        <v>31129595.618731</v>
      </c>
      <c r="D17" s="7" t="s">
        <v>2</v>
      </c>
      <c r="E17" s="7">
        <v>0</v>
      </c>
      <c r="AA17" s="8"/>
      <c r="AB17" s="19" t="s">
        <v>4</v>
      </c>
      <c r="AC17" s="6">
        <v>31129613.594611</v>
      </c>
      <c r="AD17" s="7" t="s">
        <v>2</v>
      </c>
      <c r="AE17" s="7">
        <v>537199</v>
      </c>
      <c r="AF17" s="7">
        <v>0</v>
      </c>
      <c r="BB17" s="45"/>
      <c r="BC17" s="44">
        <f t="shared" si="10"/>
        <v>0</v>
      </c>
      <c r="BD17" s="57"/>
      <c r="BE17" s="7">
        <f t="shared" si="11"/>
        <v>1</v>
      </c>
      <c r="BF17" s="57"/>
      <c r="BG17" s="7">
        <f t="shared" si="12"/>
        <v>0</v>
      </c>
      <c r="BH17" s="60"/>
      <c r="BI17" s="44">
        <f t="shared" si="0"/>
        <v>17.97588000074029</v>
      </c>
      <c r="BJ17" s="57"/>
      <c r="BK17" s="29" t="str">
        <f t="shared" si="1"/>
        <v xml:space="preserve"> </v>
      </c>
      <c r="BL17" s="29" t="str">
        <f t="shared" si="2"/>
        <v xml:space="preserve"> </v>
      </c>
      <c r="BM17" s="28" t="str">
        <f t="shared" si="3"/>
        <v xml:space="preserve"> </v>
      </c>
      <c r="BN17" s="29" t="str">
        <f t="shared" si="4"/>
        <v xml:space="preserve"> </v>
      </c>
      <c r="BO17" s="29" t="str">
        <f t="shared" si="5"/>
        <v xml:space="preserve"> </v>
      </c>
      <c r="BP17" s="29" t="str">
        <f t="shared" si="6"/>
        <v xml:space="preserve"> </v>
      </c>
      <c r="BQ17" s="29" t="str">
        <f t="shared" si="7"/>
        <v xml:space="preserve"> </v>
      </c>
      <c r="BR17" s="28">
        <f t="shared" si="8"/>
        <v>17.97588000074029</v>
      </c>
      <c r="BS17" s="60"/>
      <c r="BT17" s="38" t="str">
        <f t="shared" si="13"/>
        <v xml:space="preserve"> </v>
      </c>
      <c r="BU17" s="33" t="str">
        <f t="shared" si="14"/>
        <v xml:space="preserve"> </v>
      </c>
      <c r="BV17" s="33" t="str">
        <f t="shared" si="15"/>
        <v xml:space="preserve"> </v>
      </c>
      <c r="BW17" s="23" t="str">
        <f t="shared" si="16"/>
        <v xml:space="preserve"> </v>
      </c>
      <c r="BX17" s="33" t="str">
        <f t="shared" si="17"/>
        <v xml:space="preserve"> </v>
      </c>
      <c r="BY17" s="33" t="str">
        <f t="shared" si="18"/>
        <v xml:space="preserve"> </v>
      </c>
      <c r="BZ17" s="33" t="str">
        <f t="shared" si="19"/>
        <v xml:space="preserve"> </v>
      </c>
      <c r="CA17" s="33" t="str">
        <f t="shared" si="20"/>
        <v xml:space="preserve"> </v>
      </c>
      <c r="CB17" s="23" t="str">
        <f t="shared" si="21"/>
        <v xml:space="preserve"> </v>
      </c>
      <c r="CC17" s="63"/>
      <c r="CD17" s="7" t="str">
        <f t="shared" si="22"/>
        <v xml:space="preserve"> </v>
      </c>
      <c r="CE17" s="7" t="str">
        <f t="shared" si="23"/>
        <v xml:space="preserve"> </v>
      </c>
      <c r="CF17" s="7" t="str">
        <f t="shared" si="24"/>
        <v xml:space="preserve"> </v>
      </c>
      <c r="CG17" s="7" t="str">
        <f t="shared" si="25"/>
        <v xml:space="preserve"> </v>
      </c>
      <c r="CH17" s="7" t="str">
        <f t="shared" si="26"/>
        <v xml:space="preserve"> </v>
      </c>
      <c r="CI17" s="7" t="str">
        <f t="shared" si="27"/>
        <v xml:space="preserve"> </v>
      </c>
      <c r="CJ17" s="7" t="str">
        <f t="shared" si="28"/>
        <v xml:space="preserve"> </v>
      </c>
      <c r="CK17" s="7" t="str">
        <f t="shared" si="29"/>
        <v xml:space="preserve"> </v>
      </c>
      <c r="CL17" s="7" t="str">
        <f t="shared" si="30"/>
        <v xml:space="preserve"> </v>
      </c>
      <c r="CM17" s="7" t="str">
        <f t="shared" si="31"/>
        <v xml:space="preserve"> </v>
      </c>
      <c r="CN17" s="7" t="str">
        <f t="shared" si="32"/>
        <v xml:space="preserve"> </v>
      </c>
      <c r="CO17" s="7" t="str">
        <f t="shared" si="33"/>
        <v xml:space="preserve"> </v>
      </c>
      <c r="CP17" s="7" t="str">
        <f t="shared" si="34"/>
        <v xml:space="preserve"> </v>
      </c>
      <c r="CQ17" s="7" t="str">
        <f t="shared" si="35"/>
        <v xml:space="preserve"> </v>
      </c>
      <c r="CR17" s="7" t="str">
        <f t="shared" si="36"/>
        <v xml:space="preserve"> </v>
      </c>
      <c r="CS17" s="7" t="str">
        <f t="shared" si="37"/>
        <v xml:space="preserve"> </v>
      </c>
      <c r="CT17" s="7" t="str">
        <f t="shared" si="38"/>
        <v xml:space="preserve"> </v>
      </c>
      <c r="CU17" s="7" t="str">
        <f t="shared" si="39"/>
        <v xml:space="preserve"> </v>
      </c>
      <c r="CV17" s="7" t="str">
        <f t="shared" si="40"/>
        <v xml:space="preserve"> </v>
      </c>
      <c r="CW17" s="7" t="str">
        <f t="shared" si="41"/>
        <v xml:space="preserve"> </v>
      </c>
      <c r="CX17" s="7" t="str">
        <f t="shared" si="42"/>
        <v xml:space="preserve"> </v>
      </c>
      <c r="CY17" s="7" t="str">
        <f t="shared" si="43"/>
        <v xml:space="preserve"> </v>
      </c>
      <c r="CZ17" s="7" t="str">
        <f t="shared" si="44"/>
        <v xml:space="preserve"> </v>
      </c>
      <c r="DA17" s="6" t="str">
        <f t="shared" si="45"/>
        <v xml:space="preserve"> </v>
      </c>
      <c r="DB17" s="7" t="str">
        <f t="shared" si="46"/>
        <v xml:space="preserve"> </v>
      </c>
      <c r="DC17" s="7" t="str">
        <f t="shared" si="47"/>
        <v xml:space="preserve"> </v>
      </c>
      <c r="DD17" s="63"/>
      <c r="DE17" s="37" t="str">
        <f t="shared" si="48"/>
        <v/>
      </c>
      <c r="DF17" s="29" t="str">
        <f t="shared" si="49"/>
        <v/>
      </c>
      <c r="DG17" s="28" t="str">
        <f t="shared" si="50"/>
        <v/>
      </c>
      <c r="DH17" s="29" t="str">
        <f t="shared" si="51"/>
        <v/>
      </c>
      <c r="DI17" s="29" t="str">
        <f t="shared" si="52"/>
        <v/>
      </c>
      <c r="DJ17" s="29" t="str">
        <f t="shared" si="53"/>
        <v/>
      </c>
      <c r="DK17" s="29" t="str">
        <f t="shared" si="54"/>
        <v/>
      </c>
      <c r="DL17" s="28" t="str">
        <f t="shared" si="55"/>
        <v xml:space="preserve"> </v>
      </c>
      <c r="DM17" s="60"/>
    </row>
    <row r="18" spans="1:117" s="7" customFormat="1" x14ac:dyDescent="0.2">
      <c r="A18" s="44">
        <f>WPA2_1_snd!A17</f>
        <v>3</v>
      </c>
      <c r="B18" s="53">
        <v>1</v>
      </c>
      <c r="C18" s="44">
        <v>31135594.485482998</v>
      </c>
      <c r="D18" s="7" t="s">
        <v>1</v>
      </c>
      <c r="E18" s="7">
        <v>95</v>
      </c>
      <c r="F18" s="7">
        <v>203</v>
      </c>
      <c r="G18" s="7">
        <v>220</v>
      </c>
      <c r="H18" s="7">
        <v>127</v>
      </c>
      <c r="I18" s="7">
        <v>150</v>
      </c>
      <c r="J18" s="7">
        <v>212</v>
      </c>
      <c r="K18" s="7">
        <v>79</v>
      </c>
      <c r="L18" s="7">
        <v>182</v>
      </c>
      <c r="M18" s="7">
        <v>101</v>
      </c>
      <c r="N18" s="7">
        <v>27</v>
      </c>
      <c r="O18" s="7">
        <v>155</v>
      </c>
      <c r="P18" s="7">
        <v>172</v>
      </c>
      <c r="Q18" s="7">
        <v>176</v>
      </c>
      <c r="R18" s="7">
        <v>38</v>
      </c>
      <c r="S18" s="7">
        <v>199</v>
      </c>
      <c r="AA18" s="8"/>
      <c r="AB18" s="19" t="s">
        <v>1</v>
      </c>
      <c r="AC18" s="6">
        <v>31135654.947696</v>
      </c>
      <c r="AD18" s="7" t="s">
        <v>1</v>
      </c>
      <c r="AE18" s="7">
        <v>568507</v>
      </c>
      <c r="AF18" s="7">
        <v>45</v>
      </c>
      <c r="AG18" s="7">
        <v>255</v>
      </c>
      <c r="AH18" s="7">
        <v>155</v>
      </c>
      <c r="AI18" s="7">
        <v>125</v>
      </c>
      <c r="AJ18" s="7">
        <v>150</v>
      </c>
      <c r="AK18" s="7">
        <v>280</v>
      </c>
      <c r="AL18" s="7">
        <v>0</v>
      </c>
      <c r="AM18" s="7">
        <v>190</v>
      </c>
      <c r="AN18" s="7">
        <v>90</v>
      </c>
      <c r="AO18" s="7">
        <v>30</v>
      </c>
      <c r="AP18" s="7">
        <v>150</v>
      </c>
      <c r="AQ18" s="7">
        <v>235</v>
      </c>
      <c r="AR18" s="7">
        <v>160</v>
      </c>
      <c r="AS18" s="7">
        <v>5</v>
      </c>
      <c r="AT18" s="7">
        <v>45</v>
      </c>
      <c r="BB18" s="45"/>
      <c r="BC18" s="44">
        <f t="shared" si="10"/>
        <v>1</v>
      </c>
      <c r="BD18" s="57"/>
      <c r="BE18" s="7">
        <f t="shared" si="11"/>
        <v>1</v>
      </c>
      <c r="BF18" s="57"/>
      <c r="BG18" s="7">
        <f t="shared" si="12"/>
        <v>1</v>
      </c>
      <c r="BH18" s="60"/>
      <c r="BI18" s="44">
        <f t="shared" si="0"/>
        <v>60.46221300214529</v>
      </c>
      <c r="BJ18" s="57"/>
      <c r="BK18" s="29">
        <f t="shared" si="1"/>
        <v>60.46221300214529</v>
      </c>
      <c r="BL18" s="29" t="str">
        <f t="shared" si="2"/>
        <v xml:space="preserve"> </v>
      </c>
      <c r="BM18" s="28" t="str">
        <f t="shared" si="3"/>
        <v xml:space="preserve"> </v>
      </c>
      <c r="BN18" s="29" t="str">
        <f t="shared" si="4"/>
        <v xml:space="preserve"> </v>
      </c>
      <c r="BO18" s="29" t="str">
        <f t="shared" si="5"/>
        <v xml:space="preserve"> </v>
      </c>
      <c r="BP18" s="29" t="str">
        <f t="shared" si="6"/>
        <v xml:space="preserve"> </v>
      </c>
      <c r="BQ18" s="29" t="str">
        <f t="shared" si="7"/>
        <v xml:space="preserve"> </v>
      </c>
      <c r="BR18" s="28" t="str">
        <f t="shared" si="8"/>
        <v xml:space="preserve"> </v>
      </c>
      <c r="BS18" s="60"/>
      <c r="BT18" s="38">
        <f t="shared" si="13"/>
        <v>0</v>
      </c>
      <c r="BU18" s="33">
        <f t="shared" si="14"/>
        <v>0</v>
      </c>
      <c r="BV18" s="33" t="str">
        <f t="shared" si="15"/>
        <v xml:space="preserve"> </v>
      </c>
      <c r="BW18" s="23" t="str">
        <f t="shared" si="16"/>
        <v xml:space="preserve"> </v>
      </c>
      <c r="BX18" s="33" t="str">
        <f t="shared" si="17"/>
        <v xml:space="preserve"> </v>
      </c>
      <c r="BY18" s="33" t="str">
        <f t="shared" si="18"/>
        <v xml:space="preserve"> </v>
      </c>
      <c r="BZ18" s="33" t="str">
        <f t="shared" si="19"/>
        <v xml:space="preserve"> </v>
      </c>
      <c r="CA18" s="33" t="str">
        <f t="shared" si="20"/>
        <v xml:space="preserve"> </v>
      </c>
      <c r="CB18" s="23" t="str">
        <f t="shared" si="21"/>
        <v xml:space="preserve"> </v>
      </c>
      <c r="CC18" s="63"/>
      <c r="CD18" s="7">
        <f t="shared" si="22"/>
        <v>50</v>
      </c>
      <c r="CE18" s="7">
        <f t="shared" si="23"/>
        <v>52</v>
      </c>
      <c r="CF18" s="7">
        <f t="shared" si="24"/>
        <v>65</v>
      </c>
      <c r="CG18" s="7">
        <f t="shared" si="25"/>
        <v>2</v>
      </c>
      <c r="CH18" s="7">
        <f t="shared" si="26"/>
        <v>0</v>
      </c>
      <c r="CI18" s="7">
        <f t="shared" si="27"/>
        <v>68</v>
      </c>
      <c r="CJ18" s="7">
        <f t="shared" si="28"/>
        <v>79</v>
      </c>
      <c r="CK18" s="7">
        <f t="shared" si="29"/>
        <v>8</v>
      </c>
      <c r="CL18" s="7">
        <f t="shared" si="30"/>
        <v>11</v>
      </c>
      <c r="CM18" s="7">
        <f t="shared" si="31"/>
        <v>3</v>
      </c>
      <c r="CN18" s="7">
        <f t="shared" si="32"/>
        <v>5</v>
      </c>
      <c r="CO18" s="7">
        <f t="shared" si="33"/>
        <v>63</v>
      </c>
      <c r="CP18" s="7">
        <f t="shared" si="34"/>
        <v>16</v>
      </c>
      <c r="CQ18" s="7">
        <f t="shared" si="35"/>
        <v>33</v>
      </c>
      <c r="CR18" s="7">
        <f t="shared" si="36"/>
        <v>154</v>
      </c>
      <c r="CS18" s="7" t="str">
        <f t="shared" si="37"/>
        <v xml:space="preserve"> </v>
      </c>
      <c r="CT18" s="7" t="str">
        <f t="shared" si="38"/>
        <v xml:space="preserve"> </v>
      </c>
      <c r="CU18" s="7" t="str">
        <f t="shared" si="39"/>
        <v xml:space="preserve"> </v>
      </c>
      <c r="CV18" s="7" t="str">
        <f t="shared" si="40"/>
        <v xml:space="preserve"> </v>
      </c>
      <c r="CW18" s="7" t="str">
        <f t="shared" si="41"/>
        <v xml:space="preserve"> </v>
      </c>
      <c r="CX18" s="7" t="str">
        <f t="shared" si="42"/>
        <v xml:space="preserve"> </v>
      </c>
      <c r="CY18" s="7" t="str">
        <f t="shared" si="43"/>
        <v xml:space="preserve"> </v>
      </c>
      <c r="CZ18" s="7" t="str">
        <f t="shared" si="44"/>
        <v xml:space="preserve"> </v>
      </c>
      <c r="DA18" s="6">
        <f t="shared" si="45"/>
        <v>40.6</v>
      </c>
      <c r="DB18" s="7">
        <f t="shared" si="46"/>
        <v>33</v>
      </c>
      <c r="DC18" s="7">
        <f t="shared" si="47"/>
        <v>40.678905262228156</v>
      </c>
      <c r="DD18" s="63"/>
      <c r="DE18" s="37">
        <f t="shared" si="48"/>
        <v>40.6</v>
      </c>
      <c r="DF18" s="29" t="str">
        <f t="shared" si="49"/>
        <v/>
      </c>
      <c r="DG18" s="28" t="str">
        <f t="shared" si="50"/>
        <v/>
      </c>
      <c r="DH18" s="29" t="str">
        <f t="shared" si="51"/>
        <v/>
      </c>
      <c r="DI18" s="29" t="str">
        <f t="shared" si="52"/>
        <v/>
      </c>
      <c r="DJ18" s="29" t="str">
        <f t="shared" si="53"/>
        <v/>
      </c>
      <c r="DK18" s="29" t="str">
        <f t="shared" si="54"/>
        <v/>
      </c>
      <c r="DL18" s="28" t="str">
        <f t="shared" si="55"/>
        <v/>
      </c>
      <c r="DM18" s="60"/>
    </row>
    <row r="19" spans="1:117" s="7" customFormat="1" x14ac:dyDescent="0.2">
      <c r="A19" s="44">
        <f>WPA2_1_snd!A18</f>
        <v>3</v>
      </c>
      <c r="B19" s="53">
        <v>2</v>
      </c>
      <c r="C19" s="44">
        <v>31135594.529584002</v>
      </c>
      <c r="D19" s="7" t="s">
        <v>1</v>
      </c>
      <c r="E19" s="7">
        <v>129</v>
      </c>
      <c r="F19" s="7">
        <v>35</v>
      </c>
      <c r="G19" s="7">
        <v>46</v>
      </c>
      <c r="H19" s="7">
        <v>92</v>
      </c>
      <c r="I19" s="7">
        <v>144</v>
      </c>
      <c r="J19" s="7">
        <v>12</v>
      </c>
      <c r="K19" s="7">
        <v>40</v>
      </c>
      <c r="L19" s="7">
        <v>16</v>
      </c>
      <c r="M19" s="7">
        <v>244</v>
      </c>
      <c r="N19" s="7">
        <v>230</v>
      </c>
      <c r="O19" s="7">
        <v>194</v>
      </c>
      <c r="P19" s="7">
        <v>134</v>
      </c>
      <c r="Q19" s="7">
        <v>178</v>
      </c>
      <c r="R19" s="7">
        <v>199</v>
      </c>
      <c r="S19" s="7">
        <v>67</v>
      </c>
      <c r="T19" s="7">
        <v>63</v>
      </c>
      <c r="U19" s="7">
        <v>56</v>
      </c>
      <c r="V19" s="7">
        <v>18</v>
      </c>
      <c r="W19" s="7">
        <v>119</v>
      </c>
      <c r="AA19" s="8"/>
      <c r="AB19" s="19" t="s">
        <v>1</v>
      </c>
      <c r="AC19" s="6">
        <v>31135654.853395</v>
      </c>
      <c r="AD19" s="7" t="s">
        <v>1</v>
      </c>
      <c r="AE19" s="7">
        <v>584554</v>
      </c>
      <c r="AF19" s="7">
        <v>70</v>
      </c>
      <c r="AG19" s="7">
        <v>30</v>
      </c>
      <c r="AH19" s="7">
        <v>45</v>
      </c>
      <c r="AI19" s="7">
        <v>90</v>
      </c>
      <c r="AJ19" s="7">
        <v>135</v>
      </c>
      <c r="AK19" s="7">
        <v>15</v>
      </c>
      <c r="AL19" s="7">
        <v>35</v>
      </c>
      <c r="AM19" s="7">
        <v>15</v>
      </c>
      <c r="AN19" s="7">
        <v>255</v>
      </c>
      <c r="AO19" s="7">
        <v>315</v>
      </c>
      <c r="AP19" s="7">
        <v>100</v>
      </c>
      <c r="AQ19" s="7">
        <v>125</v>
      </c>
      <c r="AR19" s="7">
        <v>270</v>
      </c>
      <c r="AS19" s="7">
        <v>150</v>
      </c>
      <c r="AT19" s="7">
        <v>65</v>
      </c>
      <c r="AU19" s="7">
        <v>25</v>
      </c>
      <c r="AV19" s="7">
        <v>50</v>
      </c>
      <c r="AW19" s="7">
        <v>75</v>
      </c>
      <c r="AX19" s="7">
        <v>60</v>
      </c>
      <c r="BB19" s="45"/>
      <c r="BC19" s="44">
        <f t="shared" si="10"/>
        <v>1</v>
      </c>
      <c r="BD19" s="57"/>
      <c r="BE19" s="7">
        <f t="shared" si="11"/>
        <v>1</v>
      </c>
      <c r="BF19" s="57"/>
      <c r="BG19" s="7">
        <f t="shared" si="12"/>
        <v>1</v>
      </c>
      <c r="BH19" s="60"/>
      <c r="BI19" s="44">
        <f t="shared" si="0"/>
        <v>60.323810998350382</v>
      </c>
      <c r="BJ19" s="57"/>
      <c r="BK19" s="29" t="str">
        <f t="shared" si="1"/>
        <v xml:space="preserve"> </v>
      </c>
      <c r="BL19" s="29">
        <f t="shared" si="2"/>
        <v>60.323810998350382</v>
      </c>
      <c r="BM19" s="28" t="str">
        <f t="shared" si="3"/>
        <v xml:space="preserve"> </v>
      </c>
      <c r="BN19" s="29" t="str">
        <f t="shared" si="4"/>
        <v xml:space="preserve"> </v>
      </c>
      <c r="BO19" s="29" t="str">
        <f t="shared" si="5"/>
        <v xml:space="preserve"> </v>
      </c>
      <c r="BP19" s="29" t="str">
        <f t="shared" si="6"/>
        <v xml:space="preserve"> </v>
      </c>
      <c r="BQ19" s="29" t="str">
        <f t="shared" si="7"/>
        <v xml:space="preserve"> </v>
      </c>
      <c r="BR19" s="28" t="str">
        <f t="shared" si="8"/>
        <v xml:space="preserve"> </v>
      </c>
      <c r="BS19" s="60"/>
      <c r="BT19" s="38">
        <f t="shared" si="13"/>
        <v>0</v>
      </c>
      <c r="BU19" s="33" t="str">
        <f t="shared" si="14"/>
        <v xml:space="preserve"> </v>
      </c>
      <c r="BV19" s="33">
        <f t="shared" si="15"/>
        <v>0</v>
      </c>
      <c r="BW19" s="23" t="str">
        <f t="shared" si="16"/>
        <v xml:space="preserve"> </v>
      </c>
      <c r="BX19" s="33" t="str">
        <f t="shared" si="17"/>
        <v xml:space="preserve"> </v>
      </c>
      <c r="BY19" s="33" t="str">
        <f t="shared" si="18"/>
        <v xml:space="preserve"> </v>
      </c>
      <c r="BZ19" s="33" t="str">
        <f t="shared" si="19"/>
        <v xml:space="preserve"> </v>
      </c>
      <c r="CA19" s="33" t="str">
        <f t="shared" si="20"/>
        <v xml:space="preserve"> </v>
      </c>
      <c r="CB19" s="23" t="str">
        <f t="shared" si="21"/>
        <v xml:space="preserve"> </v>
      </c>
      <c r="CC19" s="63"/>
      <c r="CD19" s="7">
        <f t="shared" si="22"/>
        <v>59</v>
      </c>
      <c r="CE19" s="7">
        <f t="shared" si="23"/>
        <v>5</v>
      </c>
      <c r="CF19" s="7">
        <f t="shared" si="24"/>
        <v>1</v>
      </c>
      <c r="CG19" s="7">
        <f t="shared" si="25"/>
        <v>2</v>
      </c>
      <c r="CH19" s="7">
        <f t="shared" si="26"/>
        <v>9</v>
      </c>
      <c r="CI19" s="7">
        <f t="shared" si="27"/>
        <v>3</v>
      </c>
      <c r="CJ19" s="7">
        <f t="shared" si="28"/>
        <v>5</v>
      </c>
      <c r="CK19" s="7">
        <f t="shared" si="29"/>
        <v>1</v>
      </c>
      <c r="CL19" s="7">
        <f t="shared" si="30"/>
        <v>11</v>
      </c>
      <c r="CM19" s="7">
        <f t="shared" si="31"/>
        <v>85</v>
      </c>
      <c r="CN19" s="7">
        <f t="shared" si="32"/>
        <v>94</v>
      </c>
      <c r="CO19" s="7">
        <f t="shared" si="33"/>
        <v>9</v>
      </c>
      <c r="CP19" s="7">
        <f t="shared" si="34"/>
        <v>92</v>
      </c>
      <c r="CQ19" s="7">
        <f t="shared" si="35"/>
        <v>49</v>
      </c>
      <c r="CR19" s="7">
        <f t="shared" si="36"/>
        <v>2</v>
      </c>
      <c r="CS19" s="7">
        <f t="shared" si="37"/>
        <v>38</v>
      </c>
      <c r="CT19" s="7">
        <f t="shared" si="38"/>
        <v>6</v>
      </c>
      <c r="CU19" s="7">
        <f t="shared" si="39"/>
        <v>57</v>
      </c>
      <c r="CV19" s="7">
        <f t="shared" si="40"/>
        <v>59</v>
      </c>
      <c r="CW19" s="7" t="str">
        <f t="shared" si="41"/>
        <v xml:space="preserve"> </v>
      </c>
      <c r="CX19" s="7" t="str">
        <f t="shared" si="42"/>
        <v xml:space="preserve"> </v>
      </c>
      <c r="CY19" s="7" t="str">
        <f t="shared" si="43"/>
        <v xml:space="preserve"> </v>
      </c>
      <c r="CZ19" s="7" t="str">
        <f t="shared" si="44"/>
        <v xml:space="preserve"> </v>
      </c>
      <c r="DA19" s="6">
        <f t="shared" si="45"/>
        <v>30.894736842105264</v>
      </c>
      <c r="DB19" s="7">
        <f t="shared" si="46"/>
        <v>9</v>
      </c>
      <c r="DC19" s="7">
        <f t="shared" si="47"/>
        <v>33.113671428234348</v>
      </c>
      <c r="DD19" s="63"/>
      <c r="DE19" s="37" t="str">
        <f t="shared" si="48"/>
        <v/>
      </c>
      <c r="DF19" s="29">
        <f t="shared" si="49"/>
        <v>29.415512465373965</v>
      </c>
      <c r="DG19" s="28" t="str">
        <f t="shared" si="50"/>
        <v/>
      </c>
      <c r="DH19" s="29" t="str">
        <f t="shared" si="51"/>
        <v/>
      </c>
      <c r="DI19" s="29" t="str">
        <f t="shared" si="52"/>
        <v/>
      </c>
      <c r="DJ19" s="29" t="str">
        <f t="shared" si="53"/>
        <v/>
      </c>
      <c r="DK19" s="29" t="str">
        <f t="shared" si="54"/>
        <v/>
      </c>
      <c r="DL19" s="28" t="str">
        <f t="shared" si="55"/>
        <v/>
      </c>
      <c r="DM19" s="60"/>
    </row>
    <row r="20" spans="1:117" s="7" customFormat="1" x14ac:dyDescent="0.2">
      <c r="A20" s="44">
        <f>WPA2_1_snd!A19</f>
        <v>3</v>
      </c>
      <c r="B20" s="53">
        <v>3</v>
      </c>
      <c r="C20" s="44">
        <v>31135595.096818</v>
      </c>
      <c r="D20" s="7" t="s">
        <v>1</v>
      </c>
      <c r="E20" s="7">
        <v>117</v>
      </c>
      <c r="F20" s="7">
        <v>187</v>
      </c>
      <c r="G20" s="7">
        <v>129</v>
      </c>
      <c r="H20" s="7">
        <v>106</v>
      </c>
      <c r="I20" s="7">
        <v>79</v>
      </c>
      <c r="J20" s="7">
        <v>54</v>
      </c>
      <c r="K20" s="7">
        <v>231</v>
      </c>
      <c r="L20" s="7">
        <v>72</v>
      </c>
      <c r="M20" s="7">
        <v>193</v>
      </c>
      <c r="N20" s="7">
        <v>8</v>
      </c>
      <c r="O20" s="7">
        <v>106</v>
      </c>
      <c r="P20" s="7">
        <v>123</v>
      </c>
      <c r="Q20" s="7">
        <v>177</v>
      </c>
      <c r="R20" s="7">
        <v>244</v>
      </c>
      <c r="S20" s="7">
        <v>174</v>
      </c>
      <c r="AA20" s="8"/>
      <c r="AB20" s="19" t="s">
        <v>1</v>
      </c>
      <c r="AC20" s="6">
        <v>31135655.641603999</v>
      </c>
      <c r="AD20" s="7" t="s">
        <v>1</v>
      </c>
      <c r="AE20" s="7">
        <v>583124</v>
      </c>
      <c r="AF20" s="7">
        <v>60</v>
      </c>
      <c r="AG20" s="7">
        <v>240</v>
      </c>
      <c r="AH20" s="7">
        <v>75</v>
      </c>
      <c r="AI20" s="7">
        <v>125</v>
      </c>
      <c r="AJ20" s="7">
        <v>55</v>
      </c>
      <c r="AK20" s="7">
        <v>55</v>
      </c>
      <c r="AL20" s="7">
        <v>300</v>
      </c>
      <c r="AM20" s="7">
        <v>5</v>
      </c>
      <c r="AN20" s="7">
        <v>205</v>
      </c>
      <c r="AO20" s="7">
        <v>0</v>
      </c>
      <c r="AP20" s="7">
        <v>195</v>
      </c>
      <c r="AQ20" s="7">
        <v>25</v>
      </c>
      <c r="AR20" s="7">
        <v>280</v>
      </c>
      <c r="AS20" s="7">
        <v>135</v>
      </c>
      <c r="AT20" s="7">
        <v>190</v>
      </c>
      <c r="BB20" s="45"/>
      <c r="BC20" s="44">
        <f t="shared" si="10"/>
        <v>1</v>
      </c>
      <c r="BD20" s="57"/>
      <c r="BE20" s="7">
        <f t="shared" si="11"/>
        <v>1</v>
      </c>
      <c r="BF20" s="57"/>
      <c r="BG20" s="7">
        <f t="shared" si="12"/>
        <v>1</v>
      </c>
      <c r="BH20" s="60"/>
      <c r="BI20" s="44">
        <f t="shared" si="0"/>
        <v>60.544785998761654</v>
      </c>
      <c r="BJ20" s="57"/>
      <c r="BK20" s="29" t="str">
        <f t="shared" si="1"/>
        <v xml:space="preserve"> </v>
      </c>
      <c r="BL20" s="29" t="str">
        <f t="shared" si="2"/>
        <v xml:space="preserve"> </v>
      </c>
      <c r="BM20" s="28">
        <f t="shared" si="3"/>
        <v>60.544785998761654</v>
      </c>
      <c r="BN20" s="29" t="str">
        <f t="shared" si="4"/>
        <v xml:space="preserve"> </v>
      </c>
      <c r="BO20" s="29" t="str">
        <f t="shared" si="5"/>
        <v xml:space="preserve"> </v>
      </c>
      <c r="BP20" s="29" t="str">
        <f t="shared" si="6"/>
        <v xml:space="preserve"> </v>
      </c>
      <c r="BQ20" s="29" t="str">
        <f t="shared" si="7"/>
        <v xml:space="preserve"> </v>
      </c>
      <c r="BR20" s="28" t="str">
        <f t="shared" si="8"/>
        <v xml:space="preserve"> </v>
      </c>
      <c r="BS20" s="60"/>
      <c r="BT20" s="38">
        <f t="shared" si="13"/>
        <v>0</v>
      </c>
      <c r="BU20" s="33" t="str">
        <f t="shared" si="14"/>
        <v xml:space="preserve"> </v>
      </c>
      <c r="BV20" s="33" t="str">
        <f t="shared" si="15"/>
        <v xml:space="preserve"> </v>
      </c>
      <c r="BW20" s="23">
        <f t="shared" si="16"/>
        <v>0</v>
      </c>
      <c r="BX20" s="33" t="str">
        <f t="shared" si="17"/>
        <v xml:space="preserve"> </v>
      </c>
      <c r="BY20" s="33" t="str">
        <f t="shared" si="18"/>
        <v xml:space="preserve"> </v>
      </c>
      <c r="BZ20" s="33" t="str">
        <f t="shared" si="19"/>
        <v xml:space="preserve"> </v>
      </c>
      <c r="CA20" s="33" t="str">
        <f t="shared" si="20"/>
        <v xml:space="preserve"> </v>
      </c>
      <c r="CB20" s="23" t="str">
        <f t="shared" si="21"/>
        <v xml:space="preserve"> </v>
      </c>
      <c r="CC20" s="63"/>
      <c r="CD20" s="7">
        <f t="shared" si="22"/>
        <v>57</v>
      </c>
      <c r="CE20" s="7">
        <f t="shared" si="23"/>
        <v>53</v>
      </c>
      <c r="CF20" s="7">
        <f t="shared" si="24"/>
        <v>54</v>
      </c>
      <c r="CG20" s="7">
        <f t="shared" si="25"/>
        <v>19</v>
      </c>
      <c r="CH20" s="7">
        <f t="shared" si="26"/>
        <v>24</v>
      </c>
      <c r="CI20" s="7">
        <f t="shared" si="27"/>
        <v>1</v>
      </c>
      <c r="CJ20" s="7">
        <f t="shared" si="28"/>
        <v>69</v>
      </c>
      <c r="CK20" s="7">
        <f t="shared" si="29"/>
        <v>67</v>
      </c>
      <c r="CL20" s="7">
        <f t="shared" si="30"/>
        <v>12</v>
      </c>
      <c r="CM20" s="7">
        <f t="shared" si="31"/>
        <v>8</v>
      </c>
      <c r="CN20" s="7">
        <f t="shared" si="32"/>
        <v>89</v>
      </c>
      <c r="CO20" s="7">
        <f t="shared" si="33"/>
        <v>98</v>
      </c>
      <c r="CP20" s="7">
        <f t="shared" si="34"/>
        <v>103</v>
      </c>
      <c r="CQ20" s="7">
        <f t="shared" si="35"/>
        <v>109</v>
      </c>
      <c r="CR20" s="7">
        <f t="shared" si="36"/>
        <v>16</v>
      </c>
      <c r="CS20" s="7" t="str">
        <f t="shared" si="37"/>
        <v xml:space="preserve"> </v>
      </c>
      <c r="CT20" s="7" t="str">
        <f t="shared" si="38"/>
        <v xml:space="preserve"> </v>
      </c>
      <c r="CU20" s="7" t="str">
        <f t="shared" si="39"/>
        <v xml:space="preserve"> </v>
      </c>
      <c r="CV20" s="7" t="str">
        <f t="shared" si="40"/>
        <v xml:space="preserve"> </v>
      </c>
      <c r="CW20" s="7" t="str">
        <f t="shared" si="41"/>
        <v xml:space="preserve"> </v>
      </c>
      <c r="CX20" s="7" t="str">
        <f t="shared" si="42"/>
        <v xml:space="preserve"> </v>
      </c>
      <c r="CY20" s="7" t="str">
        <f t="shared" si="43"/>
        <v xml:space="preserve"> </v>
      </c>
      <c r="CZ20" s="7" t="str">
        <f t="shared" si="44"/>
        <v xml:space="preserve"> </v>
      </c>
      <c r="DA20" s="6">
        <f t="shared" si="45"/>
        <v>51.93333333333333</v>
      </c>
      <c r="DB20" s="7">
        <f t="shared" si="46"/>
        <v>54</v>
      </c>
      <c r="DC20" s="7">
        <f t="shared" si="47"/>
        <v>35.763047347164857</v>
      </c>
      <c r="DD20" s="63"/>
      <c r="DE20" s="37" t="str">
        <f t="shared" si="48"/>
        <v/>
      </c>
      <c r="DF20" s="29" t="str">
        <f t="shared" si="49"/>
        <v/>
      </c>
      <c r="DG20" s="28">
        <f t="shared" si="50"/>
        <v>51.662222222222219</v>
      </c>
      <c r="DH20" s="29" t="str">
        <f t="shared" si="51"/>
        <v/>
      </c>
      <c r="DI20" s="29" t="str">
        <f t="shared" si="52"/>
        <v/>
      </c>
      <c r="DJ20" s="29" t="str">
        <f t="shared" si="53"/>
        <v/>
      </c>
      <c r="DK20" s="29" t="str">
        <f t="shared" si="54"/>
        <v/>
      </c>
      <c r="DL20" s="28" t="str">
        <f t="shared" si="55"/>
        <v/>
      </c>
      <c r="DM20" s="60"/>
    </row>
    <row r="21" spans="1:117" s="7" customFormat="1" x14ac:dyDescent="0.2">
      <c r="A21" s="44">
        <f>WPA2_1_snd!A20</f>
        <v>3</v>
      </c>
      <c r="B21" s="53">
        <v>4</v>
      </c>
      <c r="C21" s="44">
        <v>31135595.121123001</v>
      </c>
      <c r="D21" s="7" t="s">
        <v>1</v>
      </c>
      <c r="E21" s="7">
        <v>26</v>
      </c>
      <c r="F21" s="7">
        <v>50</v>
      </c>
      <c r="G21" s="7">
        <v>46</v>
      </c>
      <c r="H21" s="7">
        <v>54</v>
      </c>
      <c r="I21" s="7">
        <v>165</v>
      </c>
      <c r="J21" s="7">
        <v>228</v>
      </c>
      <c r="K21" s="7">
        <v>121</v>
      </c>
      <c r="L21" s="7">
        <v>37</v>
      </c>
      <c r="M21" s="7">
        <v>105</v>
      </c>
      <c r="N21" s="7">
        <v>223</v>
      </c>
      <c r="O21" s="7">
        <v>66</v>
      </c>
      <c r="P21" s="7">
        <v>203</v>
      </c>
      <c r="Q21" s="7">
        <v>33</v>
      </c>
      <c r="R21" s="7">
        <v>114</v>
      </c>
      <c r="S21" s="7">
        <v>178</v>
      </c>
      <c r="T21" s="7">
        <v>89</v>
      </c>
      <c r="U21" s="7">
        <v>10</v>
      </c>
      <c r="V21" s="7">
        <v>146</v>
      </c>
      <c r="W21" s="7">
        <v>145</v>
      </c>
      <c r="AA21" s="8"/>
      <c r="AB21" s="19" t="s">
        <v>1</v>
      </c>
      <c r="AC21" s="6">
        <v>31135652.855439</v>
      </c>
      <c r="AD21" s="7" t="s">
        <v>1</v>
      </c>
      <c r="AE21" s="7">
        <v>580670</v>
      </c>
      <c r="AF21" s="7">
        <v>0</v>
      </c>
      <c r="AG21" s="7">
        <v>20</v>
      </c>
      <c r="AH21" s="7">
        <v>40</v>
      </c>
      <c r="AI21" s="7">
        <v>50</v>
      </c>
      <c r="AJ21" s="7">
        <v>180</v>
      </c>
      <c r="AK21" s="7">
        <v>305</v>
      </c>
      <c r="AL21" s="7">
        <v>20</v>
      </c>
      <c r="AM21" s="7">
        <v>35</v>
      </c>
      <c r="AN21" s="7">
        <v>150</v>
      </c>
      <c r="AO21" s="7">
        <v>200</v>
      </c>
      <c r="AP21" s="7">
        <v>35</v>
      </c>
      <c r="AQ21" s="7">
        <v>260</v>
      </c>
      <c r="AR21" s="7">
        <v>0</v>
      </c>
      <c r="AS21" s="7">
        <v>105</v>
      </c>
      <c r="AT21" s="7">
        <v>310</v>
      </c>
      <c r="AU21" s="7">
        <v>0</v>
      </c>
      <c r="AV21" s="7">
        <v>0</v>
      </c>
      <c r="AW21" s="7">
        <v>195</v>
      </c>
      <c r="AX21" s="7">
        <v>30</v>
      </c>
      <c r="BB21" s="45"/>
      <c r="BC21" s="44">
        <f t="shared" si="10"/>
        <v>1</v>
      </c>
      <c r="BD21" s="57"/>
      <c r="BE21" s="7">
        <f t="shared" si="11"/>
        <v>1</v>
      </c>
      <c r="BF21" s="57"/>
      <c r="BG21" s="7">
        <f t="shared" si="12"/>
        <v>1</v>
      </c>
      <c r="BH21" s="60"/>
      <c r="BI21" s="44">
        <f t="shared" si="0"/>
        <v>57.734315998852253</v>
      </c>
      <c r="BJ21" s="57"/>
      <c r="BK21" s="29" t="str">
        <f t="shared" si="1"/>
        <v xml:space="preserve"> </v>
      </c>
      <c r="BL21" s="29" t="str">
        <f t="shared" si="2"/>
        <v xml:space="preserve"> </v>
      </c>
      <c r="BM21" s="28" t="str">
        <f t="shared" si="3"/>
        <v xml:space="preserve"> </v>
      </c>
      <c r="BN21" s="29">
        <f t="shared" si="4"/>
        <v>57.734315998852253</v>
      </c>
      <c r="BO21" s="29" t="str">
        <f t="shared" si="5"/>
        <v xml:space="preserve"> </v>
      </c>
      <c r="BP21" s="29" t="str">
        <f t="shared" si="6"/>
        <v xml:space="preserve"> </v>
      </c>
      <c r="BQ21" s="29" t="str">
        <f t="shared" si="7"/>
        <v xml:space="preserve"> </v>
      </c>
      <c r="BR21" s="28" t="str">
        <f t="shared" si="8"/>
        <v xml:space="preserve"> </v>
      </c>
      <c r="BS21" s="60"/>
      <c r="BT21" s="38">
        <f t="shared" si="13"/>
        <v>0</v>
      </c>
      <c r="BU21" s="33" t="str">
        <f t="shared" si="14"/>
        <v xml:space="preserve"> </v>
      </c>
      <c r="BV21" s="33" t="str">
        <f t="shared" si="15"/>
        <v xml:space="preserve"> </v>
      </c>
      <c r="BW21" s="23" t="str">
        <f t="shared" si="16"/>
        <v xml:space="preserve"> </v>
      </c>
      <c r="BX21" s="33">
        <f t="shared" si="17"/>
        <v>0</v>
      </c>
      <c r="BY21" s="33" t="str">
        <f t="shared" si="18"/>
        <v xml:space="preserve"> </v>
      </c>
      <c r="BZ21" s="33" t="str">
        <f t="shared" si="19"/>
        <v xml:space="preserve"> </v>
      </c>
      <c r="CA21" s="33" t="str">
        <f t="shared" si="20"/>
        <v xml:space="preserve"> </v>
      </c>
      <c r="CB21" s="23" t="str">
        <f t="shared" si="21"/>
        <v xml:space="preserve"> </v>
      </c>
      <c r="CC21" s="63"/>
      <c r="CD21" s="7">
        <f t="shared" si="22"/>
        <v>26</v>
      </c>
      <c r="CE21" s="7">
        <f t="shared" si="23"/>
        <v>30</v>
      </c>
      <c r="CF21" s="7">
        <f t="shared" si="24"/>
        <v>6</v>
      </c>
      <c r="CG21" s="7">
        <f t="shared" si="25"/>
        <v>4</v>
      </c>
      <c r="CH21" s="7">
        <f t="shared" si="26"/>
        <v>15</v>
      </c>
      <c r="CI21" s="7">
        <f t="shared" si="27"/>
        <v>77</v>
      </c>
      <c r="CJ21" s="7">
        <f t="shared" si="28"/>
        <v>101</v>
      </c>
      <c r="CK21" s="7">
        <f t="shared" si="29"/>
        <v>2</v>
      </c>
      <c r="CL21" s="7">
        <f t="shared" si="30"/>
        <v>45</v>
      </c>
      <c r="CM21" s="7">
        <f t="shared" si="31"/>
        <v>23</v>
      </c>
      <c r="CN21" s="7">
        <f t="shared" si="32"/>
        <v>31</v>
      </c>
      <c r="CO21" s="7">
        <f t="shared" si="33"/>
        <v>57</v>
      </c>
      <c r="CP21" s="7">
        <f t="shared" si="34"/>
        <v>33</v>
      </c>
      <c r="CQ21" s="7">
        <f t="shared" si="35"/>
        <v>9</v>
      </c>
      <c r="CR21" s="7">
        <f t="shared" si="36"/>
        <v>132</v>
      </c>
      <c r="CS21" s="7">
        <f t="shared" si="37"/>
        <v>89</v>
      </c>
      <c r="CT21" s="7">
        <f t="shared" si="38"/>
        <v>10</v>
      </c>
      <c r="CU21" s="7">
        <f t="shared" si="39"/>
        <v>49</v>
      </c>
      <c r="CV21" s="7">
        <f t="shared" si="40"/>
        <v>115</v>
      </c>
      <c r="CW21" s="7" t="str">
        <f t="shared" si="41"/>
        <v xml:space="preserve"> </v>
      </c>
      <c r="CX21" s="7" t="str">
        <f t="shared" si="42"/>
        <v xml:space="preserve"> </v>
      </c>
      <c r="CY21" s="7" t="str">
        <f t="shared" si="43"/>
        <v xml:space="preserve"> </v>
      </c>
      <c r="CZ21" s="7" t="str">
        <f t="shared" si="44"/>
        <v xml:space="preserve"> </v>
      </c>
      <c r="DA21" s="6">
        <f t="shared" si="45"/>
        <v>44.94736842105263</v>
      </c>
      <c r="DB21" s="7">
        <f t="shared" si="46"/>
        <v>31</v>
      </c>
      <c r="DC21" s="7">
        <f t="shared" si="47"/>
        <v>38.802433027637143</v>
      </c>
      <c r="DD21" s="63"/>
      <c r="DE21" s="37" t="str">
        <f t="shared" si="48"/>
        <v/>
      </c>
      <c r="DF21" s="29" t="str">
        <f t="shared" si="49"/>
        <v/>
      </c>
      <c r="DG21" s="28" t="str">
        <f t="shared" si="50"/>
        <v/>
      </c>
      <c r="DH21" s="29">
        <f t="shared" si="51"/>
        <v>47.723673760457352</v>
      </c>
      <c r="DI21" s="29" t="str">
        <f t="shared" si="52"/>
        <v/>
      </c>
      <c r="DJ21" s="29" t="str">
        <f t="shared" si="53"/>
        <v/>
      </c>
      <c r="DK21" s="29" t="str">
        <f t="shared" si="54"/>
        <v/>
      </c>
      <c r="DL21" s="28" t="str">
        <f t="shared" si="55"/>
        <v/>
      </c>
      <c r="DM21" s="60"/>
    </row>
    <row r="22" spans="1:117" s="7" customFormat="1" x14ac:dyDescent="0.2">
      <c r="A22" s="44">
        <f>WPA2_1_snd!A21</f>
        <v>3</v>
      </c>
      <c r="B22" s="53">
        <v>5</v>
      </c>
      <c r="C22" s="44">
        <v>31135595.142005</v>
      </c>
      <c r="D22" s="7" t="s">
        <v>1</v>
      </c>
      <c r="E22" s="7">
        <v>94</v>
      </c>
      <c r="F22" s="7">
        <v>1</v>
      </c>
      <c r="G22" s="7">
        <v>72</v>
      </c>
      <c r="H22" s="7">
        <v>233</v>
      </c>
      <c r="I22" s="7">
        <v>38</v>
      </c>
      <c r="J22" s="7">
        <v>226</v>
      </c>
      <c r="K22" s="7">
        <v>7</v>
      </c>
      <c r="L22" s="7">
        <v>142</v>
      </c>
      <c r="M22" s="7">
        <v>229</v>
      </c>
      <c r="N22" s="7">
        <v>147</v>
      </c>
      <c r="O22" s="7">
        <v>69</v>
      </c>
      <c r="P22" s="7">
        <v>132</v>
      </c>
      <c r="Q22" s="7">
        <v>73</v>
      </c>
      <c r="R22" s="7">
        <v>182</v>
      </c>
      <c r="S22" s="7">
        <v>89</v>
      </c>
      <c r="T22" s="7">
        <v>173</v>
      </c>
      <c r="U22" s="7">
        <v>1</v>
      </c>
      <c r="V22" s="7">
        <v>69</v>
      </c>
      <c r="W22" s="7">
        <v>30</v>
      </c>
      <c r="AA22" s="8"/>
      <c r="AB22" s="19" t="s">
        <v>1</v>
      </c>
      <c r="AC22" s="6">
        <v>31135651.642979</v>
      </c>
      <c r="AD22" s="7" t="s">
        <v>1</v>
      </c>
      <c r="AE22" s="7">
        <v>591124</v>
      </c>
      <c r="AF22" s="7">
        <v>45</v>
      </c>
      <c r="AG22" s="7">
        <v>0</v>
      </c>
      <c r="AH22" s="7">
        <v>70</v>
      </c>
      <c r="AI22" s="7">
        <v>290</v>
      </c>
      <c r="AJ22" s="7">
        <v>0</v>
      </c>
      <c r="AK22" s="7">
        <v>300</v>
      </c>
      <c r="AL22" s="7">
        <v>0</v>
      </c>
      <c r="AM22" s="7">
        <v>45</v>
      </c>
      <c r="AN22" s="7">
        <v>265</v>
      </c>
      <c r="AO22" s="7">
        <v>195</v>
      </c>
      <c r="AP22" s="7">
        <v>0</v>
      </c>
      <c r="AQ22" s="7">
        <v>210</v>
      </c>
      <c r="AR22" s="7">
        <v>210</v>
      </c>
      <c r="AS22" s="7">
        <v>205</v>
      </c>
      <c r="AT22" s="7">
        <v>100</v>
      </c>
      <c r="AU22" s="7">
        <v>195</v>
      </c>
      <c r="AV22" s="7">
        <v>195</v>
      </c>
      <c r="AW22" s="7">
        <v>5</v>
      </c>
      <c r="AX22" s="7">
        <v>25</v>
      </c>
      <c r="BB22" s="45"/>
      <c r="BC22" s="44">
        <f t="shared" si="10"/>
        <v>1</v>
      </c>
      <c r="BD22" s="57"/>
      <c r="BE22" s="7">
        <f t="shared" si="11"/>
        <v>1</v>
      </c>
      <c r="BF22" s="57"/>
      <c r="BG22" s="7">
        <f t="shared" si="12"/>
        <v>1</v>
      </c>
      <c r="BH22" s="60"/>
      <c r="BI22" s="44">
        <f t="shared" si="0"/>
        <v>56.500973999500275</v>
      </c>
      <c r="BJ22" s="57"/>
      <c r="BK22" s="29" t="str">
        <f t="shared" si="1"/>
        <v xml:space="preserve"> </v>
      </c>
      <c r="BL22" s="29" t="str">
        <f t="shared" si="2"/>
        <v xml:space="preserve"> </v>
      </c>
      <c r="BM22" s="28" t="str">
        <f t="shared" si="3"/>
        <v xml:space="preserve"> </v>
      </c>
      <c r="BN22" s="29" t="str">
        <f t="shared" si="4"/>
        <v xml:space="preserve"> </v>
      </c>
      <c r="BO22" s="29">
        <f t="shared" si="5"/>
        <v>56.500973999500275</v>
      </c>
      <c r="BP22" s="29" t="str">
        <f t="shared" si="6"/>
        <v xml:space="preserve"> </v>
      </c>
      <c r="BQ22" s="29" t="str">
        <f t="shared" si="7"/>
        <v xml:space="preserve"> </v>
      </c>
      <c r="BR22" s="28" t="str">
        <f t="shared" si="8"/>
        <v xml:space="preserve"> </v>
      </c>
      <c r="BS22" s="60"/>
      <c r="BT22" s="38">
        <f t="shared" si="13"/>
        <v>0</v>
      </c>
      <c r="BU22" s="33" t="str">
        <f t="shared" si="14"/>
        <v xml:space="preserve"> </v>
      </c>
      <c r="BV22" s="33" t="str">
        <f t="shared" si="15"/>
        <v xml:space="preserve"> </v>
      </c>
      <c r="BW22" s="23" t="str">
        <f t="shared" si="16"/>
        <v xml:space="preserve"> </v>
      </c>
      <c r="BX22" s="33" t="str">
        <f t="shared" si="17"/>
        <v xml:space="preserve"> </v>
      </c>
      <c r="BY22" s="33">
        <f t="shared" si="18"/>
        <v>0</v>
      </c>
      <c r="BZ22" s="33" t="str">
        <f t="shared" si="19"/>
        <v xml:space="preserve"> </v>
      </c>
      <c r="CA22" s="33" t="str">
        <f t="shared" si="20"/>
        <v xml:space="preserve"> </v>
      </c>
      <c r="CB22" s="23" t="str">
        <f t="shared" si="21"/>
        <v xml:space="preserve"> </v>
      </c>
      <c r="CC22" s="63"/>
      <c r="CD22" s="7">
        <f t="shared" si="22"/>
        <v>49</v>
      </c>
      <c r="CE22" s="7">
        <f t="shared" si="23"/>
        <v>1</v>
      </c>
      <c r="CF22" s="7">
        <f t="shared" si="24"/>
        <v>2</v>
      </c>
      <c r="CG22" s="7">
        <f t="shared" si="25"/>
        <v>57</v>
      </c>
      <c r="CH22" s="7">
        <f t="shared" si="26"/>
        <v>38</v>
      </c>
      <c r="CI22" s="7">
        <f t="shared" si="27"/>
        <v>74</v>
      </c>
      <c r="CJ22" s="7">
        <f t="shared" si="28"/>
        <v>7</v>
      </c>
      <c r="CK22" s="7">
        <f t="shared" si="29"/>
        <v>97</v>
      </c>
      <c r="CL22" s="7">
        <f t="shared" si="30"/>
        <v>36</v>
      </c>
      <c r="CM22" s="7">
        <f t="shared" si="31"/>
        <v>48</v>
      </c>
      <c r="CN22" s="7">
        <f t="shared" si="32"/>
        <v>69</v>
      </c>
      <c r="CO22" s="7">
        <f t="shared" si="33"/>
        <v>78</v>
      </c>
      <c r="CP22" s="7">
        <f t="shared" si="34"/>
        <v>137</v>
      </c>
      <c r="CQ22" s="7">
        <f t="shared" si="35"/>
        <v>23</v>
      </c>
      <c r="CR22" s="7">
        <f t="shared" si="36"/>
        <v>11</v>
      </c>
      <c r="CS22" s="7">
        <f t="shared" si="37"/>
        <v>22</v>
      </c>
      <c r="CT22" s="7">
        <f t="shared" si="38"/>
        <v>194</v>
      </c>
      <c r="CU22" s="7">
        <f t="shared" si="39"/>
        <v>64</v>
      </c>
      <c r="CV22" s="7">
        <f t="shared" si="40"/>
        <v>5</v>
      </c>
      <c r="CW22" s="7" t="str">
        <f t="shared" si="41"/>
        <v xml:space="preserve"> </v>
      </c>
      <c r="CX22" s="7" t="str">
        <f t="shared" si="42"/>
        <v xml:space="preserve"> </v>
      </c>
      <c r="CY22" s="7" t="str">
        <f t="shared" si="43"/>
        <v xml:space="preserve"> </v>
      </c>
      <c r="CZ22" s="7" t="str">
        <f t="shared" si="44"/>
        <v xml:space="preserve"> </v>
      </c>
      <c r="DA22" s="6">
        <f t="shared" si="45"/>
        <v>53.263157894736842</v>
      </c>
      <c r="DB22" s="7">
        <f t="shared" si="46"/>
        <v>48</v>
      </c>
      <c r="DC22" s="7">
        <f t="shared" si="47"/>
        <v>48.251361699097927</v>
      </c>
      <c r="DD22" s="63"/>
      <c r="DE22" s="37" t="str">
        <f t="shared" si="48"/>
        <v/>
      </c>
      <c r="DF22" s="29" t="str">
        <f t="shared" si="49"/>
        <v/>
      </c>
      <c r="DG22" s="28" t="str">
        <f t="shared" si="50"/>
        <v/>
      </c>
      <c r="DH22" s="29" t="str">
        <f t="shared" si="51"/>
        <v/>
      </c>
      <c r="DI22" s="29">
        <f t="shared" si="52"/>
        <v>58.473028866324157</v>
      </c>
      <c r="DJ22" s="29" t="str">
        <f t="shared" si="53"/>
        <v/>
      </c>
      <c r="DK22" s="29" t="str">
        <f t="shared" si="54"/>
        <v/>
      </c>
      <c r="DL22" s="28" t="str">
        <f t="shared" si="55"/>
        <v/>
      </c>
      <c r="DM22" s="60"/>
    </row>
    <row r="23" spans="1:117" s="7" customFormat="1" x14ac:dyDescent="0.2">
      <c r="A23" s="44">
        <f>WPA2_1_snd!A22</f>
        <v>3</v>
      </c>
      <c r="B23" s="53">
        <v>6</v>
      </c>
      <c r="C23" s="44">
        <v>31135595.164949998</v>
      </c>
      <c r="D23" s="7" t="s">
        <v>1</v>
      </c>
      <c r="E23" s="7">
        <v>76</v>
      </c>
      <c r="F23" s="7">
        <v>76</v>
      </c>
      <c r="G23" s="7">
        <v>33</v>
      </c>
      <c r="H23" s="7">
        <v>164</v>
      </c>
      <c r="I23" s="7">
        <v>117</v>
      </c>
      <c r="J23" s="7">
        <v>170</v>
      </c>
      <c r="K23" s="7">
        <v>213</v>
      </c>
      <c r="L23" s="7">
        <v>150</v>
      </c>
      <c r="M23" s="7">
        <v>31</v>
      </c>
      <c r="N23" s="7">
        <v>121</v>
      </c>
      <c r="O23" s="7">
        <v>133</v>
      </c>
      <c r="P23" s="7">
        <v>139</v>
      </c>
      <c r="Q23" s="7">
        <v>217</v>
      </c>
      <c r="R23" s="7">
        <v>50</v>
      </c>
      <c r="S23" s="7">
        <v>221</v>
      </c>
      <c r="T23" s="7">
        <v>232</v>
      </c>
      <c r="AA23" s="8"/>
      <c r="AB23" s="19" t="s">
        <v>1</v>
      </c>
      <c r="AC23" s="6">
        <v>31135656.005651999</v>
      </c>
      <c r="AD23" s="7" t="s">
        <v>1</v>
      </c>
      <c r="AE23" s="7">
        <v>585045</v>
      </c>
      <c r="AF23" s="7">
        <v>15</v>
      </c>
      <c r="AG23" s="7">
        <v>75</v>
      </c>
      <c r="AH23" s="7">
        <v>35</v>
      </c>
      <c r="AI23" s="7">
        <v>170</v>
      </c>
      <c r="AJ23" s="7">
        <v>105</v>
      </c>
      <c r="AK23" s="7">
        <v>200</v>
      </c>
      <c r="AL23" s="7">
        <v>210</v>
      </c>
      <c r="AM23" s="7">
        <v>125</v>
      </c>
      <c r="AN23" s="7">
        <v>20</v>
      </c>
      <c r="AO23" s="7">
        <v>120</v>
      </c>
      <c r="AP23" s="7">
        <v>140</v>
      </c>
      <c r="AQ23" s="7">
        <v>130</v>
      </c>
      <c r="AR23" s="7">
        <v>270</v>
      </c>
      <c r="AS23" s="7">
        <v>30</v>
      </c>
      <c r="AT23" s="7">
        <v>270</v>
      </c>
      <c r="AU23" s="7">
        <v>30</v>
      </c>
      <c r="BB23" s="45"/>
      <c r="BC23" s="44">
        <f t="shared" si="10"/>
        <v>1</v>
      </c>
      <c r="BD23" s="57"/>
      <c r="BE23" s="7">
        <f t="shared" si="11"/>
        <v>1</v>
      </c>
      <c r="BF23" s="57"/>
      <c r="BG23" s="7">
        <f t="shared" si="12"/>
        <v>1</v>
      </c>
      <c r="BH23" s="60"/>
      <c r="BI23" s="44">
        <f t="shared" si="0"/>
        <v>60.840702001005411</v>
      </c>
      <c r="BJ23" s="57"/>
      <c r="BK23" s="29" t="str">
        <f t="shared" si="1"/>
        <v xml:space="preserve"> </v>
      </c>
      <c r="BL23" s="29" t="str">
        <f t="shared" si="2"/>
        <v xml:space="preserve"> </v>
      </c>
      <c r="BM23" s="28" t="str">
        <f t="shared" si="3"/>
        <v xml:space="preserve"> </v>
      </c>
      <c r="BN23" s="29" t="str">
        <f t="shared" si="4"/>
        <v xml:space="preserve"> </v>
      </c>
      <c r="BO23" s="29" t="str">
        <f t="shared" si="5"/>
        <v xml:space="preserve"> </v>
      </c>
      <c r="BP23" s="29">
        <f t="shared" si="6"/>
        <v>60.840702001005411</v>
      </c>
      <c r="BQ23" s="29" t="str">
        <f t="shared" si="7"/>
        <v xml:space="preserve"> </v>
      </c>
      <c r="BR23" s="28" t="str">
        <f t="shared" si="8"/>
        <v xml:space="preserve"> </v>
      </c>
      <c r="BS23" s="60"/>
      <c r="BT23" s="38">
        <f t="shared" si="13"/>
        <v>0</v>
      </c>
      <c r="BU23" s="33" t="str">
        <f t="shared" si="14"/>
        <v xml:space="preserve"> </v>
      </c>
      <c r="BV23" s="33" t="str">
        <f t="shared" si="15"/>
        <v xml:space="preserve"> </v>
      </c>
      <c r="BW23" s="23" t="str">
        <f t="shared" si="16"/>
        <v xml:space="preserve"> </v>
      </c>
      <c r="BX23" s="33" t="str">
        <f t="shared" si="17"/>
        <v xml:space="preserve"> </v>
      </c>
      <c r="BY23" s="33" t="str">
        <f t="shared" si="18"/>
        <v xml:space="preserve"> </v>
      </c>
      <c r="BZ23" s="33">
        <f t="shared" si="19"/>
        <v>0</v>
      </c>
      <c r="CA23" s="33" t="str">
        <f t="shared" si="20"/>
        <v xml:space="preserve"> </v>
      </c>
      <c r="CB23" s="23" t="str">
        <f t="shared" si="21"/>
        <v xml:space="preserve"> </v>
      </c>
      <c r="CC23" s="63"/>
      <c r="CD23" s="7">
        <f t="shared" si="22"/>
        <v>61</v>
      </c>
      <c r="CE23" s="7">
        <f t="shared" si="23"/>
        <v>1</v>
      </c>
      <c r="CF23" s="7">
        <f t="shared" si="24"/>
        <v>2</v>
      </c>
      <c r="CG23" s="7">
        <f t="shared" si="25"/>
        <v>6</v>
      </c>
      <c r="CH23" s="7">
        <f t="shared" si="26"/>
        <v>12</v>
      </c>
      <c r="CI23" s="7">
        <f t="shared" si="27"/>
        <v>30</v>
      </c>
      <c r="CJ23" s="7">
        <f t="shared" si="28"/>
        <v>3</v>
      </c>
      <c r="CK23" s="7">
        <f t="shared" si="29"/>
        <v>25</v>
      </c>
      <c r="CL23" s="7">
        <f t="shared" si="30"/>
        <v>11</v>
      </c>
      <c r="CM23" s="7">
        <f t="shared" si="31"/>
        <v>1</v>
      </c>
      <c r="CN23" s="7">
        <f t="shared" si="32"/>
        <v>7</v>
      </c>
      <c r="CO23" s="7">
        <f t="shared" si="33"/>
        <v>9</v>
      </c>
      <c r="CP23" s="7">
        <f t="shared" si="34"/>
        <v>53</v>
      </c>
      <c r="CQ23" s="7">
        <f t="shared" si="35"/>
        <v>20</v>
      </c>
      <c r="CR23" s="7">
        <f t="shared" si="36"/>
        <v>49</v>
      </c>
      <c r="CS23" s="7">
        <f t="shared" si="37"/>
        <v>202</v>
      </c>
      <c r="CT23" s="7" t="str">
        <f t="shared" si="38"/>
        <v xml:space="preserve"> </v>
      </c>
      <c r="CU23" s="7" t="str">
        <f t="shared" si="39"/>
        <v xml:space="preserve"> </v>
      </c>
      <c r="CV23" s="7" t="str">
        <f t="shared" si="40"/>
        <v xml:space="preserve"> </v>
      </c>
      <c r="CW23" s="7" t="str">
        <f t="shared" si="41"/>
        <v xml:space="preserve"> </v>
      </c>
      <c r="CX23" s="7" t="str">
        <f t="shared" si="42"/>
        <v xml:space="preserve"> </v>
      </c>
      <c r="CY23" s="7" t="str">
        <f t="shared" si="43"/>
        <v xml:space="preserve"> </v>
      </c>
      <c r="CZ23" s="7" t="str">
        <f t="shared" si="44"/>
        <v xml:space="preserve"> </v>
      </c>
      <c r="DA23" s="6">
        <f t="shared" si="45"/>
        <v>30.75</v>
      </c>
      <c r="DB23" s="7">
        <f t="shared" si="46"/>
        <v>11.5</v>
      </c>
      <c r="DC23" s="7">
        <f t="shared" si="47"/>
        <v>48.073511417411567</v>
      </c>
      <c r="DD23" s="63"/>
      <c r="DE23" s="37" t="str">
        <f t="shared" si="48"/>
        <v/>
      </c>
      <c r="DF23" s="29" t="str">
        <f t="shared" si="49"/>
        <v/>
      </c>
      <c r="DG23" s="28" t="str">
        <f t="shared" si="50"/>
        <v/>
      </c>
      <c r="DH23" s="29" t="str">
        <f t="shared" si="51"/>
        <v/>
      </c>
      <c r="DI23" s="29" t="str">
        <f t="shared" si="52"/>
        <v/>
      </c>
      <c r="DJ23" s="29">
        <f t="shared" si="53"/>
        <v>35.737393672672255</v>
      </c>
      <c r="DK23" s="29" t="str">
        <f t="shared" si="54"/>
        <v/>
      </c>
      <c r="DL23" s="28" t="str">
        <f t="shared" si="55"/>
        <v/>
      </c>
      <c r="DM23" s="60"/>
    </row>
    <row r="24" spans="1:117" s="7" customFormat="1" x14ac:dyDescent="0.2">
      <c r="A24" s="44">
        <f>WPA2_1_snd!A23</f>
        <v>3</v>
      </c>
      <c r="B24" s="53">
        <v>7</v>
      </c>
      <c r="C24" s="44">
        <v>31135595.187562998</v>
      </c>
      <c r="D24" s="7" t="s">
        <v>1</v>
      </c>
      <c r="E24" s="7">
        <v>184</v>
      </c>
      <c r="F24" s="7">
        <v>97</v>
      </c>
      <c r="G24" s="7">
        <v>174</v>
      </c>
      <c r="H24" s="7">
        <v>234</v>
      </c>
      <c r="I24" s="7">
        <v>248</v>
      </c>
      <c r="J24" s="7">
        <v>8</v>
      </c>
      <c r="K24" s="7">
        <v>130</v>
      </c>
      <c r="L24" s="7">
        <v>84</v>
      </c>
      <c r="M24" s="7">
        <v>145</v>
      </c>
      <c r="N24" s="7">
        <v>198</v>
      </c>
      <c r="O24" s="7">
        <v>84</v>
      </c>
      <c r="P24" s="7">
        <v>218</v>
      </c>
      <c r="Q24" s="7">
        <v>143</v>
      </c>
      <c r="R24" s="7">
        <v>235</v>
      </c>
      <c r="AA24" s="8"/>
      <c r="AB24" s="19" t="s">
        <v>1</v>
      </c>
      <c r="AC24" s="6">
        <v>31135654.045263998</v>
      </c>
      <c r="AD24" s="7" t="s">
        <v>1</v>
      </c>
      <c r="AE24" s="7">
        <v>580469</v>
      </c>
      <c r="AF24" s="7">
        <v>195</v>
      </c>
      <c r="AG24" s="7">
        <v>25</v>
      </c>
      <c r="AH24" s="7">
        <v>180</v>
      </c>
      <c r="AI24" s="7">
        <v>305</v>
      </c>
      <c r="AJ24" s="7">
        <v>200</v>
      </c>
      <c r="AK24" s="7">
        <v>0</v>
      </c>
      <c r="AL24" s="7">
        <v>200</v>
      </c>
      <c r="AM24" s="7">
        <v>0</v>
      </c>
      <c r="AN24" s="7">
        <v>205</v>
      </c>
      <c r="AO24" s="7">
        <v>200</v>
      </c>
      <c r="AP24" s="7">
        <v>20</v>
      </c>
      <c r="AQ24" s="7">
        <v>280</v>
      </c>
      <c r="AR24" s="7">
        <v>80</v>
      </c>
      <c r="AS24" s="7">
        <v>60</v>
      </c>
      <c r="BB24" s="45"/>
      <c r="BC24" s="44">
        <f t="shared" si="10"/>
        <v>1</v>
      </c>
      <c r="BD24" s="57"/>
      <c r="BE24" s="7">
        <f t="shared" si="11"/>
        <v>1</v>
      </c>
      <c r="BF24" s="57"/>
      <c r="BG24" s="7">
        <f t="shared" si="12"/>
        <v>1</v>
      </c>
      <c r="BH24" s="60"/>
      <c r="BI24" s="44">
        <f t="shared" si="0"/>
        <v>58.857700999826193</v>
      </c>
      <c r="BJ24" s="57"/>
      <c r="BK24" s="29" t="str">
        <f t="shared" si="1"/>
        <v xml:space="preserve"> </v>
      </c>
      <c r="BL24" s="29" t="str">
        <f t="shared" si="2"/>
        <v xml:space="preserve"> </v>
      </c>
      <c r="BM24" s="28" t="str">
        <f t="shared" si="3"/>
        <v xml:space="preserve"> </v>
      </c>
      <c r="BN24" s="29" t="str">
        <f t="shared" si="4"/>
        <v xml:space="preserve"> </v>
      </c>
      <c r="BO24" s="29" t="str">
        <f t="shared" si="5"/>
        <v xml:space="preserve"> </v>
      </c>
      <c r="BP24" s="29" t="str">
        <f t="shared" si="6"/>
        <v xml:space="preserve"> </v>
      </c>
      <c r="BQ24" s="29">
        <f t="shared" si="7"/>
        <v>58.857700999826193</v>
      </c>
      <c r="BR24" s="28" t="str">
        <f t="shared" si="8"/>
        <v xml:space="preserve"> </v>
      </c>
      <c r="BS24" s="60"/>
      <c r="BT24" s="38">
        <f t="shared" si="13"/>
        <v>0</v>
      </c>
      <c r="BU24" s="33" t="str">
        <f t="shared" si="14"/>
        <v xml:space="preserve"> </v>
      </c>
      <c r="BV24" s="33" t="str">
        <f t="shared" si="15"/>
        <v xml:space="preserve"> </v>
      </c>
      <c r="BW24" s="23" t="str">
        <f t="shared" si="16"/>
        <v xml:space="preserve"> </v>
      </c>
      <c r="BX24" s="33" t="str">
        <f t="shared" si="17"/>
        <v xml:space="preserve"> </v>
      </c>
      <c r="BY24" s="33" t="str">
        <f t="shared" si="18"/>
        <v xml:space="preserve"> </v>
      </c>
      <c r="BZ24" s="33" t="str">
        <f t="shared" si="19"/>
        <v xml:space="preserve"> </v>
      </c>
      <c r="CA24" s="33">
        <f t="shared" si="20"/>
        <v>0</v>
      </c>
      <c r="CB24" s="23" t="str">
        <f t="shared" si="21"/>
        <v xml:space="preserve"> </v>
      </c>
      <c r="CC24" s="63"/>
      <c r="CD24" s="7">
        <f t="shared" si="22"/>
        <v>11</v>
      </c>
      <c r="CE24" s="7">
        <f t="shared" si="23"/>
        <v>72</v>
      </c>
      <c r="CF24" s="7">
        <f t="shared" si="24"/>
        <v>6</v>
      </c>
      <c r="CG24" s="7">
        <f t="shared" si="25"/>
        <v>71</v>
      </c>
      <c r="CH24" s="7">
        <f t="shared" si="26"/>
        <v>48</v>
      </c>
      <c r="CI24" s="7">
        <f t="shared" si="27"/>
        <v>8</v>
      </c>
      <c r="CJ24" s="7">
        <f t="shared" si="28"/>
        <v>70</v>
      </c>
      <c r="CK24" s="7">
        <f t="shared" si="29"/>
        <v>84</v>
      </c>
      <c r="CL24" s="7">
        <f t="shared" si="30"/>
        <v>60</v>
      </c>
      <c r="CM24" s="7">
        <f t="shared" si="31"/>
        <v>2</v>
      </c>
      <c r="CN24" s="7">
        <f t="shared" si="32"/>
        <v>64</v>
      </c>
      <c r="CO24" s="7">
        <f t="shared" si="33"/>
        <v>62</v>
      </c>
      <c r="CP24" s="7">
        <f t="shared" si="34"/>
        <v>63</v>
      </c>
      <c r="CQ24" s="7">
        <f t="shared" si="35"/>
        <v>175</v>
      </c>
      <c r="CR24" s="7" t="str">
        <f t="shared" si="36"/>
        <v xml:space="preserve"> </v>
      </c>
      <c r="CS24" s="7" t="str">
        <f t="shared" si="37"/>
        <v xml:space="preserve"> </v>
      </c>
      <c r="CT24" s="7" t="str">
        <f t="shared" si="38"/>
        <v xml:space="preserve"> </v>
      </c>
      <c r="CU24" s="7" t="str">
        <f t="shared" si="39"/>
        <v xml:space="preserve"> </v>
      </c>
      <c r="CV24" s="7" t="str">
        <f t="shared" si="40"/>
        <v xml:space="preserve"> </v>
      </c>
      <c r="CW24" s="7" t="str">
        <f t="shared" si="41"/>
        <v xml:space="preserve"> </v>
      </c>
      <c r="CX24" s="7" t="str">
        <f t="shared" si="42"/>
        <v xml:space="preserve"> </v>
      </c>
      <c r="CY24" s="7" t="str">
        <f t="shared" si="43"/>
        <v xml:space="preserve"> </v>
      </c>
      <c r="CZ24" s="7" t="str">
        <f t="shared" si="44"/>
        <v xml:space="preserve"> </v>
      </c>
      <c r="DA24" s="6">
        <f t="shared" si="45"/>
        <v>56.857142857142854</v>
      </c>
      <c r="DB24" s="7">
        <f t="shared" si="46"/>
        <v>62.5</v>
      </c>
      <c r="DC24" s="7">
        <f t="shared" si="47"/>
        <v>42.749865735557151</v>
      </c>
      <c r="DD24" s="63"/>
      <c r="DE24" s="37" t="str">
        <f t="shared" si="48"/>
        <v/>
      </c>
      <c r="DF24" s="29" t="str">
        <f t="shared" si="49"/>
        <v/>
      </c>
      <c r="DG24" s="28" t="str">
        <f t="shared" si="50"/>
        <v/>
      </c>
      <c r="DH24" s="29" t="str">
        <f t="shared" si="51"/>
        <v/>
      </c>
      <c r="DI24" s="29" t="str">
        <f t="shared" si="52"/>
        <v/>
      </c>
      <c r="DJ24" s="29" t="str">
        <f t="shared" si="53"/>
        <v/>
      </c>
      <c r="DK24" s="29">
        <f t="shared" si="54"/>
        <v>67.464273508427269</v>
      </c>
      <c r="DL24" s="28" t="str">
        <f t="shared" si="55"/>
        <v/>
      </c>
      <c r="DM24" s="60"/>
    </row>
    <row r="25" spans="1:117" s="7" customFormat="1" x14ac:dyDescent="0.2">
      <c r="A25" s="44">
        <f>WPA2_1_snd!A24</f>
        <v>3</v>
      </c>
      <c r="B25" s="53">
        <v>8</v>
      </c>
      <c r="C25" s="44">
        <v>31135595.212063</v>
      </c>
      <c r="D25" s="7" t="s">
        <v>1</v>
      </c>
      <c r="E25" s="7">
        <v>240</v>
      </c>
      <c r="F25" s="7">
        <v>115</v>
      </c>
      <c r="G25" s="7">
        <v>223</v>
      </c>
      <c r="H25" s="7">
        <v>231</v>
      </c>
      <c r="I25" s="7">
        <v>85</v>
      </c>
      <c r="J25" s="7">
        <v>84</v>
      </c>
      <c r="K25" s="7">
        <v>49</v>
      </c>
      <c r="L25" s="7">
        <v>132</v>
      </c>
      <c r="M25" s="7">
        <v>97</v>
      </c>
      <c r="N25" s="7">
        <v>104</v>
      </c>
      <c r="O25" s="7">
        <v>40</v>
      </c>
      <c r="P25" s="7">
        <v>232</v>
      </c>
      <c r="Q25" s="7">
        <v>70</v>
      </c>
      <c r="R25" s="7">
        <v>13</v>
      </c>
      <c r="S25" s="7">
        <v>87</v>
      </c>
      <c r="T25" s="7">
        <v>73</v>
      </c>
      <c r="U25" s="7">
        <v>216</v>
      </c>
      <c r="AA25" s="8"/>
      <c r="AB25" s="19" t="s">
        <v>4</v>
      </c>
      <c r="AC25" s="6">
        <v>31135654.916726001</v>
      </c>
      <c r="AD25" s="7" t="s">
        <v>1</v>
      </c>
      <c r="AE25" s="7">
        <v>537199</v>
      </c>
      <c r="AF25" s="7">
        <v>195</v>
      </c>
      <c r="AG25" s="7">
        <v>205</v>
      </c>
      <c r="AH25" s="7">
        <v>200</v>
      </c>
      <c r="AI25" s="7">
        <v>210</v>
      </c>
      <c r="AJ25" s="7">
        <v>15</v>
      </c>
      <c r="AK25" s="7">
        <v>185</v>
      </c>
      <c r="AL25" s="7">
        <v>0</v>
      </c>
      <c r="AM25" s="7">
        <v>70</v>
      </c>
      <c r="AN25" s="7">
        <v>120</v>
      </c>
      <c r="AO25" s="7">
        <v>75</v>
      </c>
      <c r="AP25" s="7">
        <v>50</v>
      </c>
      <c r="AQ25" s="7">
        <v>285</v>
      </c>
      <c r="AR25" s="7">
        <v>80</v>
      </c>
      <c r="AS25" s="7">
        <v>0</v>
      </c>
      <c r="AT25" s="7">
        <v>25</v>
      </c>
      <c r="AU25" s="7">
        <v>70</v>
      </c>
      <c r="AV25" s="7">
        <v>155</v>
      </c>
      <c r="BB25" s="45"/>
      <c r="BC25" s="44">
        <f t="shared" si="10"/>
        <v>0</v>
      </c>
      <c r="BD25" s="57"/>
      <c r="BE25" s="7">
        <f t="shared" si="11"/>
        <v>1</v>
      </c>
      <c r="BF25" s="57"/>
      <c r="BG25" s="7">
        <f t="shared" si="12"/>
        <v>0</v>
      </c>
      <c r="BH25" s="60"/>
      <c r="BI25" s="44">
        <f t="shared" si="0"/>
        <v>59.704663001000881</v>
      </c>
      <c r="BJ25" s="57"/>
      <c r="BK25" s="29" t="str">
        <f t="shared" si="1"/>
        <v xml:space="preserve"> </v>
      </c>
      <c r="BL25" s="29" t="str">
        <f t="shared" si="2"/>
        <v xml:space="preserve"> </v>
      </c>
      <c r="BM25" s="28" t="str">
        <f t="shared" si="3"/>
        <v xml:space="preserve"> </v>
      </c>
      <c r="BN25" s="29" t="str">
        <f t="shared" si="4"/>
        <v xml:space="preserve"> </v>
      </c>
      <c r="BO25" s="29" t="str">
        <f t="shared" si="5"/>
        <v xml:space="preserve"> </v>
      </c>
      <c r="BP25" s="29" t="str">
        <f t="shared" si="6"/>
        <v xml:space="preserve"> </v>
      </c>
      <c r="BQ25" s="29" t="str">
        <f t="shared" si="7"/>
        <v xml:space="preserve"> </v>
      </c>
      <c r="BR25" s="28">
        <f t="shared" si="8"/>
        <v>59.704663001000881</v>
      </c>
      <c r="BS25" s="60"/>
      <c r="BT25" s="38">
        <f t="shared" si="13"/>
        <v>0</v>
      </c>
      <c r="BU25" s="33" t="str">
        <f t="shared" si="14"/>
        <v xml:space="preserve"> </v>
      </c>
      <c r="BV25" s="33" t="str">
        <f t="shared" si="15"/>
        <v xml:space="preserve"> </v>
      </c>
      <c r="BW25" s="23" t="str">
        <f t="shared" si="16"/>
        <v xml:space="preserve"> </v>
      </c>
      <c r="BX25" s="33" t="str">
        <f t="shared" si="17"/>
        <v xml:space="preserve"> </v>
      </c>
      <c r="BY25" s="33" t="str">
        <f t="shared" si="18"/>
        <v xml:space="preserve"> </v>
      </c>
      <c r="BZ25" s="33" t="str">
        <f t="shared" si="19"/>
        <v xml:space="preserve"> </v>
      </c>
      <c r="CA25" s="33" t="str">
        <f t="shared" si="20"/>
        <v xml:space="preserve"> </v>
      </c>
      <c r="CB25" s="23">
        <f t="shared" si="21"/>
        <v>0</v>
      </c>
      <c r="CC25" s="63"/>
      <c r="CD25" s="7">
        <f t="shared" si="22"/>
        <v>45</v>
      </c>
      <c r="CE25" s="7">
        <f t="shared" si="23"/>
        <v>90</v>
      </c>
      <c r="CF25" s="7">
        <f t="shared" si="24"/>
        <v>23</v>
      </c>
      <c r="CG25" s="7">
        <f t="shared" si="25"/>
        <v>21</v>
      </c>
      <c r="CH25" s="7">
        <f t="shared" si="26"/>
        <v>70</v>
      </c>
      <c r="CI25" s="7">
        <f t="shared" si="27"/>
        <v>101</v>
      </c>
      <c r="CJ25" s="7">
        <f t="shared" si="28"/>
        <v>49</v>
      </c>
      <c r="CK25" s="7">
        <f t="shared" si="29"/>
        <v>62</v>
      </c>
      <c r="CL25" s="7">
        <f t="shared" si="30"/>
        <v>23</v>
      </c>
      <c r="CM25" s="7">
        <f t="shared" si="31"/>
        <v>29</v>
      </c>
      <c r="CN25" s="7">
        <f t="shared" si="32"/>
        <v>10</v>
      </c>
      <c r="CO25" s="7">
        <f t="shared" si="33"/>
        <v>53</v>
      </c>
      <c r="CP25" s="7">
        <f t="shared" si="34"/>
        <v>10</v>
      </c>
      <c r="CQ25" s="7">
        <f t="shared" si="35"/>
        <v>13</v>
      </c>
      <c r="CR25" s="7">
        <f t="shared" si="36"/>
        <v>62</v>
      </c>
      <c r="CS25" s="7">
        <f t="shared" si="37"/>
        <v>3</v>
      </c>
      <c r="CT25" s="7">
        <f t="shared" si="38"/>
        <v>61</v>
      </c>
      <c r="CU25" s="7" t="str">
        <f t="shared" si="39"/>
        <v xml:space="preserve"> </v>
      </c>
      <c r="CV25" s="7" t="str">
        <f t="shared" si="40"/>
        <v xml:space="preserve"> </v>
      </c>
      <c r="CW25" s="7" t="str">
        <f t="shared" si="41"/>
        <v xml:space="preserve"> </v>
      </c>
      <c r="CX25" s="7" t="str">
        <f t="shared" si="42"/>
        <v xml:space="preserve"> </v>
      </c>
      <c r="CY25" s="7" t="str">
        <f t="shared" si="43"/>
        <v xml:space="preserve"> </v>
      </c>
      <c r="CZ25" s="7" t="str">
        <f t="shared" si="44"/>
        <v xml:space="preserve"> </v>
      </c>
      <c r="DA25" s="6">
        <f t="shared" si="45"/>
        <v>42.647058823529413</v>
      </c>
      <c r="DB25" s="7">
        <f t="shared" si="46"/>
        <v>45</v>
      </c>
      <c r="DC25" s="7">
        <f t="shared" si="47"/>
        <v>28.32986612885583</v>
      </c>
      <c r="DD25" s="63"/>
      <c r="DE25" s="37" t="str">
        <f t="shared" si="48"/>
        <v/>
      </c>
      <c r="DF25" s="29" t="str">
        <f t="shared" si="49"/>
        <v/>
      </c>
      <c r="DG25" s="28" t="str">
        <f t="shared" si="50"/>
        <v/>
      </c>
      <c r="DH25" s="29" t="str">
        <f t="shared" si="51"/>
        <v/>
      </c>
      <c r="DI25" s="29" t="str">
        <f t="shared" si="52"/>
        <v/>
      </c>
      <c r="DJ25" s="29" t="str">
        <f t="shared" si="53"/>
        <v/>
      </c>
      <c r="DK25" s="29" t="str">
        <f t="shared" si="54"/>
        <v/>
      </c>
      <c r="DL25" s="28">
        <f t="shared" si="55"/>
        <v>33.998224996337328</v>
      </c>
      <c r="DM25" s="60"/>
    </row>
    <row r="26" spans="1:117" s="7" customFormat="1" x14ac:dyDescent="0.2">
      <c r="A26" s="44">
        <f>WPA2_1_snd!A25</f>
        <v>4</v>
      </c>
      <c r="B26" s="53">
        <v>1</v>
      </c>
      <c r="C26" s="44">
        <v>31141594.658448</v>
      </c>
      <c r="D26" s="7" t="s">
        <v>3</v>
      </c>
      <c r="E26" s="7">
        <v>0</v>
      </c>
      <c r="AA26" s="8"/>
      <c r="AB26" s="19" t="s">
        <v>3</v>
      </c>
      <c r="AC26" s="6">
        <v>31141694.334910002</v>
      </c>
      <c r="AD26" s="7" t="s">
        <v>3</v>
      </c>
      <c r="AE26" s="7">
        <v>568507</v>
      </c>
      <c r="AF26" s="7">
        <v>0</v>
      </c>
      <c r="BB26" s="45"/>
      <c r="BC26" s="44">
        <f t="shared" si="10"/>
        <v>1</v>
      </c>
      <c r="BD26" s="57"/>
      <c r="BE26" s="7">
        <f t="shared" si="11"/>
        <v>1</v>
      </c>
      <c r="BF26" s="57"/>
      <c r="BG26" s="7">
        <f t="shared" si="12"/>
        <v>1</v>
      </c>
      <c r="BH26" s="60"/>
      <c r="BI26" s="44">
        <f t="shared" si="0"/>
        <v>99.67646200209856</v>
      </c>
      <c r="BJ26" s="57"/>
      <c r="BK26" s="29">
        <f t="shared" si="1"/>
        <v>99.67646200209856</v>
      </c>
      <c r="BL26" s="29" t="str">
        <f t="shared" si="2"/>
        <v xml:space="preserve"> </v>
      </c>
      <c r="BM26" s="28" t="str">
        <f t="shared" si="3"/>
        <v xml:space="preserve"> </v>
      </c>
      <c r="BN26" s="29" t="str">
        <f t="shared" si="4"/>
        <v xml:space="preserve"> </v>
      </c>
      <c r="BO26" s="29" t="str">
        <f t="shared" si="5"/>
        <v xml:space="preserve"> </v>
      </c>
      <c r="BP26" s="29" t="str">
        <f t="shared" si="6"/>
        <v xml:space="preserve"> </v>
      </c>
      <c r="BQ26" s="29" t="str">
        <f t="shared" si="7"/>
        <v xml:space="preserve"> </v>
      </c>
      <c r="BR26" s="28" t="str">
        <f t="shared" si="8"/>
        <v xml:space="preserve"> </v>
      </c>
      <c r="BS26" s="60"/>
      <c r="BT26" s="38" t="str">
        <f t="shared" si="13"/>
        <v xml:space="preserve"> </v>
      </c>
      <c r="BU26" s="33" t="str">
        <f t="shared" si="14"/>
        <v xml:space="preserve"> </v>
      </c>
      <c r="BV26" s="33" t="str">
        <f t="shared" si="15"/>
        <v xml:space="preserve"> </v>
      </c>
      <c r="BW26" s="23" t="str">
        <f t="shared" si="16"/>
        <v xml:space="preserve"> </v>
      </c>
      <c r="BX26" s="33" t="str">
        <f t="shared" si="17"/>
        <v xml:space="preserve"> </v>
      </c>
      <c r="BY26" s="33" t="str">
        <f t="shared" si="18"/>
        <v xml:space="preserve"> </v>
      </c>
      <c r="BZ26" s="33" t="str">
        <f t="shared" si="19"/>
        <v xml:space="preserve"> </v>
      </c>
      <c r="CA26" s="33" t="str">
        <f t="shared" si="20"/>
        <v xml:space="preserve"> </v>
      </c>
      <c r="CB26" s="23" t="str">
        <f t="shared" si="21"/>
        <v xml:space="preserve"> </v>
      </c>
      <c r="CC26" s="63"/>
      <c r="CD26" s="7" t="str">
        <f t="shared" si="22"/>
        <v xml:space="preserve"> </v>
      </c>
      <c r="CE26" s="7" t="str">
        <f t="shared" si="23"/>
        <v xml:space="preserve"> </v>
      </c>
      <c r="CF26" s="7" t="str">
        <f t="shared" si="24"/>
        <v xml:space="preserve"> </v>
      </c>
      <c r="CG26" s="7" t="str">
        <f t="shared" si="25"/>
        <v xml:space="preserve"> </v>
      </c>
      <c r="CH26" s="7" t="str">
        <f t="shared" si="26"/>
        <v xml:space="preserve"> </v>
      </c>
      <c r="CI26" s="7" t="str">
        <f t="shared" si="27"/>
        <v xml:space="preserve"> </v>
      </c>
      <c r="CJ26" s="7" t="str">
        <f t="shared" si="28"/>
        <v xml:space="preserve"> </v>
      </c>
      <c r="CK26" s="7" t="str">
        <f t="shared" si="29"/>
        <v xml:space="preserve"> </v>
      </c>
      <c r="CL26" s="7" t="str">
        <f t="shared" si="30"/>
        <v xml:space="preserve"> </v>
      </c>
      <c r="CM26" s="7" t="str">
        <f t="shared" si="31"/>
        <v xml:space="preserve"> </v>
      </c>
      <c r="CN26" s="7" t="str">
        <f t="shared" si="32"/>
        <v xml:space="preserve"> </v>
      </c>
      <c r="CO26" s="7" t="str">
        <f t="shared" si="33"/>
        <v xml:space="preserve"> </v>
      </c>
      <c r="CP26" s="7" t="str">
        <f t="shared" si="34"/>
        <v xml:space="preserve"> </v>
      </c>
      <c r="CQ26" s="7" t="str">
        <f t="shared" si="35"/>
        <v xml:space="preserve"> </v>
      </c>
      <c r="CR26" s="7" t="str">
        <f t="shared" si="36"/>
        <v xml:space="preserve"> </v>
      </c>
      <c r="CS26" s="7" t="str">
        <f t="shared" si="37"/>
        <v xml:space="preserve"> </v>
      </c>
      <c r="CT26" s="7" t="str">
        <f t="shared" si="38"/>
        <v xml:space="preserve"> </v>
      </c>
      <c r="CU26" s="7" t="str">
        <f t="shared" si="39"/>
        <v xml:space="preserve"> </v>
      </c>
      <c r="CV26" s="7" t="str">
        <f t="shared" si="40"/>
        <v xml:space="preserve"> </v>
      </c>
      <c r="CW26" s="7" t="str">
        <f t="shared" si="41"/>
        <v xml:space="preserve"> </v>
      </c>
      <c r="CX26" s="7" t="str">
        <f t="shared" si="42"/>
        <v xml:space="preserve"> </v>
      </c>
      <c r="CY26" s="7" t="str">
        <f t="shared" si="43"/>
        <v xml:space="preserve"> </v>
      </c>
      <c r="CZ26" s="7" t="str">
        <f t="shared" si="44"/>
        <v xml:space="preserve"> </v>
      </c>
      <c r="DA26" s="6" t="str">
        <f t="shared" si="45"/>
        <v xml:space="preserve"> </v>
      </c>
      <c r="DB26" s="7" t="str">
        <f t="shared" si="46"/>
        <v xml:space="preserve"> </v>
      </c>
      <c r="DC26" s="7" t="str">
        <f t="shared" si="47"/>
        <v xml:space="preserve"> </v>
      </c>
      <c r="DD26" s="63"/>
      <c r="DE26" s="37" t="str">
        <f t="shared" si="48"/>
        <v xml:space="preserve"> </v>
      </c>
      <c r="DF26" s="29" t="str">
        <f t="shared" si="49"/>
        <v/>
      </c>
      <c r="DG26" s="28" t="str">
        <f t="shared" si="50"/>
        <v/>
      </c>
      <c r="DH26" s="29" t="str">
        <f t="shared" si="51"/>
        <v/>
      </c>
      <c r="DI26" s="29" t="str">
        <f t="shared" si="52"/>
        <v/>
      </c>
      <c r="DJ26" s="29" t="str">
        <f t="shared" si="53"/>
        <v/>
      </c>
      <c r="DK26" s="29" t="str">
        <f t="shared" si="54"/>
        <v/>
      </c>
      <c r="DL26" s="28" t="str">
        <f t="shared" si="55"/>
        <v/>
      </c>
      <c r="DM26" s="60"/>
    </row>
    <row r="27" spans="1:117" s="7" customFormat="1" x14ac:dyDescent="0.2">
      <c r="A27" s="44">
        <f>WPA2_1_snd!A26</f>
        <v>4</v>
      </c>
      <c r="B27" s="53">
        <v>2</v>
      </c>
      <c r="C27" s="44">
        <v>31141595.872133002</v>
      </c>
      <c r="D27" s="7" t="s">
        <v>3</v>
      </c>
      <c r="E27" s="7">
        <v>0</v>
      </c>
      <c r="AA27" s="8"/>
      <c r="AB27" s="19" t="s">
        <v>3</v>
      </c>
      <c r="AC27" s="6">
        <v>31141693.048882</v>
      </c>
      <c r="AD27" s="7" t="s">
        <v>3</v>
      </c>
      <c r="AE27" s="7">
        <v>584554</v>
      </c>
      <c r="AF27" s="7">
        <v>0</v>
      </c>
      <c r="BB27" s="45"/>
      <c r="BC27" s="44">
        <f t="shared" si="10"/>
        <v>1</v>
      </c>
      <c r="BD27" s="57"/>
      <c r="BE27" s="7">
        <f t="shared" si="11"/>
        <v>1</v>
      </c>
      <c r="BF27" s="57"/>
      <c r="BG27" s="7">
        <f t="shared" si="12"/>
        <v>1</v>
      </c>
      <c r="BH27" s="60"/>
      <c r="BI27" s="44">
        <f t="shared" si="0"/>
        <v>97.176748998463154</v>
      </c>
      <c r="BJ27" s="57"/>
      <c r="BK27" s="29" t="str">
        <f t="shared" si="1"/>
        <v xml:space="preserve"> </v>
      </c>
      <c r="BL27" s="29">
        <f t="shared" si="2"/>
        <v>97.176748998463154</v>
      </c>
      <c r="BM27" s="28" t="str">
        <f t="shared" si="3"/>
        <v xml:space="preserve"> </v>
      </c>
      <c r="BN27" s="29" t="str">
        <f t="shared" si="4"/>
        <v xml:space="preserve"> </v>
      </c>
      <c r="BO27" s="29" t="str">
        <f t="shared" si="5"/>
        <v xml:space="preserve"> </v>
      </c>
      <c r="BP27" s="29" t="str">
        <f t="shared" si="6"/>
        <v xml:space="preserve"> </v>
      </c>
      <c r="BQ27" s="29" t="str">
        <f t="shared" si="7"/>
        <v xml:space="preserve"> </v>
      </c>
      <c r="BR27" s="28" t="str">
        <f t="shared" si="8"/>
        <v xml:space="preserve"> </v>
      </c>
      <c r="BS27" s="60"/>
      <c r="BT27" s="38" t="str">
        <f t="shared" si="13"/>
        <v xml:space="preserve"> </v>
      </c>
      <c r="BU27" s="33" t="str">
        <f t="shared" si="14"/>
        <v xml:space="preserve"> </v>
      </c>
      <c r="BV27" s="33" t="str">
        <f t="shared" si="15"/>
        <v xml:space="preserve"> </v>
      </c>
      <c r="BW27" s="23" t="str">
        <f t="shared" si="16"/>
        <v xml:space="preserve"> </v>
      </c>
      <c r="BX27" s="33" t="str">
        <f t="shared" si="17"/>
        <v xml:space="preserve"> </v>
      </c>
      <c r="BY27" s="33" t="str">
        <f t="shared" si="18"/>
        <v xml:space="preserve"> </v>
      </c>
      <c r="BZ27" s="33" t="str">
        <f t="shared" si="19"/>
        <v xml:space="preserve"> </v>
      </c>
      <c r="CA27" s="33" t="str">
        <f t="shared" si="20"/>
        <v xml:space="preserve"> </v>
      </c>
      <c r="CB27" s="23" t="str">
        <f t="shared" si="21"/>
        <v xml:space="preserve"> </v>
      </c>
      <c r="CC27" s="63"/>
      <c r="CD27" s="7" t="str">
        <f t="shared" si="22"/>
        <v xml:space="preserve"> </v>
      </c>
      <c r="CE27" s="7" t="str">
        <f t="shared" si="23"/>
        <v xml:space="preserve"> </v>
      </c>
      <c r="CF27" s="7" t="str">
        <f t="shared" si="24"/>
        <v xml:space="preserve"> </v>
      </c>
      <c r="CG27" s="7" t="str">
        <f t="shared" si="25"/>
        <v xml:space="preserve"> </v>
      </c>
      <c r="CH27" s="7" t="str">
        <f t="shared" si="26"/>
        <v xml:space="preserve"> </v>
      </c>
      <c r="CI27" s="7" t="str">
        <f t="shared" si="27"/>
        <v xml:space="preserve"> </v>
      </c>
      <c r="CJ27" s="7" t="str">
        <f t="shared" si="28"/>
        <v xml:space="preserve"> </v>
      </c>
      <c r="CK27" s="7" t="str">
        <f t="shared" si="29"/>
        <v xml:space="preserve"> </v>
      </c>
      <c r="CL27" s="7" t="str">
        <f t="shared" si="30"/>
        <v xml:space="preserve"> </v>
      </c>
      <c r="CM27" s="7" t="str">
        <f t="shared" si="31"/>
        <v xml:space="preserve"> </v>
      </c>
      <c r="CN27" s="7" t="str">
        <f t="shared" si="32"/>
        <v xml:space="preserve"> </v>
      </c>
      <c r="CO27" s="7" t="str">
        <f t="shared" si="33"/>
        <v xml:space="preserve"> </v>
      </c>
      <c r="CP27" s="7" t="str">
        <f t="shared" si="34"/>
        <v xml:space="preserve"> </v>
      </c>
      <c r="CQ27" s="7" t="str">
        <f t="shared" si="35"/>
        <v xml:space="preserve"> </v>
      </c>
      <c r="CR27" s="7" t="str">
        <f t="shared" si="36"/>
        <v xml:space="preserve"> </v>
      </c>
      <c r="CS27" s="7" t="str">
        <f t="shared" si="37"/>
        <v xml:space="preserve"> </v>
      </c>
      <c r="CT27" s="7" t="str">
        <f t="shared" si="38"/>
        <v xml:space="preserve"> </v>
      </c>
      <c r="CU27" s="7" t="str">
        <f t="shared" si="39"/>
        <v xml:space="preserve"> </v>
      </c>
      <c r="CV27" s="7" t="str">
        <f t="shared" si="40"/>
        <v xml:space="preserve"> </v>
      </c>
      <c r="CW27" s="7" t="str">
        <f t="shared" si="41"/>
        <v xml:space="preserve"> </v>
      </c>
      <c r="CX27" s="7" t="str">
        <f t="shared" si="42"/>
        <v xml:space="preserve"> </v>
      </c>
      <c r="CY27" s="7" t="str">
        <f t="shared" si="43"/>
        <v xml:space="preserve"> </v>
      </c>
      <c r="CZ27" s="7" t="str">
        <f t="shared" si="44"/>
        <v xml:space="preserve"> </v>
      </c>
      <c r="DA27" s="6" t="str">
        <f t="shared" si="45"/>
        <v xml:space="preserve"> </v>
      </c>
      <c r="DB27" s="7" t="str">
        <f t="shared" si="46"/>
        <v xml:space="preserve"> </v>
      </c>
      <c r="DC27" s="7" t="str">
        <f t="shared" si="47"/>
        <v xml:space="preserve"> </v>
      </c>
      <c r="DD27" s="63"/>
      <c r="DE27" s="37" t="str">
        <f t="shared" si="48"/>
        <v/>
      </c>
      <c r="DF27" s="29" t="str">
        <f t="shared" si="49"/>
        <v xml:space="preserve"> </v>
      </c>
      <c r="DG27" s="28" t="str">
        <f t="shared" si="50"/>
        <v/>
      </c>
      <c r="DH27" s="29" t="str">
        <f t="shared" si="51"/>
        <v/>
      </c>
      <c r="DI27" s="29" t="str">
        <f t="shared" si="52"/>
        <v/>
      </c>
      <c r="DJ27" s="29" t="str">
        <f t="shared" si="53"/>
        <v/>
      </c>
      <c r="DK27" s="29" t="str">
        <f t="shared" si="54"/>
        <v/>
      </c>
      <c r="DL27" s="28" t="str">
        <f t="shared" si="55"/>
        <v/>
      </c>
      <c r="DM27" s="60"/>
    </row>
    <row r="28" spans="1:117" s="7" customFormat="1" x14ac:dyDescent="0.2">
      <c r="A28" s="44">
        <f>WPA2_1_snd!A27</f>
        <v>4</v>
      </c>
      <c r="B28" s="53">
        <v>3</v>
      </c>
      <c r="C28" s="44">
        <v>31141595.902855001</v>
      </c>
      <c r="D28" s="7" t="s">
        <v>3</v>
      </c>
      <c r="E28" s="7">
        <v>0</v>
      </c>
      <c r="AA28" s="8"/>
      <c r="AB28" s="19" t="s">
        <v>3</v>
      </c>
      <c r="AC28" s="6">
        <v>31141693.07181</v>
      </c>
      <c r="AD28" s="7" t="s">
        <v>3</v>
      </c>
      <c r="AE28" s="7">
        <v>583124</v>
      </c>
      <c r="AF28" s="7">
        <v>0</v>
      </c>
      <c r="BB28" s="45"/>
      <c r="BC28" s="44">
        <f t="shared" si="10"/>
        <v>1</v>
      </c>
      <c r="BD28" s="57"/>
      <c r="BE28" s="7">
        <f t="shared" si="11"/>
        <v>1</v>
      </c>
      <c r="BF28" s="57"/>
      <c r="BG28" s="7">
        <f t="shared" si="12"/>
        <v>1</v>
      </c>
      <c r="BH28" s="60"/>
      <c r="BI28" s="44">
        <f t="shared" si="0"/>
        <v>97.168954998254776</v>
      </c>
      <c r="BJ28" s="57"/>
      <c r="BK28" s="29" t="str">
        <f t="shared" si="1"/>
        <v xml:space="preserve"> </v>
      </c>
      <c r="BL28" s="29" t="str">
        <f t="shared" si="2"/>
        <v xml:space="preserve"> </v>
      </c>
      <c r="BM28" s="28">
        <f t="shared" si="3"/>
        <v>97.168954998254776</v>
      </c>
      <c r="BN28" s="29" t="str">
        <f t="shared" si="4"/>
        <v xml:space="preserve"> </v>
      </c>
      <c r="BO28" s="29" t="str">
        <f t="shared" si="5"/>
        <v xml:space="preserve"> </v>
      </c>
      <c r="BP28" s="29" t="str">
        <f t="shared" si="6"/>
        <v xml:space="preserve"> </v>
      </c>
      <c r="BQ28" s="29" t="str">
        <f t="shared" si="7"/>
        <v xml:space="preserve"> </v>
      </c>
      <c r="BR28" s="28" t="str">
        <f t="shared" si="8"/>
        <v xml:space="preserve"> </v>
      </c>
      <c r="BS28" s="60"/>
      <c r="BT28" s="38" t="str">
        <f t="shared" si="13"/>
        <v xml:space="preserve"> </v>
      </c>
      <c r="BU28" s="33" t="str">
        <f t="shared" si="14"/>
        <v xml:space="preserve"> </v>
      </c>
      <c r="BV28" s="33" t="str">
        <f t="shared" si="15"/>
        <v xml:space="preserve"> </v>
      </c>
      <c r="BW28" s="23" t="str">
        <f t="shared" si="16"/>
        <v xml:space="preserve"> </v>
      </c>
      <c r="BX28" s="33" t="str">
        <f t="shared" si="17"/>
        <v xml:space="preserve"> </v>
      </c>
      <c r="BY28" s="33" t="str">
        <f t="shared" si="18"/>
        <v xml:space="preserve"> </v>
      </c>
      <c r="BZ28" s="33" t="str">
        <f t="shared" si="19"/>
        <v xml:space="preserve"> </v>
      </c>
      <c r="CA28" s="33" t="str">
        <f t="shared" si="20"/>
        <v xml:space="preserve"> </v>
      </c>
      <c r="CB28" s="23" t="str">
        <f t="shared" si="21"/>
        <v xml:space="preserve"> </v>
      </c>
      <c r="CC28" s="63"/>
      <c r="CD28" s="7" t="str">
        <f t="shared" si="22"/>
        <v xml:space="preserve"> </v>
      </c>
      <c r="CE28" s="7" t="str">
        <f t="shared" si="23"/>
        <v xml:space="preserve"> </v>
      </c>
      <c r="CF28" s="7" t="str">
        <f t="shared" si="24"/>
        <v xml:space="preserve"> </v>
      </c>
      <c r="CG28" s="7" t="str">
        <f t="shared" si="25"/>
        <v xml:space="preserve"> </v>
      </c>
      <c r="CH28" s="7" t="str">
        <f t="shared" si="26"/>
        <v xml:space="preserve"> </v>
      </c>
      <c r="CI28" s="7" t="str">
        <f t="shared" si="27"/>
        <v xml:space="preserve"> </v>
      </c>
      <c r="CJ28" s="7" t="str">
        <f t="shared" si="28"/>
        <v xml:space="preserve"> </v>
      </c>
      <c r="CK28" s="7" t="str">
        <f t="shared" si="29"/>
        <v xml:space="preserve"> </v>
      </c>
      <c r="CL28" s="7" t="str">
        <f t="shared" si="30"/>
        <v xml:space="preserve"> </v>
      </c>
      <c r="CM28" s="7" t="str">
        <f t="shared" si="31"/>
        <v xml:space="preserve"> </v>
      </c>
      <c r="CN28" s="7" t="str">
        <f t="shared" si="32"/>
        <v xml:space="preserve"> </v>
      </c>
      <c r="CO28" s="7" t="str">
        <f t="shared" si="33"/>
        <v xml:space="preserve"> </v>
      </c>
      <c r="CP28" s="7" t="str">
        <f t="shared" si="34"/>
        <v xml:space="preserve"> </v>
      </c>
      <c r="CQ28" s="7" t="str">
        <f t="shared" si="35"/>
        <v xml:space="preserve"> </v>
      </c>
      <c r="CR28" s="7" t="str">
        <f t="shared" si="36"/>
        <v xml:space="preserve"> </v>
      </c>
      <c r="CS28" s="7" t="str">
        <f t="shared" si="37"/>
        <v xml:space="preserve"> </v>
      </c>
      <c r="CT28" s="7" t="str">
        <f t="shared" si="38"/>
        <v xml:space="preserve"> </v>
      </c>
      <c r="CU28" s="7" t="str">
        <f t="shared" si="39"/>
        <v xml:space="preserve"> </v>
      </c>
      <c r="CV28" s="7" t="str">
        <f t="shared" si="40"/>
        <v xml:space="preserve"> </v>
      </c>
      <c r="CW28" s="7" t="str">
        <f t="shared" si="41"/>
        <v xml:space="preserve"> </v>
      </c>
      <c r="CX28" s="7" t="str">
        <f t="shared" si="42"/>
        <v xml:space="preserve"> </v>
      </c>
      <c r="CY28" s="7" t="str">
        <f t="shared" si="43"/>
        <v xml:space="preserve"> </v>
      </c>
      <c r="CZ28" s="7" t="str">
        <f t="shared" si="44"/>
        <v xml:space="preserve"> </v>
      </c>
      <c r="DA28" s="6" t="str">
        <f t="shared" si="45"/>
        <v xml:space="preserve"> </v>
      </c>
      <c r="DB28" s="7" t="str">
        <f t="shared" si="46"/>
        <v xml:space="preserve"> </v>
      </c>
      <c r="DC28" s="7" t="str">
        <f t="shared" si="47"/>
        <v xml:space="preserve"> </v>
      </c>
      <c r="DD28" s="63"/>
      <c r="DE28" s="37" t="str">
        <f t="shared" si="48"/>
        <v/>
      </c>
      <c r="DF28" s="29" t="str">
        <f t="shared" si="49"/>
        <v/>
      </c>
      <c r="DG28" s="28" t="str">
        <f t="shared" si="50"/>
        <v xml:space="preserve"> </v>
      </c>
      <c r="DH28" s="29" t="str">
        <f t="shared" si="51"/>
        <v/>
      </c>
      <c r="DI28" s="29" t="str">
        <f t="shared" si="52"/>
        <v/>
      </c>
      <c r="DJ28" s="29" t="str">
        <f t="shared" si="53"/>
        <v/>
      </c>
      <c r="DK28" s="29" t="str">
        <f t="shared" si="54"/>
        <v/>
      </c>
      <c r="DL28" s="28" t="str">
        <f t="shared" si="55"/>
        <v/>
      </c>
      <c r="DM28" s="60"/>
    </row>
    <row r="29" spans="1:117" s="7" customFormat="1" x14ac:dyDescent="0.2">
      <c r="A29" s="44">
        <f>WPA2_1_snd!A28</f>
        <v>4</v>
      </c>
      <c r="B29" s="53">
        <v>4</v>
      </c>
      <c r="C29" s="44">
        <v>31141595.932753</v>
      </c>
      <c r="D29" s="7" t="s">
        <v>3</v>
      </c>
      <c r="E29" s="7">
        <v>0</v>
      </c>
      <c r="AA29" s="8"/>
      <c r="AB29" s="19" t="s">
        <v>3</v>
      </c>
      <c r="AC29" s="6">
        <v>31141601.265783999</v>
      </c>
      <c r="AD29" s="7" t="s">
        <v>3</v>
      </c>
      <c r="AE29" s="7">
        <v>580670</v>
      </c>
      <c r="AF29" s="7">
        <v>0</v>
      </c>
      <c r="BB29" s="45"/>
      <c r="BC29" s="44">
        <f t="shared" si="10"/>
        <v>1</v>
      </c>
      <c r="BD29" s="57"/>
      <c r="BE29" s="7">
        <f t="shared" si="11"/>
        <v>1</v>
      </c>
      <c r="BF29" s="57"/>
      <c r="BG29" s="7">
        <f t="shared" si="12"/>
        <v>1</v>
      </c>
      <c r="BH29" s="60"/>
      <c r="BI29" s="44">
        <f t="shared" si="0"/>
        <v>5.3330309987068176</v>
      </c>
      <c r="BJ29" s="57"/>
      <c r="BK29" s="29" t="str">
        <f t="shared" si="1"/>
        <v xml:space="preserve"> </v>
      </c>
      <c r="BL29" s="29" t="str">
        <f t="shared" si="2"/>
        <v xml:space="preserve"> </v>
      </c>
      <c r="BM29" s="28" t="str">
        <f t="shared" si="3"/>
        <v xml:space="preserve"> </v>
      </c>
      <c r="BN29" s="29">
        <f t="shared" si="4"/>
        <v>5.3330309987068176</v>
      </c>
      <c r="BO29" s="29" t="str">
        <f t="shared" si="5"/>
        <v xml:space="preserve"> </v>
      </c>
      <c r="BP29" s="29" t="str">
        <f t="shared" si="6"/>
        <v xml:space="preserve"> </v>
      </c>
      <c r="BQ29" s="29" t="str">
        <f t="shared" si="7"/>
        <v xml:space="preserve"> </v>
      </c>
      <c r="BR29" s="28" t="str">
        <f t="shared" si="8"/>
        <v xml:space="preserve"> </v>
      </c>
      <c r="BS29" s="60"/>
      <c r="BT29" s="38" t="str">
        <f t="shared" si="13"/>
        <v xml:space="preserve"> </v>
      </c>
      <c r="BU29" s="33" t="str">
        <f t="shared" si="14"/>
        <v xml:space="preserve"> </v>
      </c>
      <c r="BV29" s="33" t="str">
        <f t="shared" si="15"/>
        <v xml:space="preserve"> </v>
      </c>
      <c r="BW29" s="23" t="str">
        <f t="shared" si="16"/>
        <v xml:space="preserve"> </v>
      </c>
      <c r="BX29" s="33" t="str">
        <f t="shared" si="17"/>
        <v xml:space="preserve"> </v>
      </c>
      <c r="BY29" s="33" t="str">
        <f t="shared" si="18"/>
        <v xml:space="preserve"> </v>
      </c>
      <c r="BZ29" s="33" t="str">
        <f t="shared" si="19"/>
        <v xml:space="preserve"> </v>
      </c>
      <c r="CA29" s="33" t="str">
        <f t="shared" si="20"/>
        <v xml:space="preserve"> </v>
      </c>
      <c r="CB29" s="23" t="str">
        <f t="shared" si="21"/>
        <v xml:space="preserve"> </v>
      </c>
      <c r="CC29" s="63"/>
      <c r="CD29" s="7" t="str">
        <f t="shared" si="22"/>
        <v xml:space="preserve"> </v>
      </c>
      <c r="CE29" s="7" t="str">
        <f t="shared" si="23"/>
        <v xml:space="preserve"> </v>
      </c>
      <c r="CF29" s="7" t="str">
        <f t="shared" si="24"/>
        <v xml:space="preserve"> </v>
      </c>
      <c r="CG29" s="7" t="str">
        <f t="shared" si="25"/>
        <v xml:space="preserve"> </v>
      </c>
      <c r="CH29" s="7" t="str">
        <f t="shared" si="26"/>
        <v xml:space="preserve"> </v>
      </c>
      <c r="CI29" s="7" t="str">
        <f t="shared" si="27"/>
        <v xml:space="preserve"> </v>
      </c>
      <c r="CJ29" s="7" t="str">
        <f t="shared" si="28"/>
        <v xml:space="preserve"> </v>
      </c>
      <c r="CK29" s="7" t="str">
        <f t="shared" si="29"/>
        <v xml:space="preserve"> </v>
      </c>
      <c r="CL29" s="7" t="str">
        <f t="shared" si="30"/>
        <v xml:space="preserve"> </v>
      </c>
      <c r="CM29" s="7" t="str">
        <f t="shared" si="31"/>
        <v xml:space="preserve"> </v>
      </c>
      <c r="CN29" s="7" t="str">
        <f t="shared" si="32"/>
        <v xml:space="preserve"> </v>
      </c>
      <c r="CO29" s="7" t="str">
        <f t="shared" si="33"/>
        <v xml:space="preserve"> </v>
      </c>
      <c r="CP29" s="7" t="str">
        <f t="shared" si="34"/>
        <v xml:space="preserve"> </v>
      </c>
      <c r="CQ29" s="7" t="str">
        <f t="shared" si="35"/>
        <v xml:space="preserve"> </v>
      </c>
      <c r="CR29" s="7" t="str">
        <f t="shared" si="36"/>
        <v xml:space="preserve"> </v>
      </c>
      <c r="CS29" s="7" t="str">
        <f t="shared" si="37"/>
        <v xml:space="preserve"> </v>
      </c>
      <c r="CT29" s="7" t="str">
        <f t="shared" si="38"/>
        <v xml:space="preserve"> </v>
      </c>
      <c r="CU29" s="7" t="str">
        <f t="shared" si="39"/>
        <v xml:space="preserve"> </v>
      </c>
      <c r="CV29" s="7" t="str">
        <f t="shared" si="40"/>
        <v xml:space="preserve"> </v>
      </c>
      <c r="CW29" s="7" t="str">
        <f t="shared" si="41"/>
        <v xml:space="preserve"> </v>
      </c>
      <c r="CX29" s="7" t="str">
        <f t="shared" si="42"/>
        <v xml:space="preserve"> </v>
      </c>
      <c r="CY29" s="7" t="str">
        <f t="shared" si="43"/>
        <v xml:space="preserve"> </v>
      </c>
      <c r="CZ29" s="7" t="str">
        <f t="shared" si="44"/>
        <v xml:space="preserve"> </v>
      </c>
      <c r="DA29" s="6" t="str">
        <f t="shared" si="45"/>
        <v xml:space="preserve"> </v>
      </c>
      <c r="DB29" s="7" t="str">
        <f t="shared" si="46"/>
        <v xml:space="preserve"> </v>
      </c>
      <c r="DC29" s="7" t="str">
        <f t="shared" si="47"/>
        <v xml:space="preserve"> </v>
      </c>
      <c r="DD29" s="63"/>
      <c r="DE29" s="37" t="str">
        <f t="shared" si="48"/>
        <v/>
      </c>
      <c r="DF29" s="29" t="str">
        <f t="shared" si="49"/>
        <v/>
      </c>
      <c r="DG29" s="28" t="str">
        <f t="shared" si="50"/>
        <v/>
      </c>
      <c r="DH29" s="29" t="str">
        <f t="shared" si="51"/>
        <v xml:space="preserve"> </v>
      </c>
      <c r="DI29" s="29" t="str">
        <f t="shared" si="52"/>
        <v/>
      </c>
      <c r="DJ29" s="29" t="str">
        <f t="shared" si="53"/>
        <v/>
      </c>
      <c r="DK29" s="29" t="str">
        <f t="shared" si="54"/>
        <v/>
      </c>
      <c r="DL29" s="28" t="str">
        <f t="shared" si="55"/>
        <v/>
      </c>
      <c r="DM29" s="60"/>
    </row>
    <row r="30" spans="1:117" s="7" customFormat="1" x14ac:dyDescent="0.2">
      <c r="A30" s="44">
        <f>WPA2_1_snd!A29</f>
        <v>4</v>
      </c>
      <c r="B30" s="53">
        <v>5</v>
      </c>
      <c r="C30" s="44">
        <v>31141596.092604998</v>
      </c>
      <c r="D30" s="7" t="s">
        <v>3</v>
      </c>
      <c r="E30" s="7">
        <v>0</v>
      </c>
      <c r="AA30" s="8"/>
      <c r="AB30" s="19" t="s">
        <v>3</v>
      </c>
      <c r="AC30" s="6">
        <v>31141693.473937999</v>
      </c>
      <c r="AD30" s="7" t="s">
        <v>3</v>
      </c>
      <c r="AE30" s="7">
        <v>591124</v>
      </c>
      <c r="AF30" s="7">
        <v>0</v>
      </c>
      <c r="BB30" s="45"/>
      <c r="BC30" s="44">
        <f t="shared" si="10"/>
        <v>1</v>
      </c>
      <c r="BD30" s="57"/>
      <c r="BE30" s="7">
        <f t="shared" si="11"/>
        <v>1</v>
      </c>
      <c r="BF30" s="57"/>
      <c r="BG30" s="7">
        <f t="shared" si="12"/>
        <v>1</v>
      </c>
      <c r="BH30" s="60"/>
      <c r="BI30" s="44">
        <f t="shared" si="0"/>
        <v>97.381333000957966</v>
      </c>
      <c r="BJ30" s="57"/>
      <c r="BK30" s="29" t="str">
        <f t="shared" si="1"/>
        <v xml:space="preserve"> </v>
      </c>
      <c r="BL30" s="29" t="str">
        <f t="shared" si="2"/>
        <v xml:space="preserve"> </v>
      </c>
      <c r="BM30" s="28" t="str">
        <f t="shared" si="3"/>
        <v xml:space="preserve"> </v>
      </c>
      <c r="BN30" s="29" t="str">
        <f t="shared" si="4"/>
        <v xml:space="preserve"> </v>
      </c>
      <c r="BO30" s="29">
        <f t="shared" si="5"/>
        <v>97.381333000957966</v>
      </c>
      <c r="BP30" s="29" t="str">
        <f t="shared" si="6"/>
        <v xml:space="preserve"> </v>
      </c>
      <c r="BQ30" s="29" t="str">
        <f t="shared" si="7"/>
        <v xml:space="preserve"> </v>
      </c>
      <c r="BR30" s="28" t="str">
        <f t="shared" si="8"/>
        <v xml:space="preserve"> </v>
      </c>
      <c r="BS30" s="60"/>
      <c r="BT30" s="38" t="str">
        <f t="shared" si="13"/>
        <v xml:space="preserve"> </v>
      </c>
      <c r="BU30" s="33" t="str">
        <f t="shared" si="14"/>
        <v xml:space="preserve"> </v>
      </c>
      <c r="BV30" s="33" t="str">
        <f t="shared" si="15"/>
        <v xml:space="preserve"> </v>
      </c>
      <c r="BW30" s="23" t="str">
        <f t="shared" si="16"/>
        <v xml:space="preserve"> </v>
      </c>
      <c r="BX30" s="33" t="str">
        <f t="shared" si="17"/>
        <v xml:space="preserve"> </v>
      </c>
      <c r="BY30" s="33" t="str">
        <f t="shared" si="18"/>
        <v xml:space="preserve"> </v>
      </c>
      <c r="BZ30" s="33" t="str">
        <f t="shared" si="19"/>
        <v xml:space="preserve"> </v>
      </c>
      <c r="CA30" s="33" t="str">
        <f t="shared" si="20"/>
        <v xml:space="preserve"> </v>
      </c>
      <c r="CB30" s="23" t="str">
        <f t="shared" si="21"/>
        <v xml:space="preserve"> </v>
      </c>
      <c r="CC30" s="63"/>
      <c r="CD30" s="7" t="str">
        <f t="shared" si="22"/>
        <v xml:space="preserve"> </v>
      </c>
      <c r="CE30" s="7" t="str">
        <f t="shared" si="23"/>
        <v xml:space="preserve"> </v>
      </c>
      <c r="CF30" s="7" t="str">
        <f t="shared" si="24"/>
        <v xml:space="preserve"> </v>
      </c>
      <c r="CG30" s="7" t="str">
        <f t="shared" si="25"/>
        <v xml:space="preserve"> </v>
      </c>
      <c r="CH30" s="7" t="str">
        <f t="shared" si="26"/>
        <v xml:space="preserve"> </v>
      </c>
      <c r="CI30" s="7" t="str">
        <f t="shared" si="27"/>
        <v xml:space="preserve"> </v>
      </c>
      <c r="CJ30" s="7" t="str">
        <f t="shared" si="28"/>
        <v xml:space="preserve"> </v>
      </c>
      <c r="CK30" s="7" t="str">
        <f t="shared" si="29"/>
        <v xml:space="preserve"> </v>
      </c>
      <c r="CL30" s="7" t="str">
        <f t="shared" si="30"/>
        <v xml:space="preserve"> </v>
      </c>
      <c r="CM30" s="7" t="str">
        <f t="shared" si="31"/>
        <v xml:space="preserve"> </v>
      </c>
      <c r="CN30" s="7" t="str">
        <f t="shared" si="32"/>
        <v xml:space="preserve"> </v>
      </c>
      <c r="CO30" s="7" t="str">
        <f t="shared" si="33"/>
        <v xml:space="preserve"> </v>
      </c>
      <c r="CP30" s="7" t="str">
        <f t="shared" si="34"/>
        <v xml:space="preserve"> </v>
      </c>
      <c r="CQ30" s="7" t="str">
        <f t="shared" si="35"/>
        <v xml:space="preserve"> </v>
      </c>
      <c r="CR30" s="7" t="str">
        <f t="shared" si="36"/>
        <v xml:space="preserve"> </v>
      </c>
      <c r="CS30" s="7" t="str">
        <f t="shared" si="37"/>
        <v xml:space="preserve"> </v>
      </c>
      <c r="CT30" s="7" t="str">
        <f t="shared" si="38"/>
        <v xml:space="preserve"> </v>
      </c>
      <c r="CU30" s="7" t="str">
        <f t="shared" si="39"/>
        <v xml:space="preserve"> </v>
      </c>
      <c r="CV30" s="7" t="str">
        <f t="shared" si="40"/>
        <v xml:space="preserve"> </v>
      </c>
      <c r="CW30" s="7" t="str">
        <f t="shared" si="41"/>
        <v xml:space="preserve"> </v>
      </c>
      <c r="CX30" s="7" t="str">
        <f t="shared" si="42"/>
        <v xml:space="preserve"> </v>
      </c>
      <c r="CY30" s="7" t="str">
        <f t="shared" si="43"/>
        <v xml:space="preserve"> </v>
      </c>
      <c r="CZ30" s="7" t="str">
        <f t="shared" si="44"/>
        <v xml:space="preserve"> </v>
      </c>
      <c r="DA30" s="6" t="str">
        <f t="shared" si="45"/>
        <v xml:space="preserve"> </v>
      </c>
      <c r="DB30" s="7" t="str">
        <f t="shared" si="46"/>
        <v xml:space="preserve"> </v>
      </c>
      <c r="DC30" s="7" t="str">
        <f t="shared" si="47"/>
        <v xml:space="preserve"> </v>
      </c>
      <c r="DD30" s="63"/>
      <c r="DE30" s="37" t="str">
        <f t="shared" si="48"/>
        <v/>
      </c>
      <c r="DF30" s="29" t="str">
        <f t="shared" si="49"/>
        <v/>
      </c>
      <c r="DG30" s="28" t="str">
        <f t="shared" si="50"/>
        <v/>
      </c>
      <c r="DH30" s="29" t="str">
        <f t="shared" si="51"/>
        <v/>
      </c>
      <c r="DI30" s="29" t="str">
        <f t="shared" si="52"/>
        <v xml:space="preserve"> </v>
      </c>
      <c r="DJ30" s="29" t="str">
        <f t="shared" si="53"/>
        <v/>
      </c>
      <c r="DK30" s="29" t="str">
        <f t="shared" si="54"/>
        <v/>
      </c>
      <c r="DL30" s="28" t="str">
        <f t="shared" si="55"/>
        <v/>
      </c>
      <c r="DM30" s="60"/>
    </row>
    <row r="31" spans="1:117" s="7" customFormat="1" x14ac:dyDescent="0.2">
      <c r="A31" s="44">
        <f>WPA2_1_snd!A30</f>
        <v>4</v>
      </c>
      <c r="B31" s="53">
        <v>6</v>
      </c>
      <c r="C31" s="44">
        <v>31141596.121824</v>
      </c>
      <c r="D31" s="7" t="s">
        <v>3</v>
      </c>
      <c r="E31" s="7">
        <v>0</v>
      </c>
      <c r="AA31" s="8"/>
      <c r="AB31" s="19" t="s">
        <v>3</v>
      </c>
      <c r="AC31" s="6">
        <v>31141603.935605999</v>
      </c>
      <c r="AD31" s="7" t="s">
        <v>3</v>
      </c>
      <c r="AE31" s="7">
        <v>585045</v>
      </c>
      <c r="AF31" s="7">
        <v>0</v>
      </c>
      <c r="BB31" s="45"/>
      <c r="BC31" s="44">
        <f t="shared" si="10"/>
        <v>1</v>
      </c>
      <c r="BD31" s="57"/>
      <c r="BE31" s="7">
        <f t="shared" si="11"/>
        <v>1</v>
      </c>
      <c r="BF31" s="57"/>
      <c r="BG31" s="7">
        <f t="shared" si="12"/>
        <v>1</v>
      </c>
      <c r="BH31" s="60"/>
      <c r="BI31" s="44">
        <f t="shared" si="0"/>
        <v>7.8137819990515709</v>
      </c>
      <c r="BJ31" s="57"/>
      <c r="BK31" s="29" t="str">
        <f t="shared" si="1"/>
        <v xml:space="preserve"> </v>
      </c>
      <c r="BL31" s="29" t="str">
        <f t="shared" si="2"/>
        <v xml:space="preserve"> </v>
      </c>
      <c r="BM31" s="28" t="str">
        <f t="shared" si="3"/>
        <v xml:space="preserve"> </v>
      </c>
      <c r="BN31" s="29" t="str">
        <f t="shared" si="4"/>
        <v xml:space="preserve"> </v>
      </c>
      <c r="BO31" s="29" t="str">
        <f t="shared" si="5"/>
        <v xml:space="preserve"> </v>
      </c>
      <c r="BP31" s="29">
        <f t="shared" si="6"/>
        <v>7.8137819990515709</v>
      </c>
      <c r="BQ31" s="29" t="str">
        <f t="shared" si="7"/>
        <v xml:space="preserve"> </v>
      </c>
      <c r="BR31" s="28" t="str">
        <f t="shared" si="8"/>
        <v xml:space="preserve"> </v>
      </c>
      <c r="BS31" s="60"/>
      <c r="BT31" s="38" t="str">
        <f t="shared" si="13"/>
        <v xml:space="preserve"> </v>
      </c>
      <c r="BU31" s="33" t="str">
        <f t="shared" si="14"/>
        <v xml:space="preserve"> </v>
      </c>
      <c r="BV31" s="33" t="str">
        <f t="shared" si="15"/>
        <v xml:space="preserve"> </v>
      </c>
      <c r="BW31" s="23" t="str">
        <f t="shared" si="16"/>
        <v xml:space="preserve"> </v>
      </c>
      <c r="BX31" s="33" t="str">
        <f t="shared" si="17"/>
        <v xml:space="preserve"> </v>
      </c>
      <c r="BY31" s="33" t="str">
        <f t="shared" si="18"/>
        <v xml:space="preserve"> </v>
      </c>
      <c r="BZ31" s="33" t="str">
        <f t="shared" si="19"/>
        <v xml:space="preserve"> </v>
      </c>
      <c r="CA31" s="33" t="str">
        <f t="shared" si="20"/>
        <v xml:space="preserve"> </v>
      </c>
      <c r="CB31" s="23" t="str">
        <f t="shared" si="21"/>
        <v xml:space="preserve"> </v>
      </c>
      <c r="CC31" s="63"/>
      <c r="CD31" s="7" t="str">
        <f t="shared" si="22"/>
        <v xml:space="preserve"> </v>
      </c>
      <c r="CE31" s="7" t="str">
        <f t="shared" si="23"/>
        <v xml:space="preserve"> </v>
      </c>
      <c r="CF31" s="7" t="str">
        <f t="shared" si="24"/>
        <v xml:space="preserve"> </v>
      </c>
      <c r="CG31" s="7" t="str">
        <f t="shared" si="25"/>
        <v xml:space="preserve"> </v>
      </c>
      <c r="CH31" s="7" t="str">
        <f t="shared" si="26"/>
        <v xml:space="preserve"> </v>
      </c>
      <c r="CI31" s="7" t="str">
        <f t="shared" si="27"/>
        <v xml:space="preserve"> </v>
      </c>
      <c r="CJ31" s="7" t="str">
        <f t="shared" si="28"/>
        <v xml:space="preserve"> </v>
      </c>
      <c r="CK31" s="7" t="str">
        <f t="shared" si="29"/>
        <v xml:space="preserve"> </v>
      </c>
      <c r="CL31" s="7" t="str">
        <f t="shared" si="30"/>
        <v xml:space="preserve"> </v>
      </c>
      <c r="CM31" s="7" t="str">
        <f t="shared" si="31"/>
        <v xml:space="preserve"> </v>
      </c>
      <c r="CN31" s="7" t="str">
        <f t="shared" si="32"/>
        <v xml:space="preserve"> </v>
      </c>
      <c r="CO31" s="7" t="str">
        <f t="shared" si="33"/>
        <v xml:space="preserve"> </v>
      </c>
      <c r="CP31" s="7" t="str">
        <f t="shared" si="34"/>
        <v xml:space="preserve"> </v>
      </c>
      <c r="CQ31" s="7" t="str">
        <f t="shared" si="35"/>
        <v xml:space="preserve"> </v>
      </c>
      <c r="CR31" s="7" t="str">
        <f t="shared" si="36"/>
        <v xml:space="preserve"> </v>
      </c>
      <c r="CS31" s="7" t="str">
        <f t="shared" si="37"/>
        <v xml:space="preserve"> </v>
      </c>
      <c r="CT31" s="7" t="str">
        <f t="shared" si="38"/>
        <v xml:space="preserve"> </v>
      </c>
      <c r="CU31" s="7" t="str">
        <f t="shared" si="39"/>
        <v xml:space="preserve"> </v>
      </c>
      <c r="CV31" s="7" t="str">
        <f t="shared" si="40"/>
        <v xml:space="preserve"> </v>
      </c>
      <c r="CW31" s="7" t="str">
        <f t="shared" si="41"/>
        <v xml:space="preserve"> </v>
      </c>
      <c r="CX31" s="7" t="str">
        <f t="shared" si="42"/>
        <v xml:space="preserve"> </v>
      </c>
      <c r="CY31" s="7" t="str">
        <f t="shared" si="43"/>
        <v xml:space="preserve"> </v>
      </c>
      <c r="CZ31" s="7" t="str">
        <f t="shared" si="44"/>
        <v xml:space="preserve"> </v>
      </c>
      <c r="DA31" s="6" t="str">
        <f t="shared" si="45"/>
        <v xml:space="preserve"> </v>
      </c>
      <c r="DB31" s="7" t="str">
        <f t="shared" si="46"/>
        <v xml:space="preserve"> </v>
      </c>
      <c r="DC31" s="7" t="str">
        <f t="shared" si="47"/>
        <v xml:space="preserve"> </v>
      </c>
      <c r="DD31" s="63"/>
      <c r="DE31" s="37" t="str">
        <f t="shared" si="48"/>
        <v/>
      </c>
      <c r="DF31" s="29" t="str">
        <f t="shared" si="49"/>
        <v/>
      </c>
      <c r="DG31" s="28" t="str">
        <f t="shared" si="50"/>
        <v/>
      </c>
      <c r="DH31" s="29" t="str">
        <f t="shared" si="51"/>
        <v/>
      </c>
      <c r="DI31" s="29" t="str">
        <f t="shared" si="52"/>
        <v/>
      </c>
      <c r="DJ31" s="29" t="str">
        <f t="shared" si="53"/>
        <v xml:space="preserve"> </v>
      </c>
      <c r="DK31" s="29" t="str">
        <f t="shared" si="54"/>
        <v/>
      </c>
      <c r="DL31" s="28" t="str">
        <f t="shared" si="55"/>
        <v/>
      </c>
      <c r="DM31" s="60"/>
    </row>
    <row r="32" spans="1:117" s="7" customFormat="1" x14ac:dyDescent="0.2">
      <c r="A32" s="44">
        <f>WPA2_1_snd!A31</f>
        <v>4</v>
      </c>
      <c r="B32" s="53">
        <v>7</v>
      </c>
      <c r="C32" s="44">
        <v>31141596.148281001</v>
      </c>
      <c r="D32" s="7" t="s">
        <v>3</v>
      </c>
      <c r="E32" s="7">
        <v>0</v>
      </c>
      <c r="AA32" s="8"/>
      <c r="AB32" s="19" t="s">
        <v>3</v>
      </c>
      <c r="AC32" s="6">
        <v>31141604.111361001</v>
      </c>
      <c r="AD32" s="7" t="s">
        <v>3</v>
      </c>
      <c r="AE32" s="7">
        <v>580469</v>
      </c>
      <c r="AF32" s="7">
        <v>0</v>
      </c>
      <c r="BB32" s="45"/>
      <c r="BC32" s="44">
        <f t="shared" si="10"/>
        <v>1</v>
      </c>
      <c r="BD32" s="57"/>
      <c r="BE32" s="7">
        <f t="shared" si="11"/>
        <v>1</v>
      </c>
      <c r="BF32" s="57"/>
      <c r="BG32" s="7">
        <f t="shared" si="12"/>
        <v>1</v>
      </c>
      <c r="BH32" s="60"/>
      <c r="BI32" s="44">
        <f t="shared" si="0"/>
        <v>7.9630800001323223</v>
      </c>
      <c r="BJ32" s="57"/>
      <c r="BK32" s="29" t="str">
        <f t="shared" si="1"/>
        <v xml:space="preserve"> </v>
      </c>
      <c r="BL32" s="29" t="str">
        <f t="shared" si="2"/>
        <v xml:space="preserve"> </v>
      </c>
      <c r="BM32" s="28" t="str">
        <f t="shared" si="3"/>
        <v xml:space="preserve"> </v>
      </c>
      <c r="BN32" s="29" t="str">
        <f t="shared" si="4"/>
        <v xml:space="preserve"> </v>
      </c>
      <c r="BO32" s="29" t="str">
        <f t="shared" si="5"/>
        <v xml:space="preserve"> </v>
      </c>
      <c r="BP32" s="29" t="str">
        <f t="shared" si="6"/>
        <v xml:space="preserve"> </v>
      </c>
      <c r="BQ32" s="29">
        <f t="shared" si="7"/>
        <v>7.9630800001323223</v>
      </c>
      <c r="BR32" s="28" t="str">
        <f t="shared" si="8"/>
        <v xml:space="preserve"> </v>
      </c>
      <c r="BS32" s="60"/>
      <c r="BT32" s="38" t="str">
        <f t="shared" si="13"/>
        <v xml:space="preserve"> </v>
      </c>
      <c r="BU32" s="33" t="str">
        <f t="shared" si="14"/>
        <v xml:space="preserve"> </v>
      </c>
      <c r="BV32" s="33" t="str">
        <f t="shared" si="15"/>
        <v xml:space="preserve"> </v>
      </c>
      <c r="BW32" s="23" t="str">
        <f t="shared" si="16"/>
        <v xml:space="preserve"> </v>
      </c>
      <c r="BX32" s="33" t="str">
        <f t="shared" si="17"/>
        <v xml:space="preserve"> </v>
      </c>
      <c r="BY32" s="33" t="str">
        <f t="shared" si="18"/>
        <v xml:space="preserve"> </v>
      </c>
      <c r="BZ32" s="33" t="str">
        <f t="shared" si="19"/>
        <v xml:space="preserve"> </v>
      </c>
      <c r="CA32" s="33" t="str">
        <f t="shared" si="20"/>
        <v xml:space="preserve"> </v>
      </c>
      <c r="CB32" s="23" t="str">
        <f t="shared" si="21"/>
        <v xml:space="preserve"> </v>
      </c>
      <c r="CC32" s="63"/>
      <c r="CD32" s="7" t="str">
        <f t="shared" si="22"/>
        <v xml:space="preserve"> </v>
      </c>
      <c r="CE32" s="7" t="str">
        <f t="shared" si="23"/>
        <v xml:space="preserve"> </v>
      </c>
      <c r="CF32" s="7" t="str">
        <f t="shared" si="24"/>
        <v xml:space="preserve"> </v>
      </c>
      <c r="CG32" s="7" t="str">
        <f t="shared" si="25"/>
        <v xml:space="preserve"> </v>
      </c>
      <c r="CH32" s="7" t="str">
        <f t="shared" si="26"/>
        <v xml:space="preserve"> </v>
      </c>
      <c r="CI32" s="7" t="str">
        <f t="shared" si="27"/>
        <v xml:space="preserve"> </v>
      </c>
      <c r="CJ32" s="7" t="str">
        <f t="shared" si="28"/>
        <v xml:space="preserve"> </v>
      </c>
      <c r="CK32" s="7" t="str">
        <f t="shared" si="29"/>
        <v xml:space="preserve"> </v>
      </c>
      <c r="CL32" s="7" t="str">
        <f t="shared" si="30"/>
        <v xml:space="preserve"> </v>
      </c>
      <c r="CM32" s="7" t="str">
        <f t="shared" si="31"/>
        <v xml:space="preserve"> </v>
      </c>
      <c r="CN32" s="7" t="str">
        <f t="shared" si="32"/>
        <v xml:space="preserve"> </v>
      </c>
      <c r="CO32" s="7" t="str">
        <f t="shared" si="33"/>
        <v xml:space="preserve"> </v>
      </c>
      <c r="CP32" s="7" t="str">
        <f t="shared" si="34"/>
        <v xml:space="preserve"> </v>
      </c>
      <c r="CQ32" s="7" t="str">
        <f t="shared" si="35"/>
        <v xml:space="preserve"> </v>
      </c>
      <c r="CR32" s="7" t="str">
        <f t="shared" si="36"/>
        <v xml:space="preserve"> </v>
      </c>
      <c r="CS32" s="7" t="str">
        <f t="shared" si="37"/>
        <v xml:space="preserve"> </v>
      </c>
      <c r="CT32" s="7" t="str">
        <f t="shared" si="38"/>
        <v xml:space="preserve"> </v>
      </c>
      <c r="CU32" s="7" t="str">
        <f t="shared" si="39"/>
        <v xml:space="preserve"> </v>
      </c>
      <c r="CV32" s="7" t="str">
        <f t="shared" si="40"/>
        <v xml:space="preserve"> </v>
      </c>
      <c r="CW32" s="7" t="str">
        <f t="shared" si="41"/>
        <v xml:space="preserve"> </v>
      </c>
      <c r="CX32" s="7" t="str">
        <f t="shared" si="42"/>
        <v xml:space="preserve"> </v>
      </c>
      <c r="CY32" s="7" t="str">
        <f t="shared" si="43"/>
        <v xml:space="preserve"> </v>
      </c>
      <c r="CZ32" s="7" t="str">
        <f t="shared" si="44"/>
        <v xml:space="preserve"> </v>
      </c>
      <c r="DA32" s="6" t="str">
        <f t="shared" si="45"/>
        <v xml:space="preserve"> </v>
      </c>
      <c r="DB32" s="7" t="str">
        <f t="shared" si="46"/>
        <v xml:space="preserve"> </v>
      </c>
      <c r="DC32" s="7" t="str">
        <f t="shared" si="47"/>
        <v xml:space="preserve"> </v>
      </c>
      <c r="DD32" s="63"/>
      <c r="DE32" s="37" t="str">
        <f t="shared" si="48"/>
        <v/>
      </c>
      <c r="DF32" s="29" t="str">
        <f t="shared" si="49"/>
        <v/>
      </c>
      <c r="DG32" s="28" t="str">
        <f t="shared" si="50"/>
        <v/>
      </c>
      <c r="DH32" s="29" t="str">
        <f t="shared" si="51"/>
        <v/>
      </c>
      <c r="DI32" s="29" t="str">
        <f t="shared" si="52"/>
        <v/>
      </c>
      <c r="DJ32" s="29" t="str">
        <f t="shared" si="53"/>
        <v/>
      </c>
      <c r="DK32" s="29" t="str">
        <f t="shared" si="54"/>
        <v xml:space="preserve"> </v>
      </c>
      <c r="DL32" s="28" t="str">
        <f t="shared" si="55"/>
        <v/>
      </c>
      <c r="DM32" s="60"/>
    </row>
    <row r="33" spans="1:117" s="7" customFormat="1" x14ac:dyDescent="0.2">
      <c r="A33" s="44">
        <f>WPA2_1_snd!A32</f>
        <v>4</v>
      </c>
      <c r="B33" s="53">
        <v>8</v>
      </c>
      <c r="C33" s="44">
        <v>31141596.175393</v>
      </c>
      <c r="D33" s="7" t="s">
        <v>3</v>
      </c>
      <c r="E33" s="7">
        <v>0</v>
      </c>
      <c r="AA33" s="8"/>
      <c r="AB33" s="19" t="s">
        <v>4</v>
      </c>
      <c r="AC33" s="6">
        <v>31141693.426690999</v>
      </c>
      <c r="AD33" s="7" t="s">
        <v>3</v>
      </c>
      <c r="AE33" s="7">
        <v>537199</v>
      </c>
      <c r="AF33" s="7">
        <v>0</v>
      </c>
      <c r="BB33" s="45"/>
      <c r="BC33" s="44">
        <f t="shared" si="10"/>
        <v>0</v>
      </c>
      <c r="BD33" s="57"/>
      <c r="BE33" s="7">
        <f t="shared" si="11"/>
        <v>1</v>
      </c>
      <c r="BF33" s="57"/>
      <c r="BG33" s="7">
        <f t="shared" si="12"/>
        <v>0</v>
      </c>
      <c r="BH33" s="60"/>
      <c r="BI33" s="44">
        <f t="shared" si="0"/>
        <v>97.251297999173403</v>
      </c>
      <c r="BJ33" s="57"/>
      <c r="BK33" s="29" t="str">
        <f t="shared" si="1"/>
        <v xml:space="preserve"> </v>
      </c>
      <c r="BL33" s="29" t="str">
        <f t="shared" si="2"/>
        <v xml:space="preserve"> </v>
      </c>
      <c r="BM33" s="28" t="str">
        <f t="shared" si="3"/>
        <v xml:space="preserve"> </v>
      </c>
      <c r="BN33" s="29" t="str">
        <f t="shared" si="4"/>
        <v xml:space="preserve"> </v>
      </c>
      <c r="BO33" s="29" t="str">
        <f t="shared" si="5"/>
        <v xml:space="preserve"> </v>
      </c>
      <c r="BP33" s="29" t="str">
        <f t="shared" si="6"/>
        <v xml:space="preserve"> </v>
      </c>
      <c r="BQ33" s="29" t="str">
        <f t="shared" si="7"/>
        <v xml:space="preserve"> </v>
      </c>
      <c r="BR33" s="28">
        <f t="shared" si="8"/>
        <v>97.251297999173403</v>
      </c>
      <c r="BS33" s="60"/>
      <c r="BT33" s="38" t="str">
        <f t="shared" si="13"/>
        <v xml:space="preserve"> </v>
      </c>
      <c r="BU33" s="33" t="str">
        <f t="shared" si="14"/>
        <v xml:space="preserve"> </v>
      </c>
      <c r="BV33" s="33" t="str">
        <f t="shared" si="15"/>
        <v xml:space="preserve"> </v>
      </c>
      <c r="BW33" s="23" t="str">
        <f t="shared" si="16"/>
        <v xml:space="preserve"> </v>
      </c>
      <c r="BX33" s="33" t="str">
        <f t="shared" si="17"/>
        <v xml:space="preserve"> </v>
      </c>
      <c r="BY33" s="33" t="str">
        <f t="shared" si="18"/>
        <v xml:space="preserve"> </v>
      </c>
      <c r="BZ33" s="33" t="str">
        <f t="shared" si="19"/>
        <v xml:space="preserve"> </v>
      </c>
      <c r="CA33" s="33" t="str">
        <f t="shared" si="20"/>
        <v xml:space="preserve"> </v>
      </c>
      <c r="CB33" s="23" t="str">
        <f t="shared" si="21"/>
        <v xml:space="preserve"> </v>
      </c>
      <c r="CC33" s="63"/>
      <c r="CD33" s="7" t="str">
        <f t="shared" si="22"/>
        <v xml:space="preserve"> </v>
      </c>
      <c r="CE33" s="7" t="str">
        <f t="shared" si="23"/>
        <v xml:space="preserve"> </v>
      </c>
      <c r="CF33" s="7" t="str">
        <f t="shared" si="24"/>
        <v xml:space="preserve"> </v>
      </c>
      <c r="CG33" s="7" t="str">
        <f t="shared" si="25"/>
        <v xml:space="preserve"> </v>
      </c>
      <c r="CH33" s="7" t="str">
        <f t="shared" si="26"/>
        <v xml:space="preserve"> </v>
      </c>
      <c r="CI33" s="7" t="str">
        <f t="shared" si="27"/>
        <v xml:space="preserve"> </v>
      </c>
      <c r="CJ33" s="7" t="str">
        <f t="shared" si="28"/>
        <v xml:space="preserve"> </v>
      </c>
      <c r="CK33" s="7" t="str">
        <f t="shared" si="29"/>
        <v xml:space="preserve"> </v>
      </c>
      <c r="CL33" s="7" t="str">
        <f t="shared" si="30"/>
        <v xml:space="preserve"> </v>
      </c>
      <c r="CM33" s="7" t="str">
        <f t="shared" si="31"/>
        <v xml:space="preserve"> </v>
      </c>
      <c r="CN33" s="7" t="str">
        <f t="shared" si="32"/>
        <v xml:space="preserve"> </v>
      </c>
      <c r="CO33" s="7" t="str">
        <f t="shared" si="33"/>
        <v xml:space="preserve"> </v>
      </c>
      <c r="CP33" s="7" t="str">
        <f t="shared" si="34"/>
        <v xml:space="preserve"> </v>
      </c>
      <c r="CQ33" s="7" t="str">
        <f t="shared" si="35"/>
        <v xml:space="preserve"> </v>
      </c>
      <c r="CR33" s="7" t="str">
        <f t="shared" si="36"/>
        <v xml:space="preserve"> </v>
      </c>
      <c r="CS33" s="7" t="str">
        <f t="shared" si="37"/>
        <v xml:space="preserve"> </v>
      </c>
      <c r="CT33" s="7" t="str">
        <f t="shared" si="38"/>
        <v xml:space="preserve"> </v>
      </c>
      <c r="CU33" s="7" t="str">
        <f t="shared" si="39"/>
        <v xml:space="preserve"> </v>
      </c>
      <c r="CV33" s="7" t="str">
        <f t="shared" si="40"/>
        <v xml:space="preserve"> </v>
      </c>
      <c r="CW33" s="7" t="str">
        <f t="shared" si="41"/>
        <v xml:space="preserve"> </v>
      </c>
      <c r="CX33" s="7" t="str">
        <f t="shared" si="42"/>
        <v xml:space="preserve"> </v>
      </c>
      <c r="CY33" s="7" t="str">
        <f t="shared" si="43"/>
        <v xml:space="preserve"> </v>
      </c>
      <c r="CZ33" s="7" t="str">
        <f t="shared" si="44"/>
        <v xml:space="preserve"> </v>
      </c>
      <c r="DA33" s="6" t="str">
        <f t="shared" si="45"/>
        <v xml:space="preserve"> </v>
      </c>
      <c r="DB33" s="7" t="str">
        <f t="shared" si="46"/>
        <v xml:space="preserve"> </v>
      </c>
      <c r="DC33" s="7" t="str">
        <f t="shared" si="47"/>
        <v xml:space="preserve"> </v>
      </c>
      <c r="DD33" s="63"/>
      <c r="DE33" s="37" t="str">
        <f t="shared" si="48"/>
        <v/>
      </c>
      <c r="DF33" s="29" t="str">
        <f t="shared" si="49"/>
        <v/>
      </c>
      <c r="DG33" s="28" t="str">
        <f t="shared" si="50"/>
        <v/>
      </c>
      <c r="DH33" s="29" t="str">
        <f t="shared" si="51"/>
        <v/>
      </c>
      <c r="DI33" s="29" t="str">
        <f t="shared" si="52"/>
        <v/>
      </c>
      <c r="DJ33" s="29" t="str">
        <f t="shared" si="53"/>
        <v/>
      </c>
      <c r="DK33" s="29" t="str">
        <f t="shared" si="54"/>
        <v/>
      </c>
      <c r="DL33" s="28" t="str">
        <f t="shared" si="55"/>
        <v xml:space="preserve"> </v>
      </c>
      <c r="DM33" s="60"/>
    </row>
    <row r="34" spans="1:117" s="7" customFormat="1" x14ac:dyDescent="0.2">
      <c r="A34" s="44">
        <f>WPA2_1_snd!A33</f>
        <v>5</v>
      </c>
      <c r="B34" s="53">
        <v>1</v>
      </c>
      <c r="C34" s="44">
        <v>31147594.549346998</v>
      </c>
      <c r="D34" s="7" t="s">
        <v>2</v>
      </c>
      <c r="E34" s="7">
        <v>0</v>
      </c>
      <c r="AA34" s="8"/>
      <c r="AB34" s="19" t="s">
        <v>2</v>
      </c>
      <c r="AC34" s="6">
        <v>31147637.649287</v>
      </c>
      <c r="AD34" s="7" t="s">
        <v>2</v>
      </c>
      <c r="AE34" s="7">
        <v>568507</v>
      </c>
      <c r="AF34" s="7">
        <v>0</v>
      </c>
      <c r="BB34" s="45"/>
      <c r="BC34" s="44">
        <f t="shared" si="10"/>
        <v>1</v>
      </c>
      <c r="BD34" s="57"/>
      <c r="BE34" s="7">
        <f t="shared" si="11"/>
        <v>1</v>
      </c>
      <c r="BF34" s="57"/>
      <c r="BG34" s="7">
        <f t="shared" si="12"/>
        <v>1</v>
      </c>
      <c r="BH34" s="60"/>
      <c r="BI34" s="44">
        <f t="shared" si="0"/>
        <v>43.099940001964569</v>
      </c>
      <c r="BJ34" s="57"/>
      <c r="BK34" s="29">
        <f t="shared" si="1"/>
        <v>43.099940001964569</v>
      </c>
      <c r="BL34" s="29" t="str">
        <f t="shared" si="2"/>
        <v xml:space="preserve"> </v>
      </c>
      <c r="BM34" s="28" t="str">
        <f t="shared" si="3"/>
        <v xml:space="preserve"> </v>
      </c>
      <c r="BN34" s="29" t="str">
        <f t="shared" si="4"/>
        <v xml:space="preserve"> </v>
      </c>
      <c r="BO34" s="29" t="str">
        <f t="shared" si="5"/>
        <v xml:space="preserve"> </v>
      </c>
      <c r="BP34" s="29" t="str">
        <f t="shared" si="6"/>
        <v xml:space="preserve"> </v>
      </c>
      <c r="BQ34" s="29" t="str">
        <f t="shared" si="7"/>
        <v xml:space="preserve"> </v>
      </c>
      <c r="BR34" s="28" t="str">
        <f t="shared" si="8"/>
        <v xml:space="preserve"> </v>
      </c>
      <c r="BS34" s="60"/>
      <c r="BT34" s="38" t="str">
        <f t="shared" si="13"/>
        <v xml:space="preserve"> </v>
      </c>
      <c r="BU34" s="33" t="str">
        <f t="shared" si="14"/>
        <v xml:space="preserve"> </v>
      </c>
      <c r="BV34" s="33" t="str">
        <f t="shared" si="15"/>
        <v xml:space="preserve"> </v>
      </c>
      <c r="BW34" s="23" t="str">
        <f t="shared" si="16"/>
        <v xml:space="preserve"> </v>
      </c>
      <c r="BX34" s="33" t="str">
        <f t="shared" si="17"/>
        <v xml:space="preserve"> </v>
      </c>
      <c r="BY34" s="33" t="str">
        <f t="shared" si="18"/>
        <v xml:space="preserve"> </v>
      </c>
      <c r="BZ34" s="33" t="str">
        <f t="shared" si="19"/>
        <v xml:space="preserve"> </v>
      </c>
      <c r="CA34" s="33" t="str">
        <f t="shared" si="20"/>
        <v xml:space="preserve"> </v>
      </c>
      <c r="CB34" s="23" t="str">
        <f t="shared" si="21"/>
        <v xml:space="preserve"> </v>
      </c>
      <c r="CC34" s="63"/>
      <c r="CD34" s="7" t="str">
        <f t="shared" si="22"/>
        <v xml:space="preserve"> </v>
      </c>
      <c r="CE34" s="7" t="str">
        <f t="shared" si="23"/>
        <v xml:space="preserve"> </v>
      </c>
      <c r="CF34" s="7" t="str">
        <f t="shared" si="24"/>
        <v xml:space="preserve"> </v>
      </c>
      <c r="CG34" s="7" t="str">
        <f t="shared" si="25"/>
        <v xml:space="preserve"> </v>
      </c>
      <c r="CH34" s="7" t="str">
        <f t="shared" si="26"/>
        <v xml:space="preserve"> </v>
      </c>
      <c r="CI34" s="7" t="str">
        <f t="shared" si="27"/>
        <v xml:space="preserve"> </v>
      </c>
      <c r="CJ34" s="7" t="str">
        <f t="shared" si="28"/>
        <v xml:space="preserve"> </v>
      </c>
      <c r="CK34" s="7" t="str">
        <f t="shared" si="29"/>
        <v xml:space="preserve"> </v>
      </c>
      <c r="CL34" s="7" t="str">
        <f t="shared" si="30"/>
        <v xml:space="preserve"> </v>
      </c>
      <c r="CM34" s="7" t="str">
        <f t="shared" si="31"/>
        <v xml:space="preserve"> </v>
      </c>
      <c r="CN34" s="7" t="str">
        <f t="shared" si="32"/>
        <v xml:space="preserve"> </v>
      </c>
      <c r="CO34" s="7" t="str">
        <f t="shared" si="33"/>
        <v xml:space="preserve"> </v>
      </c>
      <c r="CP34" s="7" t="str">
        <f t="shared" si="34"/>
        <v xml:space="preserve"> </v>
      </c>
      <c r="CQ34" s="7" t="str">
        <f t="shared" si="35"/>
        <v xml:space="preserve"> </v>
      </c>
      <c r="CR34" s="7" t="str">
        <f t="shared" si="36"/>
        <v xml:space="preserve"> </v>
      </c>
      <c r="CS34" s="7" t="str">
        <f t="shared" si="37"/>
        <v xml:space="preserve"> </v>
      </c>
      <c r="CT34" s="7" t="str">
        <f t="shared" si="38"/>
        <v xml:space="preserve"> </v>
      </c>
      <c r="CU34" s="7" t="str">
        <f t="shared" si="39"/>
        <v xml:space="preserve"> </v>
      </c>
      <c r="CV34" s="7" t="str">
        <f t="shared" si="40"/>
        <v xml:space="preserve"> </v>
      </c>
      <c r="CW34" s="7" t="str">
        <f t="shared" si="41"/>
        <v xml:space="preserve"> </v>
      </c>
      <c r="CX34" s="7" t="str">
        <f t="shared" si="42"/>
        <v xml:space="preserve"> </v>
      </c>
      <c r="CY34" s="7" t="str">
        <f t="shared" si="43"/>
        <v xml:space="preserve"> </v>
      </c>
      <c r="CZ34" s="7" t="str">
        <f t="shared" si="44"/>
        <v xml:space="preserve"> </v>
      </c>
      <c r="DA34" s="6" t="str">
        <f t="shared" si="45"/>
        <v xml:space="preserve"> </v>
      </c>
      <c r="DB34" s="7" t="str">
        <f t="shared" si="46"/>
        <v xml:space="preserve"> </v>
      </c>
      <c r="DC34" s="7" t="str">
        <f t="shared" si="47"/>
        <v xml:space="preserve"> </v>
      </c>
      <c r="DD34" s="63"/>
      <c r="DE34" s="37" t="str">
        <f t="shared" si="48"/>
        <v xml:space="preserve"> </v>
      </c>
      <c r="DF34" s="29" t="str">
        <f t="shared" si="49"/>
        <v/>
      </c>
      <c r="DG34" s="28" t="str">
        <f t="shared" si="50"/>
        <v/>
      </c>
      <c r="DH34" s="29" t="str">
        <f t="shared" si="51"/>
        <v/>
      </c>
      <c r="DI34" s="29" t="str">
        <f t="shared" si="52"/>
        <v/>
      </c>
      <c r="DJ34" s="29" t="str">
        <f t="shared" si="53"/>
        <v/>
      </c>
      <c r="DK34" s="29" t="str">
        <f t="shared" si="54"/>
        <v/>
      </c>
      <c r="DL34" s="28" t="str">
        <f t="shared" si="55"/>
        <v/>
      </c>
      <c r="DM34" s="60"/>
    </row>
    <row r="35" spans="1:117" s="7" customFormat="1" x14ac:dyDescent="0.2">
      <c r="A35" s="44">
        <f>WPA2_1_snd!A34</f>
        <v>5</v>
      </c>
      <c r="B35" s="53">
        <v>2</v>
      </c>
      <c r="C35" s="44">
        <v>31147594.606058002</v>
      </c>
      <c r="D35" s="7" t="s">
        <v>2</v>
      </c>
      <c r="E35" s="7">
        <v>0</v>
      </c>
      <c r="AA35" s="8"/>
      <c r="AB35" s="19" t="s">
        <v>2</v>
      </c>
      <c r="AC35" s="6">
        <v>31147638.774588998</v>
      </c>
      <c r="AD35" s="7" t="s">
        <v>2</v>
      </c>
      <c r="AE35" s="7">
        <v>584554</v>
      </c>
      <c r="AF35" s="7">
        <v>0</v>
      </c>
      <c r="BB35" s="45"/>
      <c r="BC35" s="44">
        <f t="shared" si="10"/>
        <v>1</v>
      </c>
      <c r="BD35" s="57"/>
      <c r="BE35" s="7">
        <f t="shared" si="11"/>
        <v>1</v>
      </c>
      <c r="BF35" s="57"/>
      <c r="BG35" s="7">
        <f t="shared" si="12"/>
        <v>1</v>
      </c>
      <c r="BH35" s="60"/>
      <c r="BI35" s="44">
        <f t="shared" si="0"/>
        <v>44.168530996888876</v>
      </c>
      <c r="BJ35" s="57"/>
      <c r="BK35" s="29" t="str">
        <f t="shared" si="1"/>
        <v xml:space="preserve"> </v>
      </c>
      <c r="BL35" s="29">
        <f t="shared" si="2"/>
        <v>44.168530996888876</v>
      </c>
      <c r="BM35" s="28" t="str">
        <f t="shared" si="3"/>
        <v xml:space="preserve"> </v>
      </c>
      <c r="BN35" s="29" t="str">
        <f t="shared" si="4"/>
        <v xml:space="preserve"> </v>
      </c>
      <c r="BO35" s="29" t="str">
        <f t="shared" si="5"/>
        <v xml:space="preserve"> </v>
      </c>
      <c r="BP35" s="29" t="str">
        <f t="shared" si="6"/>
        <v xml:space="preserve"> </v>
      </c>
      <c r="BQ35" s="29" t="str">
        <f t="shared" si="7"/>
        <v xml:space="preserve"> </v>
      </c>
      <c r="BR35" s="28" t="str">
        <f t="shared" si="8"/>
        <v xml:space="preserve"> </v>
      </c>
      <c r="BS35" s="60"/>
      <c r="BT35" s="38" t="str">
        <f t="shared" si="13"/>
        <v xml:space="preserve"> </v>
      </c>
      <c r="BU35" s="33" t="str">
        <f t="shared" si="14"/>
        <v xml:space="preserve"> </v>
      </c>
      <c r="BV35" s="33" t="str">
        <f t="shared" si="15"/>
        <v xml:space="preserve"> </v>
      </c>
      <c r="BW35" s="23" t="str">
        <f t="shared" si="16"/>
        <v xml:space="preserve"> </v>
      </c>
      <c r="BX35" s="33" t="str">
        <f t="shared" si="17"/>
        <v xml:space="preserve"> </v>
      </c>
      <c r="BY35" s="33" t="str">
        <f t="shared" si="18"/>
        <v xml:space="preserve"> </v>
      </c>
      <c r="BZ35" s="33" t="str">
        <f t="shared" si="19"/>
        <v xml:space="preserve"> </v>
      </c>
      <c r="CA35" s="33" t="str">
        <f t="shared" si="20"/>
        <v xml:space="preserve"> </v>
      </c>
      <c r="CB35" s="23" t="str">
        <f t="shared" si="21"/>
        <v xml:space="preserve"> </v>
      </c>
      <c r="CC35" s="63"/>
      <c r="CD35" s="7" t="str">
        <f t="shared" si="22"/>
        <v xml:space="preserve"> </v>
      </c>
      <c r="CE35" s="7" t="str">
        <f t="shared" si="23"/>
        <v xml:space="preserve"> </v>
      </c>
      <c r="CF35" s="7" t="str">
        <f t="shared" si="24"/>
        <v xml:space="preserve"> </v>
      </c>
      <c r="CG35" s="7" t="str">
        <f t="shared" si="25"/>
        <v xml:space="preserve"> </v>
      </c>
      <c r="CH35" s="7" t="str">
        <f t="shared" si="26"/>
        <v xml:space="preserve"> </v>
      </c>
      <c r="CI35" s="7" t="str">
        <f t="shared" si="27"/>
        <v xml:space="preserve"> </v>
      </c>
      <c r="CJ35" s="7" t="str">
        <f t="shared" si="28"/>
        <v xml:space="preserve"> </v>
      </c>
      <c r="CK35" s="7" t="str">
        <f t="shared" si="29"/>
        <v xml:space="preserve"> </v>
      </c>
      <c r="CL35" s="7" t="str">
        <f t="shared" si="30"/>
        <v xml:space="preserve"> </v>
      </c>
      <c r="CM35" s="7" t="str">
        <f t="shared" si="31"/>
        <v xml:space="preserve"> </v>
      </c>
      <c r="CN35" s="7" t="str">
        <f t="shared" si="32"/>
        <v xml:space="preserve"> </v>
      </c>
      <c r="CO35" s="7" t="str">
        <f t="shared" si="33"/>
        <v xml:space="preserve"> </v>
      </c>
      <c r="CP35" s="7" t="str">
        <f t="shared" si="34"/>
        <v xml:space="preserve"> </v>
      </c>
      <c r="CQ35" s="7" t="str">
        <f t="shared" si="35"/>
        <v xml:space="preserve"> </v>
      </c>
      <c r="CR35" s="7" t="str">
        <f t="shared" si="36"/>
        <v xml:space="preserve"> </v>
      </c>
      <c r="CS35" s="7" t="str">
        <f t="shared" si="37"/>
        <v xml:space="preserve"> </v>
      </c>
      <c r="CT35" s="7" t="str">
        <f t="shared" si="38"/>
        <v xml:space="preserve"> </v>
      </c>
      <c r="CU35" s="7" t="str">
        <f t="shared" si="39"/>
        <v xml:space="preserve"> </v>
      </c>
      <c r="CV35" s="7" t="str">
        <f t="shared" si="40"/>
        <v xml:space="preserve"> </v>
      </c>
      <c r="CW35" s="7" t="str">
        <f t="shared" si="41"/>
        <v xml:space="preserve"> </v>
      </c>
      <c r="CX35" s="7" t="str">
        <f t="shared" si="42"/>
        <v xml:space="preserve"> </v>
      </c>
      <c r="CY35" s="7" t="str">
        <f t="shared" si="43"/>
        <v xml:space="preserve"> </v>
      </c>
      <c r="CZ35" s="7" t="str">
        <f t="shared" si="44"/>
        <v xml:space="preserve"> </v>
      </c>
      <c r="DA35" s="6" t="str">
        <f t="shared" si="45"/>
        <v xml:space="preserve"> </v>
      </c>
      <c r="DB35" s="7" t="str">
        <f t="shared" si="46"/>
        <v xml:space="preserve"> </v>
      </c>
      <c r="DC35" s="7" t="str">
        <f t="shared" si="47"/>
        <v xml:space="preserve"> </v>
      </c>
      <c r="DD35" s="63"/>
      <c r="DE35" s="37" t="str">
        <f t="shared" si="48"/>
        <v/>
      </c>
      <c r="DF35" s="29" t="str">
        <f t="shared" si="49"/>
        <v xml:space="preserve"> </v>
      </c>
      <c r="DG35" s="28" t="str">
        <f t="shared" si="50"/>
        <v/>
      </c>
      <c r="DH35" s="29" t="str">
        <f t="shared" si="51"/>
        <v/>
      </c>
      <c r="DI35" s="29" t="str">
        <f t="shared" si="52"/>
        <v/>
      </c>
      <c r="DJ35" s="29" t="str">
        <f t="shared" si="53"/>
        <v/>
      </c>
      <c r="DK35" s="29" t="str">
        <f t="shared" si="54"/>
        <v/>
      </c>
      <c r="DL35" s="28" t="str">
        <f t="shared" si="55"/>
        <v/>
      </c>
      <c r="DM35" s="60"/>
    </row>
    <row r="36" spans="1:117" s="7" customFormat="1" x14ac:dyDescent="0.2">
      <c r="A36" s="44">
        <f>WPA2_1_snd!A35</f>
        <v>5</v>
      </c>
      <c r="B36" s="53">
        <v>3</v>
      </c>
      <c r="C36" s="44">
        <v>31147594.639208</v>
      </c>
      <c r="D36" s="7" t="s">
        <v>2</v>
      </c>
      <c r="E36" s="7">
        <v>0</v>
      </c>
      <c r="AA36" s="8"/>
      <c r="AB36" s="19" t="s">
        <v>2</v>
      </c>
      <c r="AC36" s="6">
        <v>31147637.411887001</v>
      </c>
      <c r="AD36" s="7" t="s">
        <v>2</v>
      </c>
      <c r="AE36" s="7">
        <v>583124</v>
      </c>
      <c r="AF36" s="7">
        <v>0</v>
      </c>
      <c r="BB36" s="45"/>
      <c r="BC36" s="44">
        <f t="shared" si="10"/>
        <v>1</v>
      </c>
      <c r="BD36" s="57"/>
      <c r="BE36" s="7">
        <f t="shared" si="11"/>
        <v>1</v>
      </c>
      <c r="BF36" s="57"/>
      <c r="BG36" s="7">
        <f t="shared" si="12"/>
        <v>1</v>
      </c>
      <c r="BH36" s="60"/>
      <c r="BI36" s="44">
        <f t="shared" si="0"/>
        <v>42.772679001092911</v>
      </c>
      <c r="BJ36" s="57"/>
      <c r="BK36" s="29" t="str">
        <f t="shared" si="1"/>
        <v xml:space="preserve"> </v>
      </c>
      <c r="BL36" s="29" t="str">
        <f t="shared" si="2"/>
        <v xml:space="preserve"> </v>
      </c>
      <c r="BM36" s="28">
        <f t="shared" si="3"/>
        <v>42.772679001092911</v>
      </c>
      <c r="BN36" s="29" t="str">
        <f t="shared" si="4"/>
        <v xml:space="preserve"> </v>
      </c>
      <c r="BO36" s="29" t="str">
        <f t="shared" si="5"/>
        <v xml:space="preserve"> </v>
      </c>
      <c r="BP36" s="29" t="str">
        <f t="shared" si="6"/>
        <v xml:space="preserve"> </v>
      </c>
      <c r="BQ36" s="29" t="str">
        <f t="shared" si="7"/>
        <v xml:space="preserve"> </v>
      </c>
      <c r="BR36" s="28" t="str">
        <f t="shared" si="8"/>
        <v xml:space="preserve"> </v>
      </c>
      <c r="BS36" s="60"/>
      <c r="BT36" s="38" t="str">
        <f t="shared" si="13"/>
        <v xml:space="preserve"> </v>
      </c>
      <c r="BU36" s="33" t="str">
        <f t="shared" si="14"/>
        <v xml:space="preserve"> </v>
      </c>
      <c r="BV36" s="33" t="str">
        <f t="shared" si="15"/>
        <v xml:space="preserve"> </v>
      </c>
      <c r="BW36" s="23" t="str">
        <f t="shared" si="16"/>
        <v xml:space="preserve"> </v>
      </c>
      <c r="BX36" s="33" t="str">
        <f t="shared" si="17"/>
        <v xml:space="preserve"> </v>
      </c>
      <c r="BY36" s="33" t="str">
        <f t="shared" si="18"/>
        <v xml:space="preserve"> </v>
      </c>
      <c r="BZ36" s="33" t="str">
        <f t="shared" si="19"/>
        <v xml:space="preserve"> </v>
      </c>
      <c r="CA36" s="33" t="str">
        <f t="shared" si="20"/>
        <v xml:space="preserve"> </v>
      </c>
      <c r="CB36" s="23" t="str">
        <f t="shared" si="21"/>
        <v xml:space="preserve"> </v>
      </c>
      <c r="CC36" s="63"/>
      <c r="CD36" s="7" t="str">
        <f t="shared" si="22"/>
        <v xml:space="preserve"> </v>
      </c>
      <c r="CE36" s="7" t="str">
        <f t="shared" si="23"/>
        <v xml:space="preserve"> </v>
      </c>
      <c r="CF36" s="7" t="str">
        <f t="shared" si="24"/>
        <v xml:space="preserve"> </v>
      </c>
      <c r="CG36" s="7" t="str">
        <f t="shared" si="25"/>
        <v xml:space="preserve"> </v>
      </c>
      <c r="CH36" s="7" t="str">
        <f t="shared" si="26"/>
        <v xml:space="preserve"> </v>
      </c>
      <c r="CI36" s="7" t="str">
        <f t="shared" si="27"/>
        <v xml:space="preserve"> </v>
      </c>
      <c r="CJ36" s="7" t="str">
        <f t="shared" si="28"/>
        <v xml:space="preserve"> </v>
      </c>
      <c r="CK36" s="7" t="str">
        <f t="shared" si="29"/>
        <v xml:space="preserve"> </v>
      </c>
      <c r="CL36" s="7" t="str">
        <f t="shared" si="30"/>
        <v xml:space="preserve"> </v>
      </c>
      <c r="CM36" s="7" t="str">
        <f t="shared" si="31"/>
        <v xml:space="preserve"> </v>
      </c>
      <c r="CN36" s="7" t="str">
        <f t="shared" si="32"/>
        <v xml:space="preserve"> </v>
      </c>
      <c r="CO36" s="7" t="str">
        <f t="shared" si="33"/>
        <v xml:space="preserve"> </v>
      </c>
      <c r="CP36" s="7" t="str">
        <f t="shared" si="34"/>
        <v xml:space="preserve"> </v>
      </c>
      <c r="CQ36" s="7" t="str">
        <f t="shared" si="35"/>
        <v xml:space="preserve"> </v>
      </c>
      <c r="CR36" s="7" t="str">
        <f t="shared" si="36"/>
        <v xml:space="preserve"> </v>
      </c>
      <c r="CS36" s="7" t="str">
        <f t="shared" si="37"/>
        <v xml:space="preserve"> </v>
      </c>
      <c r="CT36" s="7" t="str">
        <f t="shared" si="38"/>
        <v xml:space="preserve"> </v>
      </c>
      <c r="CU36" s="7" t="str">
        <f t="shared" si="39"/>
        <v xml:space="preserve"> </v>
      </c>
      <c r="CV36" s="7" t="str">
        <f t="shared" si="40"/>
        <v xml:space="preserve"> </v>
      </c>
      <c r="CW36" s="7" t="str">
        <f t="shared" si="41"/>
        <v xml:space="preserve"> </v>
      </c>
      <c r="CX36" s="7" t="str">
        <f t="shared" si="42"/>
        <v xml:space="preserve"> </v>
      </c>
      <c r="CY36" s="7" t="str">
        <f t="shared" si="43"/>
        <v xml:space="preserve"> </v>
      </c>
      <c r="CZ36" s="7" t="str">
        <f t="shared" si="44"/>
        <v xml:space="preserve"> </v>
      </c>
      <c r="DA36" s="6" t="str">
        <f t="shared" si="45"/>
        <v xml:space="preserve"> </v>
      </c>
      <c r="DB36" s="7" t="str">
        <f t="shared" si="46"/>
        <v xml:space="preserve"> </v>
      </c>
      <c r="DC36" s="7" t="str">
        <f t="shared" si="47"/>
        <v xml:space="preserve"> </v>
      </c>
      <c r="DD36" s="63"/>
      <c r="DE36" s="37" t="str">
        <f t="shared" si="48"/>
        <v/>
      </c>
      <c r="DF36" s="29" t="str">
        <f t="shared" si="49"/>
        <v/>
      </c>
      <c r="DG36" s="28" t="str">
        <f t="shared" si="50"/>
        <v xml:space="preserve"> </v>
      </c>
      <c r="DH36" s="29" t="str">
        <f t="shared" si="51"/>
        <v/>
      </c>
      <c r="DI36" s="29" t="str">
        <f t="shared" si="52"/>
        <v/>
      </c>
      <c r="DJ36" s="29" t="str">
        <f t="shared" si="53"/>
        <v/>
      </c>
      <c r="DK36" s="29" t="str">
        <f t="shared" si="54"/>
        <v/>
      </c>
      <c r="DL36" s="28" t="str">
        <f t="shared" si="55"/>
        <v/>
      </c>
      <c r="DM36" s="60"/>
    </row>
    <row r="37" spans="1:117" s="7" customFormat="1" x14ac:dyDescent="0.2">
      <c r="A37" s="44">
        <f>WPA2_1_snd!A36</f>
        <v>5</v>
      </c>
      <c r="B37" s="53">
        <v>4</v>
      </c>
      <c r="C37" s="44">
        <v>31147594.820845999</v>
      </c>
      <c r="D37" s="7" t="s">
        <v>2</v>
      </c>
      <c r="E37" s="7">
        <v>0</v>
      </c>
      <c r="AA37" s="8"/>
      <c r="AB37" s="19" t="s">
        <v>2</v>
      </c>
      <c r="AC37" s="6">
        <v>31147637.199777</v>
      </c>
      <c r="AD37" s="7" t="s">
        <v>2</v>
      </c>
      <c r="AE37" s="7">
        <v>580670</v>
      </c>
      <c r="AF37" s="7">
        <v>0</v>
      </c>
      <c r="BB37" s="45"/>
      <c r="BC37" s="44">
        <f t="shared" si="10"/>
        <v>1</v>
      </c>
      <c r="BD37" s="57"/>
      <c r="BE37" s="7">
        <f t="shared" si="11"/>
        <v>1</v>
      </c>
      <c r="BF37" s="57"/>
      <c r="BG37" s="7">
        <f t="shared" si="12"/>
        <v>1</v>
      </c>
      <c r="BH37" s="60"/>
      <c r="BI37" s="44">
        <f t="shared" si="0"/>
        <v>42.378931000828743</v>
      </c>
      <c r="BJ37" s="57"/>
      <c r="BK37" s="29" t="str">
        <f t="shared" si="1"/>
        <v xml:space="preserve"> </v>
      </c>
      <c r="BL37" s="29" t="str">
        <f t="shared" si="2"/>
        <v xml:space="preserve"> </v>
      </c>
      <c r="BM37" s="28" t="str">
        <f t="shared" si="3"/>
        <v xml:space="preserve"> </v>
      </c>
      <c r="BN37" s="29">
        <f t="shared" si="4"/>
        <v>42.378931000828743</v>
      </c>
      <c r="BO37" s="29" t="str">
        <f t="shared" si="5"/>
        <v xml:space="preserve"> </v>
      </c>
      <c r="BP37" s="29" t="str">
        <f t="shared" si="6"/>
        <v xml:space="preserve"> </v>
      </c>
      <c r="BQ37" s="29" t="str">
        <f t="shared" si="7"/>
        <v xml:space="preserve"> </v>
      </c>
      <c r="BR37" s="28" t="str">
        <f t="shared" si="8"/>
        <v xml:space="preserve"> </v>
      </c>
      <c r="BS37" s="60"/>
      <c r="BT37" s="38" t="str">
        <f t="shared" si="13"/>
        <v xml:space="preserve"> </v>
      </c>
      <c r="BU37" s="33" t="str">
        <f t="shared" si="14"/>
        <v xml:space="preserve"> </v>
      </c>
      <c r="BV37" s="33" t="str">
        <f t="shared" si="15"/>
        <v xml:space="preserve"> </v>
      </c>
      <c r="BW37" s="23" t="str">
        <f t="shared" si="16"/>
        <v xml:space="preserve"> </v>
      </c>
      <c r="BX37" s="33" t="str">
        <f t="shared" si="17"/>
        <v xml:space="preserve"> </v>
      </c>
      <c r="BY37" s="33" t="str">
        <f t="shared" si="18"/>
        <v xml:space="preserve"> </v>
      </c>
      <c r="BZ37" s="33" t="str">
        <f t="shared" si="19"/>
        <v xml:space="preserve"> </v>
      </c>
      <c r="CA37" s="33" t="str">
        <f t="shared" si="20"/>
        <v xml:space="preserve"> </v>
      </c>
      <c r="CB37" s="23" t="str">
        <f t="shared" si="21"/>
        <v xml:space="preserve"> </v>
      </c>
      <c r="CC37" s="63"/>
      <c r="CD37" s="7" t="str">
        <f t="shared" si="22"/>
        <v xml:space="preserve"> </v>
      </c>
      <c r="CE37" s="7" t="str">
        <f t="shared" si="23"/>
        <v xml:space="preserve"> </v>
      </c>
      <c r="CF37" s="7" t="str">
        <f t="shared" si="24"/>
        <v xml:space="preserve"> </v>
      </c>
      <c r="CG37" s="7" t="str">
        <f t="shared" si="25"/>
        <v xml:space="preserve"> </v>
      </c>
      <c r="CH37" s="7" t="str">
        <f t="shared" si="26"/>
        <v xml:space="preserve"> </v>
      </c>
      <c r="CI37" s="7" t="str">
        <f t="shared" si="27"/>
        <v xml:space="preserve"> </v>
      </c>
      <c r="CJ37" s="7" t="str">
        <f t="shared" si="28"/>
        <v xml:space="preserve"> </v>
      </c>
      <c r="CK37" s="7" t="str">
        <f t="shared" si="29"/>
        <v xml:space="preserve"> </v>
      </c>
      <c r="CL37" s="7" t="str">
        <f t="shared" si="30"/>
        <v xml:space="preserve"> </v>
      </c>
      <c r="CM37" s="7" t="str">
        <f t="shared" si="31"/>
        <v xml:space="preserve"> </v>
      </c>
      <c r="CN37" s="7" t="str">
        <f t="shared" si="32"/>
        <v xml:space="preserve"> </v>
      </c>
      <c r="CO37" s="7" t="str">
        <f t="shared" si="33"/>
        <v xml:space="preserve"> </v>
      </c>
      <c r="CP37" s="7" t="str">
        <f t="shared" si="34"/>
        <v xml:space="preserve"> </v>
      </c>
      <c r="CQ37" s="7" t="str">
        <f t="shared" si="35"/>
        <v xml:space="preserve"> </v>
      </c>
      <c r="CR37" s="7" t="str">
        <f t="shared" si="36"/>
        <v xml:space="preserve"> </v>
      </c>
      <c r="CS37" s="7" t="str">
        <f t="shared" si="37"/>
        <v xml:space="preserve"> </v>
      </c>
      <c r="CT37" s="7" t="str">
        <f t="shared" si="38"/>
        <v xml:space="preserve"> </v>
      </c>
      <c r="CU37" s="7" t="str">
        <f t="shared" si="39"/>
        <v xml:space="preserve"> </v>
      </c>
      <c r="CV37" s="7" t="str">
        <f t="shared" si="40"/>
        <v xml:space="preserve"> </v>
      </c>
      <c r="CW37" s="7" t="str">
        <f t="shared" si="41"/>
        <v xml:space="preserve"> </v>
      </c>
      <c r="CX37" s="7" t="str">
        <f t="shared" si="42"/>
        <v xml:space="preserve"> </v>
      </c>
      <c r="CY37" s="7" t="str">
        <f t="shared" si="43"/>
        <v xml:space="preserve"> </v>
      </c>
      <c r="CZ37" s="7" t="str">
        <f t="shared" si="44"/>
        <v xml:space="preserve"> </v>
      </c>
      <c r="DA37" s="6" t="str">
        <f t="shared" si="45"/>
        <v xml:space="preserve"> </v>
      </c>
      <c r="DB37" s="7" t="str">
        <f t="shared" si="46"/>
        <v xml:space="preserve"> </v>
      </c>
      <c r="DC37" s="7" t="str">
        <f t="shared" si="47"/>
        <v xml:space="preserve"> </v>
      </c>
      <c r="DD37" s="63"/>
      <c r="DE37" s="37" t="str">
        <f t="shared" si="48"/>
        <v/>
      </c>
      <c r="DF37" s="29" t="str">
        <f t="shared" si="49"/>
        <v/>
      </c>
      <c r="DG37" s="28" t="str">
        <f t="shared" si="50"/>
        <v/>
      </c>
      <c r="DH37" s="29" t="str">
        <f t="shared" si="51"/>
        <v xml:space="preserve"> </v>
      </c>
      <c r="DI37" s="29" t="str">
        <f t="shared" si="52"/>
        <v/>
      </c>
      <c r="DJ37" s="29" t="str">
        <f t="shared" si="53"/>
        <v/>
      </c>
      <c r="DK37" s="29" t="str">
        <f t="shared" si="54"/>
        <v/>
      </c>
      <c r="DL37" s="28" t="str">
        <f t="shared" si="55"/>
        <v/>
      </c>
      <c r="DM37" s="60"/>
    </row>
    <row r="38" spans="1:117" s="7" customFormat="1" x14ac:dyDescent="0.2">
      <c r="A38" s="44">
        <f>WPA2_1_snd!A37</f>
        <v>5</v>
      </c>
      <c r="B38" s="53">
        <v>5</v>
      </c>
      <c r="C38" s="44">
        <v>31147594.935203001</v>
      </c>
      <c r="D38" s="7" t="s">
        <v>2</v>
      </c>
      <c r="E38" s="7">
        <v>0</v>
      </c>
      <c r="AA38" s="8"/>
      <c r="AB38" s="19" t="s">
        <v>2</v>
      </c>
      <c r="AC38" s="6">
        <v>31147638.796755001</v>
      </c>
      <c r="AD38" s="7" t="s">
        <v>2</v>
      </c>
      <c r="AE38" s="7">
        <v>591124</v>
      </c>
      <c r="AF38" s="7">
        <v>0</v>
      </c>
      <c r="BB38" s="45"/>
      <c r="BC38" s="44">
        <f t="shared" si="10"/>
        <v>1</v>
      </c>
      <c r="BD38" s="57"/>
      <c r="BE38" s="7">
        <f t="shared" si="11"/>
        <v>1</v>
      </c>
      <c r="BF38" s="57"/>
      <c r="BG38" s="7">
        <f t="shared" si="12"/>
        <v>1</v>
      </c>
      <c r="BH38" s="60"/>
      <c r="BI38" s="44">
        <f t="shared" si="0"/>
        <v>43.861552000045776</v>
      </c>
      <c r="BJ38" s="57"/>
      <c r="BK38" s="29" t="str">
        <f t="shared" si="1"/>
        <v xml:space="preserve"> </v>
      </c>
      <c r="BL38" s="29" t="str">
        <f t="shared" si="2"/>
        <v xml:space="preserve"> </v>
      </c>
      <c r="BM38" s="28" t="str">
        <f t="shared" si="3"/>
        <v xml:space="preserve"> </v>
      </c>
      <c r="BN38" s="29" t="str">
        <f t="shared" si="4"/>
        <v xml:space="preserve"> </v>
      </c>
      <c r="BO38" s="29">
        <f t="shared" si="5"/>
        <v>43.861552000045776</v>
      </c>
      <c r="BP38" s="29" t="str">
        <f t="shared" si="6"/>
        <v xml:space="preserve"> </v>
      </c>
      <c r="BQ38" s="29" t="str">
        <f t="shared" si="7"/>
        <v xml:space="preserve"> </v>
      </c>
      <c r="BR38" s="28" t="str">
        <f t="shared" si="8"/>
        <v xml:space="preserve"> </v>
      </c>
      <c r="BS38" s="60"/>
      <c r="BT38" s="38" t="str">
        <f t="shared" si="13"/>
        <v xml:space="preserve"> </v>
      </c>
      <c r="BU38" s="33" t="str">
        <f t="shared" si="14"/>
        <v xml:space="preserve"> </v>
      </c>
      <c r="BV38" s="33" t="str">
        <f t="shared" si="15"/>
        <v xml:space="preserve"> </v>
      </c>
      <c r="BW38" s="23" t="str">
        <f t="shared" si="16"/>
        <v xml:space="preserve"> </v>
      </c>
      <c r="BX38" s="33" t="str">
        <f t="shared" si="17"/>
        <v xml:space="preserve"> </v>
      </c>
      <c r="BY38" s="33" t="str">
        <f t="shared" si="18"/>
        <v xml:space="preserve"> </v>
      </c>
      <c r="BZ38" s="33" t="str">
        <f t="shared" si="19"/>
        <v xml:space="preserve"> </v>
      </c>
      <c r="CA38" s="33" t="str">
        <f t="shared" si="20"/>
        <v xml:space="preserve"> </v>
      </c>
      <c r="CB38" s="23" t="str">
        <f t="shared" si="21"/>
        <v xml:space="preserve"> </v>
      </c>
      <c r="CC38" s="63"/>
      <c r="CD38" s="7" t="str">
        <f t="shared" si="22"/>
        <v xml:space="preserve"> </v>
      </c>
      <c r="CE38" s="7" t="str">
        <f t="shared" si="23"/>
        <v xml:space="preserve"> </v>
      </c>
      <c r="CF38" s="7" t="str">
        <f t="shared" si="24"/>
        <v xml:space="preserve"> </v>
      </c>
      <c r="CG38" s="7" t="str">
        <f t="shared" si="25"/>
        <v xml:space="preserve"> </v>
      </c>
      <c r="CH38" s="7" t="str">
        <f t="shared" si="26"/>
        <v xml:space="preserve"> </v>
      </c>
      <c r="CI38" s="7" t="str">
        <f t="shared" si="27"/>
        <v xml:space="preserve"> </v>
      </c>
      <c r="CJ38" s="7" t="str">
        <f t="shared" si="28"/>
        <v xml:space="preserve"> </v>
      </c>
      <c r="CK38" s="7" t="str">
        <f t="shared" si="29"/>
        <v xml:space="preserve"> </v>
      </c>
      <c r="CL38" s="7" t="str">
        <f t="shared" si="30"/>
        <v xml:space="preserve"> </v>
      </c>
      <c r="CM38" s="7" t="str">
        <f t="shared" si="31"/>
        <v xml:space="preserve"> </v>
      </c>
      <c r="CN38" s="7" t="str">
        <f t="shared" si="32"/>
        <v xml:space="preserve"> </v>
      </c>
      <c r="CO38" s="7" t="str">
        <f t="shared" si="33"/>
        <v xml:space="preserve"> </v>
      </c>
      <c r="CP38" s="7" t="str">
        <f t="shared" si="34"/>
        <v xml:space="preserve"> </v>
      </c>
      <c r="CQ38" s="7" t="str">
        <f t="shared" si="35"/>
        <v xml:space="preserve"> </v>
      </c>
      <c r="CR38" s="7" t="str">
        <f t="shared" si="36"/>
        <v xml:space="preserve"> </v>
      </c>
      <c r="CS38" s="7" t="str">
        <f t="shared" si="37"/>
        <v xml:space="preserve"> </v>
      </c>
      <c r="CT38" s="7" t="str">
        <f t="shared" si="38"/>
        <v xml:space="preserve"> </v>
      </c>
      <c r="CU38" s="7" t="str">
        <f t="shared" si="39"/>
        <v xml:space="preserve"> </v>
      </c>
      <c r="CV38" s="7" t="str">
        <f t="shared" si="40"/>
        <v xml:space="preserve"> </v>
      </c>
      <c r="CW38" s="7" t="str">
        <f t="shared" si="41"/>
        <v xml:space="preserve"> </v>
      </c>
      <c r="CX38" s="7" t="str">
        <f t="shared" si="42"/>
        <v xml:space="preserve"> </v>
      </c>
      <c r="CY38" s="7" t="str">
        <f t="shared" si="43"/>
        <v xml:space="preserve"> </v>
      </c>
      <c r="CZ38" s="7" t="str">
        <f t="shared" si="44"/>
        <v xml:space="preserve"> </v>
      </c>
      <c r="DA38" s="6" t="str">
        <f t="shared" si="45"/>
        <v xml:space="preserve"> </v>
      </c>
      <c r="DB38" s="7" t="str">
        <f t="shared" si="46"/>
        <v xml:space="preserve"> </v>
      </c>
      <c r="DC38" s="7" t="str">
        <f t="shared" si="47"/>
        <v xml:space="preserve"> </v>
      </c>
      <c r="DD38" s="63"/>
      <c r="DE38" s="37" t="str">
        <f t="shared" si="48"/>
        <v/>
      </c>
      <c r="DF38" s="29" t="str">
        <f t="shared" si="49"/>
        <v/>
      </c>
      <c r="DG38" s="28" t="str">
        <f t="shared" si="50"/>
        <v/>
      </c>
      <c r="DH38" s="29" t="str">
        <f t="shared" si="51"/>
        <v/>
      </c>
      <c r="DI38" s="29" t="str">
        <f t="shared" si="52"/>
        <v xml:space="preserve"> </v>
      </c>
      <c r="DJ38" s="29" t="str">
        <f t="shared" si="53"/>
        <v/>
      </c>
      <c r="DK38" s="29" t="str">
        <f t="shared" si="54"/>
        <v/>
      </c>
      <c r="DL38" s="28" t="str">
        <f t="shared" si="55"/>
        <v/>
      </c>
      <c r="DM38" s="60"/>
    </row>
    <row r="39" spans="1:117" s="7" customFormat="1" x14ac:dyDescent="0.2">
      <c r="A39" s="44">
        <f>WPA2_1_snd!A38</f>
        <v>5</v>
      </c>
      <c r="B39" s="53">
        <v>6</v>
      </c>
      <c r="C39" s="44">
        <v>31147595.081027001</v>
      </c>
      <c r="D39" s="7" t="s">
        <v>2</v>
      </c>
      <c r="E39" s="7">
        <v>0</v>
      </c>
      <c r="AA39" s="8"/>
      <c r="AB39" s="19" t="s">
        <v>2</v>
      </c>
      <c r="AC39" s="6">
        <v>31147639.572994001</v>
      </c>
      <c r="AD39" s="7" t="s">
        <v>2</v>
      </c>
      <c r="AE39" s="7">
        <v>585045</v>
      </c>
      <c r="AF39" s="7">
        <v>0</v>
      </c>
      <c r="BB39" s="45"/>
      <c r="BC39" s="44">
        <f t="shared" si="10"/>
        <v>1</v>
      </c>
      <c r="BD39" s="57"/>
      <c r="BE39" s="7">
        <f t="shared" si="11"/>
        <v>1</v>
      </c>
      <c r="BF39" s="57"/>
      <c r="BG39" s="7">
        <f t="shared" si="12"/>
        <v>1</v>
      </c>
      <c r="BH39" s="60"/>
      <c r="BI39" s="44">
        <f t="shared" si="0"/>
        <v>44.491967000067234</v>
      </c>
      <c r="BJ39" s="57"/>
      <c r="BK39" s="29" t="str">
        <f t="shared" si="1"/>
        <v xml:space="preserve"> </v>
      </c>
      <c r="BL39" s="29" t="str">
        <f t="shared" si="2"/>
        <v xml:space="preserve"> </v>
      </c>
      <c r="BM39" s="28" t="str">
        <f t="shared" si="3"/>
        <v xml:space="preserve"> </v>
      </c>
      <c r="BN39" s="29" t="str">
        <f t="shared" si="4"/>
        <v xml:space="preserve"> </v>
      </c>
      <c r="BO39" s="29" t="str">
        <f t="shared" si="5"/>
        <v xml:space="preserve"> </v>
      </c>
      <c r="BP39" s="29">
        <f t="shared" si="6"/>
        <v>44.491967000067234</v>
      </c>
      <c r="BQ39" s="29" t="str">
        <f t="shared" si="7"/>
        <v xml:space="preserve"> </v>
      </c>
      <c r="BR39" s="28" t="str">
        <f t="shared" si="8"/>
        <v xml:space="preserve"> </v>
      </c>
      <c r="BS39" s="60"/>
      <c r="BT39" s="38" t="str">
        <f t="shared" si="13"/>
        <v xml:space="preserve"> </v>
      </c>
      <c r="BU39" s="33" t="str">
        <f t="shared" si="14"/>
        <v xml:space="preserve"> </v>
      </c>
      <c r="BV39" s="33" t="str">
        <f t="shared" si="15"/>
        <v xml:space="preserve"> </v>
      </c>
      <c r="BW39" s="23" t="str">
        <f t="shared" si="16"/>
        <v xml:space="preserve"> </v>
      </c>
      <c r="BX39" s="33" t="str">
        <f t="shared" si="17"/>
        <v xml:space="preserve"> </v>
      </c>
      <c r="BY39" s="33" t="str">
        <f t="shared" si="18"/>
        <v xml:space="preserve"> </v>
      </c>
      <c r="BZ39" s="33" t="str">
        <f t="shared" si="19"/>
        <v xml:space="preserve"> </v>
      </c>
      <c r="CA39" s="33" t="str">
        <f t="shared" si="20"/>
        <v xml:space="preserve"> </v>
      </c>
      <c r="CB39" s="23" t="str">
        <f t="shared" si="21"/>
        <v xml:space="preserve"> </v>
      </c>
      <c r="CC39" s="63"/>
      <c r="CD39" s="7" t="str">
        <f t="shared" si="22"/>
        <v xml:space="preserve"> </v>
      </c>
      <c r="CE39" s="7" t="str">
        <f t="shared" si="23"/>
        <v xml:space="preserve"> </v>
      </c>
      <c r="CF39" s="7" t="str">
        <f t="shared" si="24"/>
        <v xml:space="preserve"> </v>
      </c>
      <c r="CG39" s="7" t="str">
        <f t="shared" si="25"/>
        <v xml:space="preserve"> </v>
      </c>
      <c r="CH39" s="7" t="str">
        <f t="shared" si="26"/>
        <v xml:space="preserve"> </v>
      </c>
      <c r="CI39" s="7" t="str">
        <f t="shared" si="27"/>
        <v xml:space="preserve"> </v>
      </c>
      <c r="CJ39" s="7" t="str">
        <f t="shared" si="28"/>
        <v xml:space="preserve"> </v>
      </c>
      <c r="CK39" s="7" t="str">
        <f t="shared" si="29"/>
        <v xml:space="preserve"> </v>
      </c>
      <c r="CL39" s="7" t="str">
        <f t="shared" si="30"/>
        <v xml:space="preserve"> </v>
      </c>
      <c r="CM39" s="7" t="str">
        <f t="shared" si="31"/>
        <v xml:space="preserve"> </v>
      </c>
      <c r="CN39" s="7" t="str">
        <f t="shared" si="32"/>
        <v xml:space="preserve"> </v>
      </c>
      <c r="CO39" s="7" t="str">
        <f t="shared" si="33"/>
        <v xml:space="preserve"> </v>
      </c>
      <c r="CP39" s="7" t="str">
        <f t="shared" si="34"/>
        <v xml:space="preserve"> </v>
      </c>
      <c r="CQ39" s="7" t="str">
        <f t="shared" si="35"/>
        <v xml:space="preserve"> </v>
      </c>
      <c r="CR39" s="7" t="str">
        <f t="shared" si="36"/>
        <v xml:space="preserve"> </v>
      </c>
      <c r="CS39" s="7" t="str">
        <f t="shared" si="37"/>
        <v xml:space="preserve"> </v>
      </c>
      <c r="CT39" s="7" t="str">
        <f t="shared" si="38"/>
        <v xml:space="preserve"> </v>
      </c>
      <c r="CU39" s="7" t="str">
        <f t="shared" si="39"/>
        <v xml:space="preserve"> </v>
      </c>
      <c r="CV39" s="7" t="str">
        <f t="shared" si="40"/>
        <v xml:space="preserve"> </v>
      </c>
      <c r="CW39" s="7" t="str">
        <f t="shared" si="41"/>
        <v xml:space="preserve"> </v>
      </c>
      <c r="CX39" s="7" t="str">
        <f t="shared" si="42"/>
        <v xml:space="preserve"> </v>
      </c>
      <c r="CY39" s="7" t="str">
        <f t="shared" si="43"/>
        <v xml:space="preserve"> </v>
      </c>
      <c r="CZ39" s="7" t="str">
        <f t="shared" si="44"/>
        <v xml:space="preserve"> </v>
      </c>
      <c r="DA39" s="6" t="str">
        <f t="shared" si="45"/>
        <v xml:space="preserve"> </v>
      </c>
      <c r="DB39" s="7" t="str">
        <f t="shared" si="46"/>
        <v xml:space="preserve"> </v>
      </c>
      <c r="DC39" s="7" t="str">
        <f t="shared" si="47"/>
        <v xml:space="preserve"> </v>
      </c>
      <c r="DD39" s="63"/>
      <c r="DE39" s="37" t="str">
        <f t="shared" si="48"/>
        <v/>
      </c>
      <c r="DF39" s="29" t="str">
        <f t="shared" si="49"/>
        <v/>
      </c>
      <c r="DG39" s="28" t="str">
        <f t="shared" si="50"/>
        <v/>
      </c>
      <c r="DH39" s="29" t="str">
        <f t="shared" si="51"/>
        <v/>
      </c>
      <c r="DI39" s="29" t="str">
        <f t="shared" si="52"/>
        <v/>
      </c>
      <c r="DJ39" s="29" t="str">
        <f t="shared" si="53"/>
        <v xml:space="preserve"> </v>
      </c>
      <c r="DK39" s="29" t="str">
        <f t="shared" si="54"/>
        <v/>
      </c>
      <c r="DL39" s="28" t="str">
        <f t="shared" si="55"/>
        <v/>
      </c>
      <c r="DM39" s="60"/>
    </row>
    <row r="40" spans="1:117" s="7" customFormat="1" x14ac:dyDescent="0.2">
      <c r="A40" s="44">
        <f>WPA2_1_snd!A39</f>
        <v>5</v>
      </c>
      <c r="B40" s="53">
        <v>7</v>
      </c>
      <c r="C40" s="44">
        <v>31147595.110994998</v>
      </c>
      <c r="D40" s="7" t="s">
        <v>2</v>
      </c>
      <c r="E40" s="7">
        <v>0</v>
      </c>
      <c r="AA40" s="8"/>
      <c r="AB40" s="19" t="s">
        <v>2</v>
      </c>
      <c r="AC40" s="6">
        <v>31147639.589464001</v>
      </c>
      <c r="AD40" s="7" t="s">
        <v>2</v>
      </c>
      <c r="AE40" s="7">
        <v>580469</v>
      </c>
      <c r="AF40" s="7">
        <v>0</v>
      </c>
      <c r="BB40" s="45"/>
      <c r="BC40" s="44">
        <f t="shared" si="10"/>
        <v>1</v>
      </c>
      <c r="BD40" s="57"/>
      <c r="BE40" s="7">
        <f t="shared" si="11"/>
        <v>1</v>
      </c>
      <c r="BF40" s="57"/>
      <c r="BG40" s="7">
        <f t="shared" si="12"/>
        <v>1</v>
      </c>
      <c r="BH40" s="60"/>
      <c r="BI40" s="44">
        <f t="shared" si="0"/>
        <v>44.478469002991915</v>
      </c>
      <c r="BJ40" s="57"/>
      <c r="BK40" s="29" t="str">
        <f t="shared" si="1"/>
        <v xml:space="preserve"> </v>
      </c>
      <c r="BL40" s="29" t="str">
        <f t="shared" si="2"/>
        <v xml:space="preserve"> </v>
      </c>
      <c r="BM40" s="28" t="str">
        <f t="shared" si="3"/>
        <v xml:space="preserve"> </v>
      </c>
      <c r="BN40" s="29" t="str">
        <f t="shared" si="4"/>
        <v xml:space="preserve"> </v>
      </c>
      <c r="BO40" s="29" t="str">
        <f t="shared" si="5"/>
        <v xml:space="preserve"> </v>
      </c>
      <c r="BP40" s="29" t="str">
        <f t="shared" si="6"/>
        <v xml:space="preserve"> </v>
      </c>
      <c r="BQ40" s="29">
        <f t="shared" si="7"/>
        <v>44.478469002991915</v>
      </c>
      <c r="BR40" s="28" t="str">
        <f t="shared" si="8"/>
        <v xml:space="preserve"> </v>
      </c>
      <c r="BS40" s="60"/>
      <c r="BT40" s="38" t="str">
        <f t="shared" si="13"/>
        <v xml:space="preserve"> </v>
      </c>
      <c r="BU40" s="33" t="str">
        <f t="shared" si="14"/>
        <v xml:space="preserve"> </v>
      </c>
      <c r="BV40" s="33" t="str">
        <f t="shared" si="15"/>
        <v xml:space="preserve"> </v>
      </c>
      <c r="BW40" s="23" t="str">
        <f t="shared" si="16"/>
        <v xml:space="preserve"> </v>
      </c>
      <c r="BX40" s="33" t="str">
        <f t="shared" si="17"/>
        <v xml:space="preserve"> </v>
      </c>
      <c r="BY40" s="33" t="str">
        <f t="shared" si="18"/>
        <v xml:space="preserve"> </v>
      </c>
      <c r="BZ40" s="33" t="str">
        <f t="shared" si="19"/>
        <v xml:space="preserve"> </v>
      </c>
      <c r="CA40" s="33" t="str">
        <f t="shared" si="20"/>
        <v xml:space="preserve"> </v>
      </c>
      <c r="CB40" s="23" t="str">
        <f t="shared" si="21"/>
        <v xml:space="preserve"> </v>
      </c>
      <c r="CC40" s="63"/>
      <c r="CD40" s="7" t="str">
        <f t="shared" si="22"/>
        <v xml:space="preserve"> </v>
      </c>
      <c r="CE40" s="7" t="str">
        <f t="shared" si="23"/>
        <v xml:space="preserve"> </v>
      </c>
      <c r="CF40" s="7" t="str">
        <f t="shared" si="24"/>
        <v xml:space="preserve"> </v>
      </c>
      <c r="CG40" s="7" t="str">
        <f t="shared" si="25"/>
        <v xml:space="preserve"> </v>
      </c>
      <c r="CH40" s="7" t="str">
        <f t="shared" si="26"/>
        <v xml:space="preserve"> </v>
      </c>
      <c r="CI40" s="7" t="str">
        <f t="shared" si="27"/>
        <v xml:space="preserve"> </v>
      </c>
      <c r="CJ40" s="7" t="str">
        <f t="shared" si="28"/>
        <v xml:space="preserve"> </v>
      </c>
      <c r="CK40" s="7" t="str">
        <f t="shared" si="29"/>
        <v xml:space="preserve"> </v>
      </c>
      <c r="CL40" s="7" t="str">
        <f t="shared" si="30"/>
        <v xml:space="preserve"> </v>
      </c>
      <c r="CM40" s="7" t="str">
        <f t="shared" si="31"/>
        <v xml:space="preserve"> </v>
      </c>
      <c r="CN40" s="7" t="str">
        <f t="shared" si="32"/>
        <v xml:space="preserve"> </v>
      </c>
      <c r="CO40" s="7" t="str">
        <f t="shared" si="33"/>
        <v xml:space="preserve"> </v>
      </c>
      <c r="CP40" s="7" t="str">
        <f t="shared" si="34"/>
        <v xml:space="preserve"> </v>
      </c>
      <c r="CQ40" s="7" t="str">
        <f t="shared" si="35"/>
        <v xml:space="preserve"> </v>
      </c>
      <c r="CR40" s="7" t="str">
        <f t="shared" si="36"/>
        <v xml:space="preserve"> </v>
      </c>
      <c r="CS40" s="7" t="str">
        <f t="shared" si="37"/>
        <v xml:space="preserve"> </v>
      </c>
      <c r="CT40" s="7" t="str">
        <f t="shared" si="38"/>
        <v xml:space="preserve"> </v>
      </c>
      <c r="CU40" s="7" t="str">
        <f t="shared" si="39"/>
        <v xml:space="preserve"> </v>
      </c>
      <c r="CV40" s="7" t="str">
        <f t="shared" si="40"/>
        <v xml:space="preserve"> </v>
      </c>
      <c r="CW40" s="7" t="str">
        <f t="shared" si="41"/>
        <v xml:space="preserve"> </v>
      </c>
      <c r="CX40" s="7" t="str">
        <f t="shared" si="42"/>
        <v xml:space="preserve"> </v>
      </c>
      <c r="CY40" s="7" t="str">
        <f t="shared" si="43"/>
        <v xml:space="preserve"> </v>
      </c>
      <c r="CZ40" s="7" t="str">
        <f t="shared" si="44"/>
        <v xml:space="preserve"> </v>
      </c>
      <c r="DA40" s="6" t="str">
        <f t="shared" si="45"/>
        <v xml:space="preserve"> </v>
      </c>
      <c r="DB40" s="7" t="str">
        <f t="shared" si="46"/>
        <v xml:space="preserve"> </v>
      </c>
      <c r="DC40" s="7" t="str">
        <f t="shared" si="47"/>
        <v xml:space="preserve"> </v>
      </c>
      <c r="DD40" s="63"/>
      <c r="DE40" s="37" t="str">
        <f t="shared" si="48"/>
        <v/>
      </c>
      <c r="DF40" s="29" t="str">
        <f t="shared" si="49"/>
        <v/>
      </c>
      <c r="DG40" s="28" t="str">
        <f t="shared" si="50"/>
        <v/>
      </c>
      <c r="DH40" s="29" t="str">
        <f t="shared" si="51"/>
        <v/>
      </c>
      <c r="DI40" s="29" t="str">
        <f t="shared" si="52"/>
        <v/>
      </c>
      <c r="DJ40" s="29" t="str">
        <f t="shared" si="53"/>
        <v/>
      </c>
      <c r="DK40" s="29" t="str">
        <f t="shared" si="54"/>
        <v xml:space="preserve"> </v>
      </c>
      <c r="DL40" s="28" t="str">
        <f t="shared" si="55"/>
        <v/>
      </c>
      <c r="DM40" s="60"/>
    </row>
    <row r="41" spans="1:117" s="7" customFormat="1" x14ac:dyDescent="0.2">
      <c r="A41" s="44">
        <f>WPA2_1_snd!A40</f>
        <v>5</v>
      </c>
      <c r="B41" s="53">
        <v>8</v>
      </c>
      <c r="C41" s="44">
        <v>31147595.141194999</v>
      </c>
      <c r="D41" s="7" t="s">
        <v>2</v>
      </c>
      <c r="E41" s="7">
        <v>0</v>
      </c>
      <c r="AA41" s="8"/>
      <c r="AB41" s="19" t="s">
        <v>4</v>
      </c>
      <c r="AC41" s="6">
        <v>31147639.466175001</v>
      </c>
      <c r="AD41" s="7" t="s">
        <v>2</v>
      </c>
      <c r="AE41" s="7">
        <v>537199</v>
      </c>
      <c r="AF41" s="7">
        <v>0</v>
      </c>
      <c r="BB41" s="45"/>
      <c r="BC41" s="44">
        <f t="shared" si="10"/>
        <v>0</v>
      </c>
      <c r="BD41" s="57"/>
      <c r="BE41" s="7">
        <f t="shared" si="11"/>
        <v>1</v>
      </c>
      <c r="BF41" s="57"/>
      <c r="BG41" s="7">
        <f t="shared" si="12"/>
        <v>0</v>
      </c>
      <c r="BH41" s="60"/>
      <c r="BI41" s="44">
        <f t="shared" si="0"/>
        <v>44.32498000189662</v>
      </c>
      <c r="BJ41" s="57"/>
      <c r="BK41" s="29" t="str">
        <f t="shared" si="1"/>
        <v xml:space="preserve"> </v>
      </c>
      <c r="BL41" s="29" t="str">
        <f t="shared" si="2"/>
        <v xml:space="preserve"> </v>
      </c>
      <c r="BM41" s="28" t="str">
        <f t="shared" si="3"/>
        <v xml:space="preserve"> </v>
      </c>
      <c r="BN41" s="29" t="str">
        <f t="shared" si="4"/>
        <v xml:space="preserve"> </v>
      </c>
      <c r="BO41" s="29" t="str">
        <f t="shared" si="5"/>
        <v xml:space="preserve"> </v>
      </c>
      <c r="BP41" s="29" t="str">
        <f t="shared" si="6"/>
        <v xml:space="preserve"> </v>
      </c>
      <c r="BQ41" s="29" t="str">
        <f t="shared" si="7"/>
        <v xml:space="preserve"> </v>
      </c>
      <c r="BR41" s="28">
        <f t="shared" si="8"/>
        <v>44.32498000189662</v>
      </c>
      <c r="BS41" s="60"/>
      <c r="BT41" s="38" t="str">
        <f t="shared" si="13"/>
        <v xml:space="preserve"> </v>
      </c>
      <c r="BU41" s="33" t="str">
        <f t="shared" si="14"/>
        <v xml:space="preserve"> </v>
      </c>
      <c r="BV41" s="33" t="str">
        <f t="shared" si="15"/>
        <v xml:space="preserve"> </v>
      </c>
      <c r="BW41" s="23" t="str">
        <f t="shared" si="16"/>
        <v xml:space="preserve"> </v>
      </c>
      <c r="BX41" s="33" t="str">
        <f t="shared" si="17"/>
        <v xml:space="preserve"> </v>
      </c>
      <c r="BY41" s="33" t="str">
        <f t="shared" si="18"/>
        <v xml:space="preserve"> </v>
      </c>
      <c r="BZ41" s="33" t="str">
        <f t="shared" si="19"/>
        <v xml:space="preserve"> </v>
      </c>
      <c r="CA41" s="33" t="str">
        <f t="shared" si="20"/>
        <v xml:space="preserve"> </v>
      </c>
      <c r="CB41" s="23" t="str">
        <f t="shared" si="21"/>
        <v xml:space="preserve"> </v>
      </c>
      <c r="CC41" s="63"/>
      <c r="CD41" s="7" t="str">
        <f t="shared" si="22"/>
        <v xml:space="preserve"> </v>
      </c>
      <c r="CE41" s="7" t="str">
        <f t="shared" si="23"/>
        <v xml:space="preserve"> </v>
      </c>
      <c r="CF41" s="7" t="str">
        <f t="shared" si="24"/>
        <v xml:space="preserve"> </v>
      </c>
      <c r="CG41" s="7" t="str">
        <f t="shared" si="25"/>
        <v xml:space="preserve"> </v>
      </c>
      <c r="CH41" s="7" t="str">
        <f t="shared" si="26"/>
        <v xml:space="preserve"> </v>
      </c>
      <c r="CI41" s="7" t="str">
        <f t="shared" si="27"/>
        <v xml:space="preserve"> </v>
      </c>
      <c r="CJ41" s="7" t="str">
        <f t="shared" si="28"/>
        <v xml:space="preserve"> </v>
      </c>
      <c r="CK41" s="7" t="str">
        <f t="shared" si="29"/>
        <v xml:space="preserve"> </v>
      </c>
      <c r="CL41" s="7" t="str">
        <f t="shared" si="30"/>
        <v xml:space="preserve"> </v>
      </c>
      <c r="CM41" s="7" t="str">
        <f t="shared" si="31"/>
        <v xml:space="preserve"> </v>
      </c>
      <c r="CN41" s="7" t="str">
        <f t="shared" si="32"/>
        <v xml:space="preserve"> </v>
      </c>
      <c r="CO41" s="7" t="str">
        <f t="shared" si="33"/>
        <v xml:space="preserve"> </v>
      </c>
      <c r="CP41" s="7" t="str">
        <f t="shared" si="34"/>
        <v xml:space="preserve"> </v>
      </c>
      <c r="CQ41" s="7" t="str">
        <f t="shared" si="35"/>
        <v xml:space="preserve"> </v>
      </c>
      <c r="CR41" s="7" t="str">
        <f t="shared" si="36"/>
        <v xml:space="preserve"> </v>
      </c>
      <c r="CS41" s="7" t="str">
        <f t="shared" si="37"/>
        <v xml:space="preserve"> </v>
      </c>
      <c r="CT41" s="7" t="str">
        <f t="shared" si="38"/>
        <v xml:space="preserve"> </v>
      </c>
      <c r="CU41" s="7" t="str">
        <f t="shared" si="39"/>
        <v xml:space="preserve"> </v>
      </c>
      <c r="CV41" s="7" t="str">
        <f t="shared" si="40"/>
        <v xml:space="preserve"> </v>
      </c>
      <c r="CW41" s="7" t="str">
        <f t="shared" si="41"/>
        <v xml:space="preserve"> </v>
      </c>
      <c r="CX41" s="7" t="str">
        <f t="shared" si="42"/>
        <v xml:space="preserve"> </v>
      </c>
      <c r="CY41" s="7" t="str">
        <f t="shared" si="43"/>
        <v xml:space="preserve"> </v>
      </c>
      <c r="CZ41" s="7" t="str">
        <f t="shared" si="44"/>
        <v xml:space="preserve"> </v>
      </c>
      <c r="DA41" s="6" t="str">
        <f t="shared" si="45"/>
        <v xml:space="preserve"> </v>
      </c>
      <c r="DB41" s="7" t="str">
        <f t="shared" si="46"/>
        <v xml:space="preserve"> </v>
      </c>
      <c r="DC41" s="7" t="str">
        <f t="shared" si="47"/>
        <v xml:space="preserve"> </v>
      </c>
      <c r="DD41" s="63"/>
      <c r="DE41" s="37" t="str">
        <f t="shared" si="48"/>
        <v/>
      </c>
      <c r="DF41" s="29" t="str">
        <f t="shared" si="49"/>
        <v/>
      </c>
      <c r="DG41" s="28" t="str">
        <f t="shared" si="50"/>
        <v/>
      </c>
      <c r="DH41" s="29" t="str">
        <f t="shared" si="51"/>
        <v/>
      </c>
      <c r="DI41" s="29" t="str">
        <f t="shared" si="52"/>
        <v/>
      </c>
      <c r="DJ41" s="29" t="str">
        <f t="shared" si="53"/>
        <v/>
      </c>
      <c r="DK41" s="29" t="str">
        <f t="shared" si="54"/>
        <v/>
      </c>
      <c r="DL41" s="28" t="str">
        <f t="shared" si="55"/>
        <v xml:space="preserve"> </v>
      </c>
      <c r="DM41" s="60"/>
    </row>
    <row r="42" spans="1:117" s="7" customFormat="1" x14ac:dyDescent="0.2">
      <c r="A42" s="44">
        <f>WPA2_1_snd!A41</f>
        <v>6</v>
      </c>
      <c r="B42" s="53">
        <v>1</v>
      </c>
      <c r="C42" s="44">
        <v>31153594.513133999</v>
      </c>
      <c r="D42" s="7" t="s">
        <v>2</v>
      </c>
      <c r="E42" s="7">
        <v>0</v>
      </c>
      <c r="AA42" s="8"/>
      <c r="AB42" s="19" t="s">
        <v>2</v>
      </c>
      <c r="AC42" s="6">
        <v>31153680.597713001</v>
      </c>
      <c r="AD42" s="7" t="s">
        <v>2</v>
      </c>
      <c r="AE42" s="7">
        <v>568507</v>
      </c>
      <c r="AF42" s="7">
        <v>0</v>
      </c>
      <c r="BB42" s="45"/>
      <c r="BC42" s="44">
        <f t="shared" si="10"/>
        <v>1</v>
      </c>
      <c r="BD42" s="57"/>
      <c r="BE42" s="7">
        <f t="shared" si="11"/>
        <v>1</v>
      </c>
      <c r="BF42" s="57"/>
      <c r="BG42" s="7">
        <f t="shared" si="12"/>
        <v>1</v>
      </c>
      <c r="BH42" s="60"/>
      <c r="BI42" s="44">
        <f t="shared" si="0"/>
        <v>86.08457900211215</v>
      </c>
      <c r="BJ42" s="57"/>
      <c r="BK42" s="29">
        <f t="shared" si="1"/>
        <v>86.08457900211215</v>
      </c>
      <c r="BL42" s="29" t="str">
        <f t="shared" si="2"/>
        <v xml:space="preserve"> </v>
      </c>
      <c r="BM42" s="28" t="str">
        <f t="shared" si="3"/>
        <v xml:space="preserve"> </v>
      </c>
      <c r="BN42" s="29" t="str">
        <f t="shared" si="4"/>
        <v xml:space="preserve"> </v>
      </c>
      <c r="BO42" s="29" t="str">
        <f t="shared" si="5"/>
        <v xml:space="preserve"> </v>
      </c>
      <c r="BP42" s="29" t="str">
        <f t="shared" si="6"/>
        <v xml:space="preserve"> </v>
      </c>
      <c r="BQ42" s="29" t="str">
        <f t="shared" si="7"/>
        <v xml:space="preserve"> </v>
      </c>
      <c r="BR42" s="28" t="str">
        <f t="shared" si="8"/>
        <v xml:space="preserve"> </v>
      </c>
      <c r="BS42" s="60"/>
      <c r="BT42" s="38" t="str">
        <f t="shared" si="13"/>
        <v xml:space="preserve"> </v>
      </c>
      <c r="BU42" s="33" t="str">
        <f t="shared" si="14"/>
        <v xml:space="preserve"> </v>
      </c>
      <c r="BV42" s="33" t="str">
        <f t="shared" si="15"/>
        <v xml:space="preserve"> </v>
      </c>
      <c r="BW42" s="23" t="str">
        <f t="shared" si="16"/>
        <v xml:space="preserve"> </v>
      </c>
      <c r="BX42" s="33" t="str">
        <f t="shared" si="17"/>
        <v xml:space="preserve"> </v>
      </c>
      <c r="BY42" s="33" t="str">
        <f t="shared" si="18"/>
        <v xml:space="preserve"> </v>
      </c>
      <c r="BZ42" s="33" t="str">
        <f t="shared" si="19"/>
        <v xml:space="preserve"> </v>
      </c>
      <c r="CA42" s="33" t="str">
        <f t="shared" si="20"/>
        <v xml:space="preserve"> </v>
      </c>
      <c r="CB42" s="23" t="str">
        <f t="shared" si="21"/>
        <v xml:space="preserve"> </v>
      </c>
      <c r="CC42" s="63"/>
      <c r="CD42" s="7" t="str">
        <f t="shared" si="22"/>
        <v xml:space="preserve"> </v>
      </c>
      <c r="CE42" s="7" t="str">
        <f t="shared" si="23"/>
        <v xml:space="preserve"> </v>
      </c>
      <c r="CF42" s="7" t="str">
        <f t="shared" si="24"/>
        <v xml:space="preserve"> </v>
      </c>
      <c r="CG42" s="7" t="str">
        <f t="shared" si="25"/>
        <v xml:space="preserve"> </v>
      </c>
      <c r="CH42" s="7" t="str">
        <f t="shared" si="26"/>
        <v xml:space="preserve"> </v>
      </c>
      <c r="CI42" s="7" t="str">
        <f t="shared" si="27"/>
        <v xml:space="preserve"> </v>
      </c>
      <c r="CJ42" s="7" t="str">
        <f t="shared" si="28"/>
        <v xml:space="preserve"> </v>
      </c>
      <c r="CK42" s="7" t="str">
        <f t="shared" si="29"/>
        <v xml:space="preserve"> </v>
      </c>
      <c r="CL42" s="7" t="str">
        <f t="shared" si="30"/>
        <v xml:space="preserve"> </v>
      </c>
      <c r="CM42" s="7" t="str">
        <f t="shared" si="31"/>
        <v xml:space="preserve"> </v>
      </c>
      <c r="CN42" s="7" t="str">
        <f t="shared" si="32"/>
        <v xml:space="preserve"> </v>
      </c>
      <c r="CO42" s="7" t="str">
        <f t="shared" si="33"/>
        <v xml:space="preserve"> </v>
      </c>
      <c r="CP42" s="7" t="str">
        <f t="shared" si="34"/>
        <v xml:space="preserve"> </v>
      </c>
      <c r="CQ42" s="7" t="str">
        <f t="shared" si="35"/>
        <v xml:space="preserve"> </v>
      </c>
      <c r="CR42" s="7" t="str">
        <f t="shared" si="36"/>
        <v xml:space="preserve"> </v>
      </c>
      <c r="CS42" s="7" t="str">
        <f t="shared" si="37"/>
        <v xml:space="preserve"> </v>
      </c>
      <c r="CT42" s="7" t="str">
        <f t="shared" si="38"/>
        <v xml:space="preserve"> </v>
      </c>
      <c r="CU42" s="7" t="str">
        <f t="shared" si="39"/>
        <v xml:space="preserve"> </v>
      </c>
      <c r="CV42" s="7" t="str">
        <f t="shared" si="40"/>
        <v xml:space="preserve"> </v>
      </c>
      <c r="CW42" s="7" t="str">
        <f t="shared" si="41"/>
        <v xml:space="preserve"> </v>
      </c>
      <c r="CX42" s="7" t="str">
        <f t="shared" si="42"/>
        <v xml:space="preserve"> </v>
      </c>
      <c r="CY42" s="7" t="str">
        <f t="shared" si="43"/>
        <v xml:space="preserve"> </v>
      </c>
      <c r="CZ42" s="7" t="str">
        <f t="shared" si="44"/>
        <v xml:space="preserve"> </v>
      </c>
      <c r="DA42" s="6" t="str">
        <f t="shared" si="45"/>
        <v xml:space="preserve"> </v>
      </c>
      <c r="DB42" s="7" t="str">
        <f t="shared" si="46"/>
        <v xml:space="preserve"> </v>
      </c>
      <c r="DC42" s="7" t="str">
        <f t="shared" si="47"/>
        <v xml:space="preserve"> </v>
      </c>
      <c r="DD42" s="63"/>
      <c r="DE42" s="37" t="str">
        <f t="shared" si="48"/>
        <v xml:space="preserve"> </v>
      </c>
      <c r="DF42" s="29" t="str">
        <f t="shared" si="49"/>
        <v/>
      </c>
      <c r="DG42" s="28" t="str">
        <f t="shared" si="50"/>
        <v/>
      </c>
      <c r="DH42" s="29" t="str">
        <f t="shared" si="51"/>
        <v/>
      </c>
      <c r="DI42" s="29" t="str">
        <f t="shared" si="52"/>
        <v/>
      </c>
      <c r="DJ42" s="29" t="str">
        <f t="shared" si="53"/>
        <v/>
      </c>
      <c r="DK42" s="29" t="str">
        <f t="shared" si="54"/>
        <v/>
      </c>
      <c r="DL42" s="28" t="str">
        <f t="shared" si="55"/>
        <v/>
      </c>
      <c r="DM42" s="60"/>
    </row>
    <row r="43" spans="1:117" s="7" customFormat="1" x14ac:dyDescent="0.2">
      <c r="A43" s="44">
        <f>WPA2_1_snd!A42</f>
        <v>6</v>
      </c>
      <c r="B43" s="53">
        <v>2</v>
      </c>
      <c r="C43" s="44">
        <v>31153594.569127001</v>
      </c>
      <c r="D43" s="7" t="s">
        <v>2</v>
      </c>
      <c r="E43" s="7">
        <v>0</v>
      </c>
      <c r="AA43" s="8"/>
      <c r="AB43" s="19" t="s">
        <v>2</v>
      </c>
      <c r="AC43" s="6">
        <v>31153602.203694001</v>
      </c>
      <c r="AD43" s="7" t="s">
        <v>2</v>
      </c>
      <c r="AE43" s="7">
        <v>584554</v>
      </c>
      <c r="AF43" s="7">
        <v>0</v>
      </c>
      <c r="BB43" s="45"/>
      <c r="BC43" s="44">
        <f t="shared" si="10"/>
        <v>1</v>
      </c>
      <c r="BD43" s="57"/>
      <c r="BE43" s="7">
        <f t="shared" si="11"/>
        <v>1</v>
      </c>
      <c r="BF43" s="57"/>
      <c r="BG43" s="7">
        <f t="shared" si="12"/>
        <v>1</v>
      </c>
      <c r="BH43" s="60"/>
      <c r="BI43" s="44">
        <f t="shared" si="0"/>
        <v>7.6345669999718666</v>
      </c>
      <c r="BJ43" s="57"/>
      <c r="BK43" s="29" t="str">
        <f t="shared" si="1"/>
        <v xml:space="preserve"> </v>
      </c>
      <c r="BL43" s="29">
        <f t="shared" si="2"/>
        <v>7.6345669999718666</v>
      </c>
      <c r="BM43" s="28" t="str">
        <f t="shared" si="3"/>
        <v xml:space="preserve"> </v>
      </c>
      <c r="BN43" s="29" t="str">
        <f t="shared" si="4"/>
        <v xml:space="preserve"> </v>
      </c>
      <c r="BO43" s="29" t="str">
        <f t="shared" si="5"/>
        <v xml:space="preserve"> </v>
      </c>
      <c r="BP43" s="29" t="str">
        <f t="shared" si="6"/>
        <v xml:space="preserve"> </v>
      </c>
      <c r="BQ43" s="29" t="str">
        <f t="shared" si="7"/>
        <v xml:space="preserve"> </v>
      </c>
      <c r="BR43" s="28" t="str">
        <f t="shared" si="8"/>
        <v xml:space="preserve"> </v>
      </c>
      <c r="BS43" s="60"/>
      <c r="BT43" s="38" t="str">
        <f t="shared" si="13"/>
        <v xml:space="preserve"> </v>
      </c>
      <c r="BU43" s="33" t="str">
        <f t="shared" si="14"/>
        <v xml:space="preserve"> </v>
      </c>
      <c r="BV43" s="33" t="str">
        <f t="shared" si="15"/>
        <v xml:space="preserve"> </v>
      </c>
      <c r="BW43" s="23" t="str">
        <f t="shared" si="16"/>
        <v xml:space="preserve"> </v>
      </c>
      <c r="BX43" s="33" t="str">
        <f t="shared" si="17"/>
        <v xml:space="preserve"> </v>
      </c>
      <c r="BY43" s="33" t="str">
        <f t="shared" si="18"/>
        <v xml:space="preserve"> </v>
      </c>
      <c r="BZ43" s="33" t="str">
        <f t="shared" si="19"/>
        <v xml:space="preserve"> </v>
      </c>
      <c r="CA43" s="33" t="str">
        <f t="shared" si="20"/>
        <v xml:space="preserve"> </v>
      </c>
      <c r="CB43" s="23" t="str">
        <f t="shared" si="21"/>
        <v xml:space="preserve"> </v>
      </c>
      <c r="CC43" s="63"/>
      <c r="CD43" s="7" t="str">
        <f t="shared" si="22"/>
        <v xml:space="preserve"> </v>
      </c>
      <c r="CE43" s="7" t="str">
        <f t="shared" si="23"/>
        <v xml:space="preserve"> </v>
      </c>
      <c r="CF43" s="7" t="str">
        <f t="shared" si="24"/>
        <v xml:space="preserve"> </v>
      </c>
      <c r="CG43" s="7" t="str">
        <f t="shared" si="25"/>
        <v xml:space="preserve"> </v>
      </c>
      <c r="CH43" s="7" t="str">
        <f t="shared" si="26"/>
        <v xml:space="preserve"> </v>
      </c>
      <c r="CI43" s="7" t="str">
        <f t="shared" si="27"/>
        <v xml:space="preserve"> </v>
      </c>
      <c r="CJ43" s="7" t="str">
        <f t="shared" si="28"/>
        <v xml:space="preserve"> </v>
      </c>
      <c r="CK43" s="7" t="str">
        <f t="shared" si="29"/>
        <v xml:space="preserve"> </v>
      </c>
      <c r="CL43" s="7" t="str">
        <f t="shared" si="30"/>
        <v xml:space="preserve"> </v>
      </c>
      <c r="CM43" s="7" t="str">
        <f t="shared" si="31"/>
        <v xml:space="preserve"> </v>
      </c>
      <c r="CN43" s="7" t="str">
        <f t="shared" si="32"/>
        <v xml:space="preserve"> </v>
      </c>
      <c r="CO43" s="7" t="str">
        <f t="shared" si="33"/>
        <v xml:space="preserve"> </v>
      </c>
      <c r="CP43" s="7" t="str">
        <f t="shared" si="34"/>
        <v xml:space="preserve"> </v>
      </c>
      <c r="CQ43" s="7" t="str">
        <f t="shared" si="35"/>
        <v xml:space="preserve"> </v>
      </c>
      <c r="CR43" s="7" t="str">
        <f t="shared" si="36"/>
        <v xml:space="preserve"> </v>
      </c>
      <c r="CS43" s="7" t="str">
        <f t="shared" si="37"/>
        <v xml:space="preserve"> </v>
      </c>
      <c r="CT43" s="7" t="str">
        <f t="shared" si="38"/>
        <v xml:space="preserve"> </v>
      </c>
      <c r="CU43" s="7" t="str">
        <f t="shared" si="39"/>
        <v xml:space="preserve"> </v>
      </c>
      <c r="CV43" s="7" t="str">
        <f t="shared" si="40"/>
        <v xml:space="preserve"> </v>
      </c>
      <c r="CW43" s="7" t="str">
        <f t="shared" si="41"/>
        <v xml:space="preserve"> </v>
      </c>
      <c r="CX43" s="7" t="str">
        <f t="shared" si="42"/>
        <v xml:space="preserve"> </v>
      </c>
      <c r="CY43" s="7" t="str">
        <f t="shared" si="43"/>
        <v xml:space="preserve"> </v>
      </c>
      <c r="CZ43" s="7" t="str">
        <f t="shared" si="44"/>
        <v xml:space="preserve"> </v>
      </c>
      <c r="DA43" s="6" t="str">
        <f t="shared" si="45"/>
        <v xml:space="preserve"> </v>
      </c>
      <c r="DB43" s="7" t="str">
        <f t="shared" si="46"/>
        <v xml:space="preserve"> </v>
      </c>
      <c r="DC43" s="7" t="str">
        <f t="shared" si="47"/>
        <v xml:space="preserve"> </v>
      </c>
      <c r="DD43" s="63"/>
      <c r="DE43" s="37" t="str">
        <f t="shared" si="48"/>
        <v/>
      </c>
      <c r="DF43" s="29" t="str">
        <f t="shared" si="49"/>
        <v xml:space="preserve"> </v>
      </c>
      <c r="DG43" s="28" t="str">
        <f t="shared" si="50"/>
        <v/>
      </c>
      <c r="DH43" s="29" t="str">
        <f t="shared" si="51"/>
        <v/>
      </c>
      <c r="DI43" s="29" t="str">
        <f t="shared" si="52"/>
        <v/>
      </c>
      <c r="DJ43" s="29" t="str">
        <f t="shared" si="53"/>
        <v/>
      </c>
      <c r="DK43" s="29" t="str">
        <f t="shared" si="54"/>
        <v/>
      </c>
      <c r="DL43" s="28" t="str">
        <f t="shared" si="55"/>
        <v/>
      </c>
      <c r="DM43" s="60"/>
    </row>
    <row r="44" spans="1:117" s="7" customFormat="1" x14ac:dyDescent="0.2">
      <c r="A44" s="44">
        <f>WPA2_1_snd!A43</f>
        <v>6</v>
      </c>
      <c r="B44" s="53">
        <v>3</v>
      </c>
      <c r="C44" s="44">
        <v>31153594.603606999</v>
      </c>
      <c r="D44" s="7" t="s">
        <v>2</v>
      </c>
      <c r="E44" s="7">
        <v>0</v>
      </c>
      <c r="AA44" s="8"/>
      <c r="AB44" s="19" t="s">
        <v>2</v>
      </c>
      <c r="AC44" s="6">
        <v>31153673.737213999</v>
      </c>
      <c r="AD44" s="7" t="s">
        <v>2</v>
      </c>
      <c r="AE44" s="7">
        <v>583124</v>
      </c>
      <c r="AF44" s="7">
        <v>0</v>
      </c>
      <c r="BB44" s="45"/>
      <c r="BC44" s="44">
        <f t="shared" si="10"/>
        <v>1</v>
      </c>
      <c r="BD44" s="57"/>
      <c r="BE44" s="7">
        <f t="shared" si="11"/>
        <v>1</v>
      </c>
      <c r="BF44" s="57"/>
      <c r="BG44" s="7">
        <f t="shared" si="12"/>
        <v>1</v>
      </c>
      <c r="BH44" s="60"/>
      <c r="BI44" s="44">
        <f t="shared" si="0"/>
        <v>79.133607000112534</v>
      </c>
      <c r="BJ44" s="57"/>
      <c r="BK44" s="29" t="str">
        <f t="shared" si="1"/>
        <v xml:space="preserve"> </v>
      </c>
      <c r="BL44" s="29" t="str">
        <f t="shared" si="2"/>
        <v xml:space="preserve"> </v>
      </c>
      <c r="BM44" s="28">
        <f t="shared" si="3"/>
        <v>79.133607000112534</v>
      </c>
      <c r="BN44" s="29" t="str">
        <f t="shared" si="4"/>
        <v xml:space="preserve"> </v>
      </c>
      <c r="BO44" s="29" t="str">
        <f t="shared" si="5"/>
        <v xml:space="preserve"> </v>
      </c>
      <c r="BP44" s="29" t="str">
        <f t="shared" si="6"/>
        <v xml:space="preserve"> </v>
      </c>
      <c r="BQ44" s="29" t="str">
        <f t="shared" si="7"/>
        <v xml:space="preserve"> </v>
      </c>
      <c r="BR44" s="28" t="str">
        <f t="shared" si="8"/>
        <v xml:space="preserve"> </v>
      </c>
      <c r="BS44" s="60"/>
      <c r="BT44" s="38" t="str">
        <f t="shared" si="13"/>
        <v xml:space="preserve"> </v>
      </c>
      <c r="BU44" s="33" t="str">
        <f t="shared" si="14"/>
        <v xml:space="preserve"> </v>
      </c>
      <c r="BV44" s="33" t="str">
        <f t="shared" si="15"/>
        <v xml:space="preserve"> </v>
      </c>
      <c r="BW44" s="23" t="str">
        <f t="shared" si="16"/>
        <v xml:space="preserve"> </v>
      </c>
      <c r="BX44" s="33" t="str">
        <f t="shared" si="17"/>
        <v xml:space="preserve"> </v>
      </c>
      <c r="BY44" s="33" t="str">
        <f t="shared" si="18"/>
        <v xml:space="preserve"> </v>
      </c>
      <c r="BZ44" s="33" t="str">
        <f t="shared" si="19"/>
        <v xml:space="preserve"> </v>
      </c>
      <c r="CA44" s="33" t="str">
        <f t="shared" si="20"/>
        <v xml:space="preserve"> </v>
      </c>
      <c r="CB44" s="23" t="str">
        <f t="shared" si="21"/>
        <v xml:space="preserve"> </v>
      </c>
      <c r="CC44" s="63"/>
      <c r="CD44" s="7" t="str">
        <f t="shared" si="22"/>
        <v xml:space="preserve"> </v>
      </c>
      <c r="CE44" s="7" t="str">
        <f t="shared" si="23"/>
        <v xml:space="preserve"> </v>
      </c>
      <c r="CF44" s="7" t="str">
        <f t="shared" si="24"/>
        <v xml:space="preserve"> </v>
      </c>
      <c r="CG44" s="7" t="str">
        <f t="shared" si="25"/>
        <v xml:space="preserve"> </v>
      </c>
      <c r="CH44" s="7" t="str">
        <f t="shared" si="26"/>
        <v xml:space="preserve"> </v>
      </c>
      <c r="CI44" s="7" t="str">
        <f t="shared" si="27"/>
        <v xml:space="preserve"> </v>
      </c>
      <c r="CJ44" s="7" t="str">
        <f t="shared" si="28"/>
        <v xml:space="preserve"> </v>
      </c>
      <c r="CK44" s="7" t="str">
        <f t="shared" si="29"/>
        <v xml:space="preserve"> </v>
      </c>
      <c r="CL44" s="7" t="str">
        <f t="shared" si="30"/>
        <v xml:space="preserve"> </v>
      </c>
      <c r="CM44" s="7" t="str">
        <f t="shared" si="31"/>
        <v xml:space="preserve"> </v>
      </c>
      <c r="CN44" s="7" t="str">
        <f t="shared" si="32"/>
        <v xml:space="preserve"> </v>
      </c>
      <c r="CO44" s="7" t="str">
        <f t="shared" si="33"/>
        <v xml:space="preserve"> </v>
      </c>
      <c r="CP44" s="7" t="str">
        <f t="shared" si="34"/>
        <v xml:space="preserve"> </v>
      </c>
      <c r="CQ44" s="7" t="str">
        <f t="shared" si="35"/>
        <v xml:space="preserve"> </v>
      </c>
      <c r="CR44" s="7" t="str">
        <f t="shared" si="36"/>
        <v xml:space="preserve"> </v>
      </c>
      <c r="CS44" s="7" t="str">
        <f t="shared" si="37"/>
        <v xml:space="preserve"> </v>
      </c>
      <c r="CT44" s="7" t="str">
        <f t="shared" si="38"/>
        <v xml:space="preserve"> </v>
      </c>
      <c r="CU44" s="7" t="str">
        <f t="shared" si="39"/>
        <v xml:space="preserve"> </v>
      </c>
      <c r="CV44" s="7" t="str">
        <f t="shared" si="40"/>
        <v xml:space="preserve"> </v>
      </c>
      <c r="CW44" s="7" t="str">
        <f t="shared" si="41"/>
        <v xml:space="preserve"> </v>
      </c>
      <c r="CX44" s="7" t="str">
        <f t="shared" si="42"/>
        <v xml:space="preserve"> </v>
      </c>
      <c r="CY44" s="7" t="str">
        <f t="shared" si="43"/>
        <v xml:space="preserve"> </v>
      </c>
      <c r="CZ44" s="7" t="str">
        <f t="shared" si="44"/>
        <v xml:space="preserve"> </v>
      </c>
      <c r="DA44" s="6" t="str">
        <f t="shared" si="45"/>
        <v xml:space="preserve"> </v>
      </c>
      <c r="DB44" s="7" t="str">
        <f t="shared" si="46"/>
        <v xml:space="preserve"> </v>
      </c>
      <c r="DC44" s="7" t="str">
        <f t="shared" si="47"/>
        <v xml:space="preserve"> </v>
      </c>
      <c r="DD44" s="63"/>
      <c r="DE44" s="37" t="str">
        <f t="shared" si="48"/>
        <v/>
      </c>
      <c r="DF44" s="29" t="str">
        <f t="shared" si="49"/>
        <v/>
      </c>
      <c r="DG44" s="28" t="str">
        <f t="shared" si="50"/>
        <v xml:space="preserve"> </v>
      </c>
      <c r="DH44" s="29" t="str">
        <f t="shared" si="51"/>
        <v/>
      </c>
      <c r="DI44" s="29" t="str">
        <f t="shared" si="52"/>
        <v/>
      </c>
      <c r="DJ44" s="29" t="str">
        <f t="shared" si="53"/>
        <v/>
      </c>
      <c r="DK44" s="29" t="str">
        <f t="shared" si="54"/>
        <v/>
      </c>
      <c r="DL44" s="28" t="str">
        <f t="shared" si="55"/>
        <v/>
      </c>
      <c r="DM44" s="60"/>
    </row>
    <row r="45" spans="1:117" s="7" customFormat="1" x14ac:dyDescent="0.2">
      <c r="A45" s="44">
        <f>WPA2_1_snd!A44</f>
        <v>6</v>
      </c>
      <c r="B45" s="53">
        <v>4</v>
      </c>
      <c r="C45" s="44">
        <v>31153594.739578001</v>
      </c>
      <c r="D45" s="7" t="s">
        <v>2</v>
      </c>
      <c r="E45" s="7">
        <v>0</v>
      </c>
      <c r="AA45" s="8"/>
      <c r="AB45" s="19" t="s">
        <v>2</v>
      </c>
      <c r="AC45" s="6">
        <v>31153675.293747</v>
      </c>
      <c r="AD45" s="7" t="s">
        <v>2</v>
      </c>
      <c r="AE45" s="7">
        <v>580670</v>
      </c>
      <c r="AF45" s="7">
        <v>0</v>
      </c>
      <c r="BB45" s="45"/>
      <c r="BC45" s="44">
        <f t="shared" si="10"/>
        <v>1</v>
      </c>
      <c r="BD45" s="57"/>
      <c r="BE45" s="7">
        <f t="shared" si="11"/>
        <v>1</v>
      </c>
      <c r="BF45" s="57"/>
      <c r="BG45" s="7">
        <f t="shared" si="12"/>
        <v>1</v>
      </c>
      <c r="BH45" s="60"/>
      <c r="BI45" s="44">
        <f t="shared" si="0"/>
        <v>80.554168999195099</v>
      </c>
      <c r="BJ45" s="57"/>
      <c r="BK45" s="29" t="str">
        <f t="shared" si="1"/>
        <v xml:space="preserve"> </v>
      </c>
      <c r="BL45" s="29" t="str">
        <f t="shared" si="2"/>
        <v xml:space="preserve"> </v>
      </c>
      <c r="BM45" s="28" t="str">
        <f t="shared" si="3"/>
        <v xml:space="preserve"> </v>
      </c>
      <c r="BN45" s="29">
        <f t="shared" si="4"/>
        <v>80.554168999195099</v>
      </c>
      <c r="BO45" s="29" t="str">
        <f t="shared" si="5"/>
        <v xml:space="preserve"> </v>
      </c>
      <c r="BP45" s="29" t="str">
        <f t="shared" si="6"/>
        <v xml:space="preserve"> </v>
      </c>
      <c r="BQ45" s="29" t="str">
        <f t="shared" si="7"/>
        <v xml:space="preserve"> </v>
      </c>
      <c r="BR45" s="28" t="str">
        <f t="shared" si="8"/>
        <v xml:space="preserve"> </v>
      </c>
      <c r="BS45" s="60"/>
      <c r="BT45" s="38" t="str">
        <f t="shared" si="13"/>
        <v xml:space="preserve"> </v>
      </c>
      <c r="BU45" s="33" t="str">
        <f t="shared" si="14"/>
        <v xml:space="preserve"> </v>
      </c>
      <c r="BV45" s="33" t="str">
        <f t="shared" si="15"/>
        <v xml:space="preserve"> </v>
      </c>
      <c r="BW45" s="23" t="str">
        <f t="shared" si="16"/>
        <v xml:space="preserve"> </v>
      </c>
      <c r="BX45" s="33" t="str">
        <f t="shared" si="17"/>
        <v xml:space="preserve"> </v>
      </c>
      <c r="BY45" s="33" t="str">
        <f t="shared" si="18"/>
        <v xml:space="preserve"> </v>
      </c>
      <c r="BZ45" s="33" t="str">
        <f t="shared" si="19"/>
        <v xml:space="preserve"> </v>
      </c>
      <c r="CA45" s="33" t="str">
        <f t="shared" si="20"/>
        <v xml:space="preserve"> </v>
      </c>
      <c r="CB45" s="23" t="str">
        <f t="shared" si="21"/>
        <v xml:space="preserve"> </v>
      </c>
      <c r="CC45" s="63"/>
      <c r="CD45" s="7" t="str">
        <f t="shared" si="22"/>
        <v xml:space="preserve"> </v>
      </c>
      <c r="CE45" s="7" t="str">
        <f t="shared" si="23"/>
        <v xml:space="preserve"> </v>
      </c>
      <c r="CF45" s="7" t="str">
        <f t="shared" si="24"/>
        <v xml:space="preserve"> </v>
      </c>
      <c r="CG45" s="7" t="str">
        <f t="shared" si="25"/>
        <v xml:space="preserve"> </v>
      </c>
      <c r="CH45" s="7" t="str">
        <f t="shared" si="26"/>
        <v xml:space="preserve"> </v>
      </c>
      <c r="CI45" s="7" t="str">
        <f t="shared" si="27"/>
        <v xml:space="preserve"> </v>
      </c>
      <c r="CJ45" s="7" t="str">
        <f t="shared" si="28"/>
        <v xml:space="preserve"> </v>
      </c>
      <c r="CK45" s="7" t="str">
        <f t="shared" si="29"/>
        <v xml:space="preserve"> </v>
      </c>
      <c r="CL45" s="7" t="str">
        <f t="shared" si="30"/>
        <v xml:space="preserve"> </v>
      </c>
      <c r="CM45" s="7" t="str">
        <f t="shared" si="31"/>
        <v xml:space="preserve"> </v>
      </c>
      <c r="CN45" s="7" t="str">
        <f t="shared" si="32"/>
        <v xml:space="preserve"> </v>
      </c>
      <c r="CO45" s="7" t="str">
        <f t="shared" si="33"/>
        <v xml:space="preserve"> </v>
      </c>
      <c r="CP45" s="7" t="str">
        <f t="shared" si="34"/>
        <v xml:space="preserve"> </v>
      </c>
      <c r="CQ45" s="7" t="str">
        <f t="shared" si="35"/>
        <v xml:space="preserve"> </v>
      </c>
      <c r="CR45" s="7" t="str">
        <f t="shared" si="36"/>
        <v xml:space="preserve"> </v>
      </c>
      <c r="CS45" s="7" t="str">
        <f t="shared" si="37"/>
        <v xml:space="preserve"> </v>
      </c>
      <c r="CT45" s="7" t="str">
        <f t="shared" si="38"/>
        <v xml:space="preserve"> </v>
      </c>
      <c r="CU45" s="7" t="str">
        <f t="shared" si="39"/>
        <v xml:space="preserve"> </v>
      </c>
      <c r="CV45" s="7" t="str">
        <f t="shared" si="40"/>
        <v xml:space="preserve"> </v>
      </c>
      <c r="CW45" s="7" t="str">
        <f t="shared" si="41"/>
        <v xml:space="preserve"> </v>
      </c>
      <c r="CX45" s="7" t="str">
        <f t="shared" si="42"/>
        <v xml:space="preserve"> </v>
      </c>
      <c r="CY45" s="7" t="str">
        <f t="shared" si="43"/>
        <v xml:space="preserve"> </v>
      </c>
      <c r="CZ45" s="7" t="str">
        <f t="shared" si="44"/>
        <v xml:space="preserve"> </v>
      </c>
      <c r="DA45" s="6" t="str">
        <f t="shared" si="45"/>
        <v xml:space="preserve"> </v>
      </c>
      <c r="DB45" s="7" t="str">
        <f t="shared" si="46"/>
        <v xml:space="preserve"> </v>
      </c>
      <c r="DC45" s="7" t="str">
        <f t="shared" si="47"/>
        <v xml:space="preserve"> </v>
      </c>
      <c r="DD45" s="63"/>
      <c r="DE45" s="37" t="str">
        <f t="shared" si="48"/>
        <v/>
      </c>
      <c r="DF45" s="29" t="str">
        <f t="shared" si="49"/>
        <v/>
      </c>
      <c r="DG45" s="28" t="str">
        <f t="shared" si="50"/>
        <v/>
      </c>
      <c r="DH45" s="29" t="str">
        <f t="shared" si="51"/>
        <v xml:space="preserve"> </v>
      </c>
      <c r="DI45" s="29" t="str">
        <f t="shared" si="52"/>
        <v/>
      </c>
      <c r="DJ45" s="29" t="str">
        <f t="shared" si="53"/>
        <v/>
      </c>
      <c r="DK45" s="29" t="str">
        <f t="shared" si="54"/>
        <v/>
      </c>
      <c r="DL45" s="28" t="str">
        <f t="shared" si="55"/>
        <v/>
      </c>
      <c r="DM45" s="60"/>
    </row>
    <row r="46" spans="1:117" s="7" customFormat="1" x14ac:dyDescent="0.2">
      <c r="A46" s="44">
        <f>WPA2_1_snd!A45</f>
        <v>6</v>
      </c>
      <c r="B46" s="53">
        <v>5</v>
      </c>
      <c r="C46" s="44">
        <v>31153594.778159</v>
      </c>
      <c r="D46" s="7" t="s">
        <v>2</v>
      </c>
      <c r="E46" s="7">
        <v>0</v>
      </c>
      <c r="AA46" s="8"/>
      <c r="AB46" s="19" t="s">
        <v>2</v>
      </c>
      <c r="AC46" s="6">
        <v>31153673.715537</v>
      </c>
      <c r="AD46" s="7" t="s">
        <v>2</v>
      </c>
      <c r="AE46" s="7">
        <v>591124</v>
      </c>
      <c r="AF46" s="7">
        <v>0</v>
      </c>
      <c r="BB46" s="45"/>
      <c r="BC46" s="44">
        <f t="shared" si="10"/>
        <v>1</v>
      </c>
      <c r="BD46" s="57"/>
      <c r="BE46" s="7">
        <f t="shared" si="11"/>
        <v>1</v>
      </c>
      <c r="BF46" s="57"/>
      <c r="BG46" s="7">
        <f t="shared" si="12"/>
        <v>1</v>
      </c>
      <c r="BH46" s="60"/>
      <c r="BI46" s="44">
        <f t="shared" si="0"/>
        <v>78.937378000468016</v>
      </c>
      <c r="BJ46" s="57"/>
      <c r="BK46" s="29" t="str">
        <f t="shared" si="1"/>
        <v xml:space="preserve"> </v>
      </c>
      <c r="BL46" s="29" t="str">
        <f t="shared" si="2"/>
        <v xml:space="preserve"> </v>
      </c>
      <c r="BM46" s="28" t="str">
        <f t="shared" si="3"/>
        <v xml:space="preserve"> </v>
      </c>
      <c r="BN46" s="29" t="str">
        <f t="shared" si="4"/>
        <v xml:space="preserve"> </v>
      </c>
      <c r="BO46" s="29">
        <f t="shared" si="5"/>
        <v>78.937378000468016</v>
      </c>
      <c r="BP46" s="29" t="str">
        <f t="shared" si="6"/>
        <v xml:space="preserve"> </v>
      </c>
      <c r="BQ46" s="29" t="str">
        <f t="shared" si="7"/>
        <v xml:space="preserve"> </v>
      </c>
      <c r="BR46" s="28" t="str">
        <f t="shared" si="8"/>
        <v xml:space="preserve"> </v>
      </c>
      <c r="BS46" s="60"/>
      <c r="BT46" s="38" t="str">
        <f t="shared" si="13"/>
        <v xml:space="preserve"> </v>
      </c>
      <c r="BU46" s="33" t="str">
        <f t="shared" si="14"/>
        <v xml:space="preserve"> </v>
      </c>
      <c r="BV46" s="33" t="str">
        <f t="shared" si="15"/>
        <v xml:space="preserve"> </v>
      </c>
      <c r="BW46" s="23" t="str">
        <f t="shared" si="16"/>
        <v xml:space="preserve"> </v>
      </c>
      <c r="BX46" s="33" t="str">
        <f t="shared" si="17"/>
        <v xml:space="preserve"> </v>
      </c>
      <c r="BY46" s="33" t="str">
        <f t="shared" si="18"/>
        <v xml:space="preserve"> </v>
      </c>
      <c r="BZ46" s="33" t="str">
        <f t="shared" si="19"/>
        <v xml:space="preserve"> </v>
      </c>
      <c r="CA46" s="33" t="str">
        <f t="shared" si="20"/>
        <v xml:space="preserve"> </v>
      </c>
      <c r="CB46" s="23" t="str">
        <f t="shared" si="21"/>
        <v xml:space="preserve"> </v>
      </c>
      <c r="CC46" s="63"/>
      <c r="CD46" s="7" t="str">
        <f t="shared" si="22"/>
        <v xml:space="preserve"> </v>
      </c>
      <c r="CE46" s="7" t="str">
        <f t="shared" si="23"/>
        <v xml:space="preserve"> </v>
      </c>
      <c r="CF46" s="7" t="str">
        <f t="shared" si="24"/>
        <v xml:space="preserve"> </v>
      </c>
      <c r="CG46" s="7" t="str">
        <f t="shared" si="25"/>
        <v xml:space="preserve"> </v>
      </c>
      <c r="CH46" s="7" t="str">
        <f t="shared" si="26"/>
        <v xml:space="preserve"> </v>
      </c>
      <c r="CI46" s="7" t="str">
        <f t="shared" si="27"/>
        <v xml:space="preserve"> </v>
      </c>
      <c r="CJ46" s="7" t="str">
        <f t="shared" si="28"/>
        <v xml:space="preserve"> </v>
      </c>
      <c r="CK46" s="7" t="str">
        <f t="shared" si="29"/>
        <v xml:space="preserve"> </v>
      </c>
      <c r="CL46" s="7" t="str">
        <f t="shared" si="30"/>
        <v xml:space="preserve"> </v>
      </c>
      <c r="CM46" s="7" t="str">
        <f t="shared" si="31"/>
        <v xml:space="preserve"> </v>
      </c>
      <c r="CN46" s="7" t="str">
        <f t="shared" si="32"/>
        <v xml:space="preserve"> </v>
      </c>
      <c r="CO46" s="7" t="str">
        <f t="shared" si="33"/>
        <v xml:space="preserve"> </v>
      </c>
      <c r="CP46" s="7" t="str">
        <f t="shared" si="34"/>
        <v xml:space="preserve"> </v>
      </c>
      <c r="CQ46" s="7" t="str">
        <f t="shared" si="35"/>
        <v xml:space="preserve"> </v>
      </c>
      <c r="CR46" s="7" t="str">
        <f t="shared" si="36"/>
        <v xml:space="preserve"> </v>
      </c>
      <c r="CS46" s="7" t="str">
        <f t="shared" si="37"/>
        <v xml:space="preserve"> </v>
      </c>
      <c r="CT46" s="7" t="str">
        <f t="shared" si="38"/>
        <v xml:space="preserve"> </v>
      </c>
      <c r="CU46" s="7" t="str">
        <f t="shared" si="39"/>
        <v xml:space="preserve"> </v>
      </c>
      <c r="CV46" s="7" t="str">
        <f t="shared" si="40"/>
        <v xml:space="preserve"> </v>
      </c>
      <c r="CW46" s="7" t="str">
        <f t="shared" si="41"/>
        <v xml:space="preserve"> </v>
      </c>
      <c r="CX46" s="7" t="str">
        <f t="shared" si="42"/>
        <v xml:space="preserve"> </v>
      </c>
      <c r="CY46" s="7" t="str">
        <f t="shared" si="43"/>
        <v xml:space="preserve"> </v>
      </c>
      <c r="CZ46" s="7" t="str">
        <f t="shared" si="44"/>
        <v xml:space="preserve"> </v>
      </c>
      <c r="DA46" s="6" t="str">
        <f t="shared" si="45"/>
        <v xml:space="preserve"> </v>
      </c>
      <c r="DB46" s="7" t="str">
        <f t="shared" si="46"/>
        <v xml:space="preserve"> </v>
      </c>
      <c r="DC46" s="7" t="str">
        <f t="shared" si="47"/>
        <v xml:space="preserve"> </v>
      </c>
      <c r="DD46" s="63"/>
      <c r="DE46" s="37" t="str">
        <f t="shared" si="48"/>
        <v/>
      </c>
      <c r="DF46" s="29" t="str">
        <f t="shared" si="49"/>
        <v/>
      </c>
      <c r="DG46" s="28" t="str">
        <f t="shared" si="50"/>
        <v/>
      </c>
      <c r="DH46" s="29" t="str">
        <f t="shared" si="51"/>
        <v/>
      </c>
      <c r="DI46" s="29" t="str">
        <f t="shared" si="52"/>
        <v xml:space="preserve"> </v>
      </c>
      <c r="DJ46" s="29" t="str">
        <f t="shared" si="53"/>
        <v/>
      </c>
      <c r="DK46" s="29" t="str">
        <f t="shared" si="54"/>
        <v/>
      </c>
      <c r="DL46" s="28" t="str">
        <f t="shared" si="55"/>
        <v/>
      </c>
      <c r="DM46" s="60"/>
    </row>
    <row r="47" spans="1:117" s="7" customFormat="1" x14ac:dyDescent="0.2">
      <c r="A47" s="44">
        <f>WPA2_1_snd!A46</f>
        <v>6</v>
      </c>
      <c r="B47" s="53">
        <v>6</v>
      </c>
      <c r="C47" s="44">
        <v>31153594.811443001</v>
      </c>
      <c r="D47" s="7" t="s">
        <v>2</v>
      </c>
      <c r="E47" s="7">
        <v>0</v>
      </c>
      <c r="AA47" s="8"/>
      <c r="AB47" s="19" t="s">
        <v>2</v>
      </c>
      <c r="AC47" s="6">
        <v>31153611.697849002</v>
      </c>
      <c r="AD47" s="7" t="s">
        <v>2</v>
      </c>
      <c r="AE47" s="7">
        <v>585045</v>
      </c>
      <c r="AF47" s="7">
        <v>0</v>
      </c>
      <c r="BB47" s="45"/>
      <c r="BC47" s="44">
        <f t="shared" si="10"/>
        <v>1</v>
      </c>
      <c r="BD47" s="57"/>
      <c r="BE47" s="7">
        <f t="shared" si="11"/>
        <v>1</v>
      </c>
      <c r="BF47" s="57"/>
      <c r="BG47" s="7">
        <f t="shared" si="12"/>
        <v>1</v>
      </c>
      <c r="BH47" s="60"/>
      <c r="BI47" s="44">
        <f t="shared" si="0"/>
        <v>16.886406000703573</v>
      </c>
      <c r="BJ47" s="57"/>
      <c r="BK47" s="29" t="str">
        <f t="shared" si="1"/>
        <v xml:space="preserve"> </v>
      </c>
      <c r="BL47" s="29" t="str">
        <f t="shared" si="2"/>
        <v xml:space="preserve"> </v>
      </c>
      <c r="BM47" s="28" t="str">
        <f t="shared" si="3"/>
        <v xml:space="preserve"> </v>
      </c>
      <c r="BN47" s="29" t="str">
        <f t="shared" si="4"/>
        <v xml:space="preserve"> </v>
      </c>
      <c r="BO47" s="29" t="str">
        <f t="shared" si="5"/>
        <v xml:space="preserve"> </v>
      </c>
      <c r="BP47" s="29">
        <f t="shared" si="6"/>
        <v>16.886406000703573</v>
      </c>
      <c r="BQ47" s="29" t="str">
        <f t="shared" si="7"/>
        <v xml:space="preserve"> </v>
      </c>
      <c r="BR47" s="28" t="str">
        <f t="shared" si="8"/>
        <v xml:space="preserve"> </v>
      </c>
      <c r="BS47" s="60"/>
      <c r="BT47" s="38" t="str">
        <f t="shared" si="13"/>
        <v xml:space="preserve"> </v>
      </c>
      <c r="BU47" s="33" t="str">
        <f t="shared" si="14"/>
        <v xml:space="preserve"> </v>
      </c>
      <c r="BV47" s="33" t="str">
        <f t="shared" si="15"/>
        <v xml:space="preserve"> </v>
      </c>
      <c r="BW47" s="23" t="str">
        <f t="shared" si="16"/>
        <v xml:space="preserve"> </v>
      </c>
      <c r="BX47" s="33" t="str">
        <f t="shared" si="17"/>
        <v xml:space="preserve"> </v>
      </c>
      <c r="BY47" s="33" t="str">
        <f t="shared" si="18"/>
        <v xml:space="preserve"> </v>
      </c>
      <c r="BZ47" s="33" t="str">
        <f t="shared" si="19"/>
        <v xml:space="preserve"> </v>
      </c>
      <c r="CA47" s="33" t="str">
        <f t="shared" si="20"/>
        <v xml:space="preserve"> </v>
      </c>
      <c r="CB47" s="23" t="str">
        <f t="shared" si="21"/>
        <v xml:space="preserve"> </v>
      </c>
      <c r="CC47" s="63"/>
      <c r="CD47" s="7" t="str">
        <f t="shared" si="22"/>
        <v xml:space="preserve"> </v>
      </c>
      <c r="CE47" s="7" t="str">
        <f t="shared" si="23"/>
        <v xml:space="preserve"> </v>
      </c>
      <c r="CF47" s="7" t="str">
        <f t="shared" si="24"/>
        <v xml:space="preserve"> </v>
      </c>
      <c r="CG47" s="7" t="str">
        <f t="shared" si="25"/>
        <v xml:space="preserve"> </v>
      </c>
      <c r="CH47" s="7" t="str">
        <f t="shared" si="26"/>
        <v xml:space="preserve"> </v>
      </c>
      <c r="CI47" s="7" t="str">
        <f t="shared" si="27"/>
        <v xml:space="preserve"> </v>
      </c>
      <c r="CJ47" s="7" t="str">
        <f t="shared" si="28"/>
        <v xml:space="preserve"> </v>
      </c>
      <c r="CK47" s="7" t="str">
        <f t="shared" si="29"/>
        <v xml:space="preserve"> </v>
      </c>
      <c r="CL47" s="7" t="str">
        <f t="shared" si="30"/>
        <v xml:space="preserve"> </v>
      </c>
      <c r="CM47" s="7" t="str">
        <f t="shared" si="31"/>
        <v xml:space="preserve"> </v>
      </c>
      <c r="CN47" s="7" t="str">
        <f t="shared" si="32"/>
        <v xml:space="preserve"> </v>
      </c>
      <c r="CO47" s="7" t="str">
        <f t="shared" si="33"/>
        <v xml:space="preserve"> </v>
      </c>
      <c r="CP47" s="7" t="str">
        <f t="shared" si="34"/>
        <v xml:space="preserve"> </v>
      </c>
      <c r="CQ47" s="7" t="str">
        <f t="shared" si="35"/>
        <v xml:space="preserve"> </v>
      </c>
      <c r="CR47" s="7" t="str">
        <f t="shared" si="36"/>
        <v xml:space="preserve"> </v>
      </c>
      <c r="CS47" s="7" t="str">
        <f t="shared" si="37"/>
        <v xml:space="preserve"> </v>
      </c>
      <c r="CT47" s="7" t="str">
        <f t="shared" si="38"/>
        <v xml:space="preserve"> </v>
      </c>
      <c r="CU47" s="7" t="str">
        <f t="shared" si="39"/>
        <v xml:space="preserve"> </v>
      </c>
      <c r="CV47" s="7" t="str">
        <f t="shared" si="40"/>
        <v xml:space="preserve"> </v>
      </c>
      <c r="CW47" s="7" t="str">
        <f t="shared" si="41"/>
        <v xml:space="preserve"> </v>
      </c>
      <c r="CX47" s="7" t="str">
        <f t="shared" si="42"/>
        <v xml:space="preserve"> </v>
      </c>
      <c r="CY47" s="7" t="str">
        <f t="shared" si="43"/>
        <v xml:space="preserve"> </v>
      </c>
      <c r="CZ47" s="7" t="str">
        <f t="shared" si="44"/>
        <v xml:space="preserve"> </v>
      </c>
      <c r="DA47" s="6" t="str">
        <f t="shared" si="45"/>
        <v xml:space="preserve"> </v>
      </c>
      <c r="DB47" s="7" t="str">
        <f t="shared" si="46"/>
        <v xml:space="preserve"> </v>
      </c>
      <c r="DC47" s="7" t="str">
        <f t="shared" si="47"/>
        <v xml:space="preserve"> </v>
      </c>
      <c r="DD47" s="63"/>
      <c r="DE47" s="37" t="str">
        <f t="shared" si="48"/>
        <v/>
      </c>
      <c r="DF47" s="29" t="str">
        <f t="shared" si="49"/>
        <v/>
      </c>
      <c r="DG47" s="28" t="str">
        <f t="shared" si="50"/>
        <v/>
      </c>
      <c r="DH47" s="29" t="str">
        <f t="shared" si="51"/>
        <v/>
      </c>
      <c r="DI47" s="29" t="str">
        <f t="shared" si="52"/>
        <v/>
      </c>
      <c r="DJ47" s="29" t="str">
        <f t="shared" si="53"/>
        <v xml:space="preserve"> </v>
      </c>
      <c r="DK47" s="29" t="str">
        <f t="shared" si="54"/>
        <v/>
      </c>
      <c r="DL47" s="28" t="str">
        <f t="shared" si="55"/>
        <v/>
      </c>
      <c r="DM47" s="60"/>
    </row>
    <row r="48" spans="1:117" s="7" customFormat="1" x14ac:dyDescent="0.2">
      <c r="A48" s="44">
        <f>WPA2_1_snd!A47</f>
        <v>6</v>
      </c>
      <c r="B48" s="53">
        <v>7</v>
      </c>
      <c r="C48" s="44">
        <v>31153594.953225002</v>
      </c>
      <c r="D48" s="7" t="s">
        <v>2</v>
      </c>
      <c r="E48" s="7">
        <v>0</v>
      </c>
      <c r="AA48" s="8"/>
      <c r="AB48" s="19" t="s">
        <v>2</v>
      </c>
      <c r="AC48" s="6">
        <v>31153674.07319</v>
      </c>
      <c r="AD48" s="7" t="s">
        <v>2</v>
      </c>
      <c r="AE48" s="7">
        <v>580469</v>
      </c>
      <c r="AF48" s="7">
        <v>0</v>
      </c>
      <c r="BB48" s="45"/>
      <c r="BC48" s="44">
        <f t="shared" si="10"/>
        <v>1</v>
      </c>
      <c r="BD48" s="57"/>
      <c r="BE48" s="7">
        <f t="shared" si="11"/>
        <v>1</v>
      </c>
      <c r="BF48" s="57"/>
      <c r="BG48" s="7">
        <f t="shared" si="12"/>
        <v>1</v>
      </c>
      <c r="BH48" s="60"/>
      <c r="BI48" s="44">
        <f t="shared" si="0"/>
        <v>79.119964998215437</v>
      </c>
      <c r="BJ48" s="57"/>
      <c r="BK48" s="29" t="str">
        <f t="shared" si="1"/>
        <v xml:space="preserve"> </v>
      </c>
      <c r="BL48" s="29" t="str">
        <f t="shared" si="2"/>
        <v xml:space="preserve"> </v>
      </c>
      <c r="BM48" s="28" t="str">
        <f t="shared" si="3"/>
        <v xml:space="preserve"> </v>
      </c>
      <c r="BN48" s="29" t="str">
        <f t="shared" si="4"/>
        <v xml:space="preserve"> </v>
      </c>
      <c r="BO48" s="29" t="str">
        <f t="shared" si="5"/>
        <v xml:space="preserve"> </v>
      </c>
      <c r="BP48" s="29" t="str">
        <f t="shared" si="6"/>
        <v xml:space="preserve"> </v>
      </c>
      <c r="BQ48" s="29">
        <f t="shared" si="7"/>
        <v>79.119964998215437</v>
      </c>
      <c r="BR48" s="28" t="str">
        <f t="shared" si="8"/>
        <v xml:space="preserve"> </v>
      </c>
      <c r="BS48" s="60"/>
      <c r="BT48" s="38" t="str">
        <f t="shared" si="13"/>
        <v xml:space="preserve"> </v>
      </c>
      <c r="BU48" s="33" t="str">
        <f t="shared" si="14"/>
        <v xml:space="preserve"> </v>
      </c>
      <c r="BV48" s="33" t="str">
        <f t="shared" si="15"/>
        <v xml:space="preserve"> </v>
      </c>
      <c r="BW48" s="23" t="str">
        <f t="shared" si="16"/>
        <v xml:space="preserve"> </v>
      </c>
      <c r="BX48" s="33" t="str">
        <f t="shared" si="17"/>
        <v xml:space="preserve"> </v>
      </c>
      <c r="BY48" s="33" t="str">
        <f t="shared" si="18"/>
        <v xml:space="preserve"> </v>
      </c>
      <c r="BZ48" s="33" t="str">
        <f t="shared" si="19"/>
        <v xml:space="preserve"> </v>
      </c>
      <c r="CA48" s="33" t="str">
        <f t="shared" si="20"/>
        <v xml:space="preserve"> </v>
      </c>
      <c r="CB48" s="23" t="str">
        <f t="shared" si="21"/>
        <v xml:space="preserve"> </v>
      </c>
      <c r="CC48" s="63"/>
      <c r="CD48" s="7" t="str">
        <f t="shared" si="22"/>
        <v xml:space="preserve"> </v>
      </c>
      <c r="CE48" s="7" t="str">
        <f t="shared" si="23"/>
        <v xml:space="preserve"> </v>
      </c>
      <c r="CF48" s="7" t="str">
        <f t="shared" si="24"/>
        <v xml:space="preserve"> </v>
      </c>
      <c r="CG48" s="7" t="str">
        <f t="shared" si="25"/>
        <v xml:space="preserve"> </v>
      </c>
      <c r="CH48" s="7" t="str">
        <f t="shared" si="26"/>
        <v xml:space="preserve"> </v>
      </c>
      <c r="CI48" s="7" t="str">
        <f t="shared" si="27"/>
        <v xml:space="preserve"> </v>
      </c>
      <c r="CJ48" s="7" t="str">
        <f t="shared" si="28"/>
        <v xml:space="preserve"> </v>
      </c>
      <c r="CK48" s="7" t="str">
        <f t="shared" si="29"/>
        <v xml:space="preserve"> </v>
      </c>
      <c r="CL48" s="7" t="str">
        <f t="shared" si="30"/>
        <v xml:space="preserve"> </v>
      </c>
      <c r="CM48" s="7" t="str">
        <f t="shared" si="31"/>
        <v xml:space="preserve"> </v>
      </c>
      <c r="CN48" s="7" t="str">
        <f t="shared" si="32"/>
        <v xml:space="preserve"> </v>
      </c>
      <c r="CO48" s="7" t="str">
        <f t="shared" si="33"/>
        <v xml:space="preserve"> </v>
      </c>
      <c r="CP48" s="7" t="str">
        <f t="shared" si="34"/>
        <v xml:space="preserve"> </v>
      </c>
      <c r="CQ48" s="7" t="str">
        <f t="shared" si="35"/>
        <v xml:space="preserve"> </v>
      </c>
      <c r="CR48" s="7" t="str">
        <f t="shared" si="36"/>
        <v xml:space="preserve"> </v>
      </c>
      <c r="CS48" s="7" t="str">
        <f t="shared" si="37"/>
        <v xml:space="preserve"> </v>
      </c>
      <c r="CT48" s="7" t="str">
        <f t="shared" si="38"/>
        <v xml:space="preserve"> </v>
      </c>
      <c r="CU48" s="7" t="str">
        <f t="shared" si="39"/>
        <v xml:space="preserve"> </v>
      </c>
      <c r="CV48" s="7" t="str">
        <f t="shared" si="40"/>
        <v xml:space="preserve"> </v>
      </c>
      <c r="CW48" s="7" t="str">
        <f t="shared" si="41"/>
        <v xml:space="preserve"> </v>
      </c>
      <c r="CX48" s="7" t="str">
        <f t="shared" si="42"/>
        <v xml:space="preserve"> </v>
      </c>
      <c r="CY48" s="7" t="str">
        <f t="shared" si="43"/>
        <v xml:space="preserve"> </v>
      </c>
      <c r="CZ48" s="7" t="str">
        <f t="shared" si="44"/>
        <v xml:space="preserve"> </v>
      </c>
      <c r="DA48" s="6" t="str">
        <f t="shared" si="45"/>
        <v xml:space="preserve"> </v>
      </c>
      <c r="DB48" s="7" t="str">
        <f t="shared" si="46"/>
        <v xml:space="preserve"> </v>
      </c>
      <c r="DC48" s="7" t="str">
        <f t="shared" si="47"/>
        <v xml:space="preserve"> </v>
      </c>
      <c r="DD48" s="63"/>
      <c r="DE48" s="37" t="str">
        <f t="shared" si="48"/>
        <v/>
      </c>
      <c r="DF48" s="29" t="str">
        <f t="shared" si="49"/>
        <v/>
      </c>
      <c r="DG48" s="28" t="str">
        <f t="shared" si="50"/>
        <v/>
      </c>
      <c r="DH48" s="29" t="str">
        <f t="shared" si="51"/>
        <v/>
      </c>
      <c r="DI48" s="29" t="str">
        <f t="shared" si="52"/>
        <v/>
      </c>
      <c r="DJ48" s="29" t="str">
        <f t="shared" si="53"/>
        <v/>
      </c>
      <c r="DK48" s="29" t="str">
        <f t="shared" si="54"/>
        <v xml:space="preserve"> </v>
      </c>
      <c r="DL48" s="28" t="str">
        <f t="shared" si="55"/>
        <v/>
      </c>
      <c r="DM48" s="60"/>
    </row>
    <row r="49" spans="1:117" s="7" customFormat="1" x14ac:dyDescent="0.2">
      <c r="A49" s="44">
        <f>WPA2_1_snd!A48</f>
        <v>6</v>
      </c>
      <c r="B49" s="53">
        <v>8</v>
      </c>
      <c r="C49" s="44">
        <v>31153595.169730999</v>
      </c>
      <c r="D49" s="7" t="s">
        <v>2</v>
      </c>
      <c r="E49" s="7">
        <v>0</v>
      </c>
      <c r="AA49" s="8"/>
      <c r="AB49" s="19" t="s">
        <v>2</v>
      </c>
      <c r="AC49" s="6">
        <v>31153676.489083</v>
      </c>
      <c r="AD49" s="7" t="s">
        <v>2</v>
      </c>
      <c r="AE49" s="7">
        <v>537199</v>
      </c>
      <c r="AF49" s="7">
        <v>0</v>
      </c>
      <c r="BB49" s="45"/>
      <c r="BC49" s="44">
        <f t="shared" si="10"/>
        <v>1</v>
      </c>
      <c r="BD49" s="57"/>
      <c r="BE49" s="7">
        <f t="shared" si="11"/>
        <v>1</v>
      </c>
      <c r="BF49" s="57"/>
      <c r="BG49" s="7">
        <f t="shared" si="12"/>
        <v>1</v>
      </c>
      <c r="BH49" s="60"/>
      <c r="BI49" s="44">
        <f t="shared" si="0"/>
        <v>81.319352000951767</v>
      </c>
      <c r="BJ49" s="57"/>
      <c r="BK49" s="29" t="str">
        <f t="shared" si="1"/>
        <v xml:space="preserve"> </v>
      </c>
      <c r="BL49" s="29" t="str">
        <f t="shared" si="2"/>
        <v xml:space="preserve"> </v>
      </c>
      <c r="BM49" s="28" t="str">
        <f t="shared" si="3"/>
        <v xml:space="preserve"> </v>
      </c>
      <c r="BN49" s="29" t="str">
        <f t="shared" si="4"/>
        <v xml:space="preserve"> </v>
      </c>
      <c r="BO49" s="29" t="str">
        <f t="shared" si="5"/>
        <v xml:space="preserve"> </v>
      </c>
      <c r="BP49" s="29" t="str">
        <f t="shared" si="6"/>
        <v xml:space="preserve"> </v>
      </c>
      <c r="BQ49" s="29" t="str">
        <f t="shared" si="7"/>
        <v xml:space="preserve"> </v>
      </c>
      <c r="BR49" s="28">
        <f t="shared" si="8"/>
        <v>81.319352000951767</v>
      </c>
      <c r="BS49" s="60"/>
      <c r="BT49" s="38" t="str">
        <f t="shared" si="13"/>
        <v xml:space="preserve"> </v>
      </c>
      <c r="BU49" s="33" t="str">
        <f t="shared" si="14"/>
        <v xml:space="preserve"> </v>
      </c>
      <c r="BV49" s="33" t="str">
        <f t="shared" si="15"/>
        <v xml:space="preserve"> </v>
      </c>
      <c r="BW49" s="23" t="str">
        <f t="shared" si="16"/>
        <v xml:space="preserve"> </v>
      </c>
      <c r="BX49" s="33" t="str">
        <f t="shared" si="17"/>
        <v xml:space="preserve"> </v>
      </c>
      <c r="BY49" s="33" t="str">
        <f t="shared" si="18"/>
        <v xml:space="preserve"> </v>
      </c>
      <c r="BZ49" s="33" t="str">
        <f t="shared" si="19"/>
        <v xml:space="preserve"> </v>
      </c>
      <c r="CA49" s="33" t="str">
        <f t="shared" si="20"/>
        <v xml:space="preserve"> </v>
      </c>
      <c r="CB49" s="23" t="str">
        <f t="shared" si="21"/>
        <v xml:space="preserve"> </v>
      </c>
      <c r="CC49" s="63"/>
      <c r="CD49" s="7" t="str">
        <f t="shared" si="22"/>
        <v xml:space="preserve"> </v>
      </c>
      <c r="CE49" s="7" t="str">
        <f t="shared" si="23"/>
        <v xml:space="preserve"> </v>
      </c>
      <c r="CF49" s="7" t="str">
        <f t="shared" si="24"/>
        <v xml:space="preserve"> </v>
      </c>
      <c r="CG49" s="7" t="str">
        <f t="shared" si="25"/>
        <v xml:space="preserve"> </v>
      </c>
      <c r="CH49" s="7" t="str">
        <f t="shared" si="26"/>
        <v xml:space="preserve"> </v>
      </c>
      <c r="CI49" s="7" t="str">
        <f t="shared" si="27"/>
        <v xml:space="preserve"> </v>
      </c>
      <c r="CJ49" s="7" t="str">
        <f t="shared" si="28"/>
        <v xml:space="preserve"> </v>
      </c>
      <c r="CK49" s="7" t="str">
        <f t="shared" si="29"/>
        <v xml:space="preserve"> </v>
      </c>
      <c r="CL49" s="7" t="str">
        <f t="shared" si="30"/>
        <v xml:space="preserve"> </v>
      </c>
      <c r="CM49" s="7" t="str">
        <f t="shared" si="31"/>
        <v xml:space="preserve"> </v>
      </c>
      <c r="CN49" s="7" t="str">
        <f t="shared" si="32"/>
        <v xml:space="preserve"> </v>
      </c>
      <c r="CO49" s="7" t="str">
        <f t="shared" si="33"/>
        <v xml:space="preserve"> </v>
      </c>
      <c r="CP49" s="7" t="str">
        <f t="shared" si="34"/>
        <v xml:space="preserve"> </v>
      </c>
      <c r="CQ49" s="7" t="str">
        <f t="shared" si="35"/>
        <v xml:space="preserve"> </v>
      </c>
      <c r="CR49" s="7" t="str">
        <f t="shared" si="36"/>
        <v xml:space="preserve"> </v>
      </c>
      <c r="CS49" s="7" t="str">
        <f t="shared" si="37"/>
        <v xml:space="preserve"> </v>
      </c>
      <c r="CT49" s="7" t="str">
        <f t="shared" si="38"/>
        <v xml:space="preserve"> </v>
      </c>
      <c r="CU49" s="7" t="str">
        <f t="shared" si="39"/>
        <v xml:space="preserve"> </v>
      </c>
      <c r="CV49" s="7" t="str">
        <f t="shared" si="40"/>
        <v xml:space="preserve"> </v>
      </c>
      <c r="CW49" s="7" t="str">
        <f t="shared" si="41"/>
        <v xml:space="preserve"> </v>
      </c>
      <c r="CX49" s="7" t="str">
        <f t="shared" si="42"/>
        <v xml:space="preserve"> </v>
      </c>
      <c r="CY49" s="7" t="str">
        <f t="shared" si="43"/>
        <v xml:space="preserve"> </v>
      </c>
      <c r="CZ49" s="7" t="str">
        <f t="shared" si="44"/>
        <v xml:space="preserve"> </v>
      </c>
      <c r="DA49" s="6" t="str">
        <f t="shared" si="45"/>
        <v xml:space="preserve"> </v>
      </c>
      <c r="DB49" s="7" t="str">
        <f t="shared" si="46"/>
        <v xml:space="preserve"> </v>
      </c>
      <c r="DC49" s="7" t="str">
        <f t="shared" si="47"/>
        <v xml:space="preserve"> </v>
      </c>
      <c r="DD49" s="63"/>
      <c r="DE49" s="37" t="str">
        <f t="shared" si="48"/>
        <v/>
      </c>
      <c r="DF49" s="29" t="str">
        <f t="shared" si="49"/>
        <v/>
      </c>
      <c r="DG49" s="28" t="str">
        <f t="shared" si="50"/>
        <v/>
      </c>
      <c r="DH49" s="29" t="str">
        <f t="shared" si="51"/>
        <v/>
      </c>
      <c r="DI49" s="29" t="str">
        <f t="shared" si="52"/>
        <v/>
      </c>
      <c r="DJ49" s="29" t="str">
        <f t="shared" si="53"/>
        <v/>
      </c>
      <c r="DK49" s="29" t="str">
        <f t="shared" si="54"/>
        <v/>
      </c>
      <c r="DL49" s="28" t="str">
        <f t="shared" si="55"/>
        <v xml:space="preserve"> </v>
      </c>
      <c r="DM49" s="60"/>
    </row>
    <row r="50" spans="1:117" s="7" customFormat="1" x14ac:dyDescent="0.2">
      <c r="A50" s="44">
        <f>WPA2_1_snd!A49</f>
        <v>7</v>
      </c>
      <c r="B50" s="53">
        <v>1</v>
      </c>
      <c r="C50" s="44">
        <v>31159594.691962</v>
      </c>
      <c r="D50" s="7" t="s">
        <v>2</v>
      </c>
      <c r="E50" s="7">
        <v>0</v>
      </c>
      <c r="AA50" s="8"/>
      <c r="AB50" s="19" t="s">
        <v>2</v>
      </c>
      <c r="AC50" s="6">
        <v>31159721.714387</v>
      </c>
      <c r="AD50" s="7" t="s">
        <v>2</v>
      </c>
      <c r="AE50" s="7">
        <v>568507</v>
      </c>
      <c r="AF50" s="7">
        <v>0</v>
      </c>
      <c r="BB50" s="45"/>
      <c r="BC50" s="44">
        <f t="shared" si="10"/>
        <v>1</v>
      </c>
      <c r="BD50" s="57"/>
      <c r="BE50" s="7">
        <f t="shared" si="11"/>
        <v>1</v>
      </c>
      <c r="BF50" s="57"/>
      <c r="BG50" s="7">
        <f t="shared" si="12"/>
        <v>1</v>
      </c>
      <c r="BH50" s="60"/>
      <c r="BI50" s="44">
        <f t="shared" si="0"/>
        <v>127.02242499962449</v>
      </c>
      <c r="BJ50" s="57"/>
      <c r="BK50" s="29">
        <f t="shared" si="1"/>
        <v>127.02242499962449</v>
      </c>
      <c r="BL50" s="29" t="str">
        <f t="shared" si="2"/>
        <v xml:space="preserve"> </v>
      </c>
      <c r="BM50" s="28" t="str">
        <f t="shared" si="3"/>
        <v xml:space="preserve"> </v>
      </c>
      <c r="BN50" s="29" t="str">
        <f t="shared" si="4"/>
        <v xml:space="preserve"> </v>
      </c>
      <c r="BO50" s="29" t="str">
        <f t="shared" si="5"/>
        <v xml:space="preserve"> </v>
      </c>
      <c r="BP50" s="29" t="str">
        <f t="shared" si="6"/>
        <v xml:space="preserve"> </v>
      </c>
      <c r="BQ50" s="29" t="str">
        <f t="shared" si="7"/>
        <v xml:space="preserve"> </v>
      </c>
      <c r="BR50" s="28" t="str">
        <f t="shared" si="8"/>
        <v xml:space="preserve"> </v>
      </c>
      <c r="BS50" s="60"/>
      <c r="BT50" s="38" t="str">
        <f t="shared" si="13"/>
        <v xml:space="preserve"> </v>
      </c>
      <c r="BU50" s="33" t="str">
        <f t="shared" si="14"/>
        <v xml:space="preserve"> </v>
      </c>
      <c r="BV50" s="33" t="str">
        <f t="shared" si="15"/>
        <v xml:space="preserve"> </v>
      </c>
      <c r="BW50" s="23" t="str">
        <f t="shared" si="16"/>
        <v xml:space="preserve"> </v>
      </c>
      <c r="BX50" s="33" t="str">
        <f t="shared" si="17"/>
        <v xml:space="preserve"> </v>
      </c>
      <c r="BY50" s="33" t="str">
        <f t="shared" si="18"/>
        <v xml:space="preserve"> </v>
      </c>
      <c r="BZ50" s="33" t="str">
        <f t="shared" si="19"/>
        <v xml:space="preserve"> </v>
      </c>
      <c r="CA50" s="33" t="str">
        <f t="shared" si="20"/>
        <v xml:space="preserve"> </v>
      </c>
      <c r="CB50" s="23" t="str">
        <f t="shared" si="21"/>
        <v xml:space="preserve"> </v>
      </c>
      <c r="CC50" s="63"/>
      <c r="CD50" s="7" t="str">
        <f t="shared" si="22"/>
        <v xml:space="preserve"> </v>
      </c>
      <c r="CE50" s="7" t="str">
        <f t="shared" si="23"/>
        <v xml:space="preserve"> </v>
      </c>
      <c r="CF50" s="7" t="str">
        <f t="shared" si="24"/>
        <v xml:space="preserve"> </v>
      </c>
      <c r="CG50" s="7" t="str">
        <f t="shared" si="25"/>
        <v xml:space="preserve"> </v>
      </c>
      <c r="CH50" s="7" t="str">
        <f t="shared" si="26"/>
        <v xml:space="preserve"> </v>
      </c>
      <c r="CI50" s="7" t="str">
        <f t="shared" si="27"/>
        <v xml:space="preserve"> </v>
      </c>
      <c r="CJ50" s="7" t="str">
        <f t="shared" si="28"/>
        <v xml:space="preserve"> </v>
      </c>
      <c r="CK50" s="7" t="str">
        <f t="shared" si="29"/>
        <v xml:space="preserve"> </v>
      </c>
      <c r="CL50" s="7" t="str">
        <f t="shared" si="30"/>
        <v xml:space="preserve"> </v>
      </c>
      <c r="CM50" s="7" t="str">
        <f t="shared" si="31"/>
        <v xml:space="preserve"> </v>
      </c>
      <c r="CN50" s="7" t="str">
        <f t="shared" si="32"/>
        <v xml:space="preserve"> </v>
      </c>
      <c r="CO50" s="7" t="str">
        <f t="shared" si="33"/>
        <v xml:space="preserve"> </v>
      </c>
      <c r="CP50" s="7" t="str">
        <f t="shared" si="34"/>
        <v xml:space="preserve"> </v>
      </c>
      <c r="CQ50" s="7" t="str">
        <f t="shared" si="35"/>
        <v xml:space="preserve"> </v>
      </c>
      <c r="CR50" s="7" t="str">
        <f t="shared" si="36"/>
        <v xml:space="preserve"> </v>
      </c>
      <c r="CS50" s="7" t="str">
        <f t="shared" si="37"/>
        <v xml:space="preserve"> </v>
      </c>
      <c r="CT50" s="7" t="str">
        <f t="shared" si="38"/>
        <v xml:space="preserve"> </v>
      </c>
      <c r="CU50" s="7" t="str">
        <f t="shared" si="39"/>
        <v xml:space="preserve"> </v>
      </c>
      <c r="CV50" s="7" t="str">
        <f t="shared" si="40"/>
        <v xml:space="preserve"> </v>
      </c>
      <c r="CW50" s="7" t="str">
        <f t="shared" si="41"/>
        <v xml:space="preserve"> </v>
      </c>
      <c r="CX50" s="7" t="str">
        <f t="shared" si="42"/>
        <v xml:space="preserve"> </v>
      </c>
      <c r="CY50" s="7" t="str">
        <f t="shared" si="43"/>
        <v xml:space="preserve"> </v>
      </c>
      <c r="CZ50" s="7" t="str">
        <f t="shared" si="44"/>
        <v xml:space="preserve"> </v>
      </c>
      <c r="DA50" s="6" t="str">
        <f t="shared" si="45"/>
        <v xml:space="preserve"> </v>
      </c>
      <c r="DB50" s="7" t="str">
        <f t="shared" si="46"/>
        <v xml:space="preserve"> </v>
      </c>
      <c r="DC50" s="7" t="str">
        <f t="shared" si="47"/>
        <v xml:space="preserve"> </v>
      </c>
      <c r="DD50" s="63"/>
      <c r="DE50" s="37" t="str">
        <f t="shared" si="48"/>
        <v xml:space="preserve"> </v>
      </c>
      <c r="DF50" s="29" t="str">
        <f t="shared" si="49"/>
        <v/>
      </c>
      <c r="DG50" s="28" t="str">
        <f t="shared" si="50"/>
        <v/>
      </c>
      <c r="DH50" s="29" t="str">
        <f t="shared" si="51"/>
        <v/>
      </c>
      <c r="DI50" s="29" t="str">
        <f t="shared" si="52"/>
        <v/>
      </c>
      <c r="DJ50" s="29" t="str">
        <f t="shared" si="53"/>
        <v/>
      </c>
      <c r="DK50" s="29" t="str">
        <f t="shared" si="54"/>
        <v/>
      </c>
      <c r="DL50" s="28" t="str">
        <f t="shared" si="55"/>
        <v/>
      </c>
      <c r="DM50" s="60"/>
    </row>
    <row r="51" spans="1:117" s="7" customFormat="1" x14ac:dyDescent="0.2">
      <c r="A51" s="44">
        <f>WPA2_1_snd!A50</f>
        <v>7</v>
      </c>
      <c r="B51" s="53">
        <v>2</v>
      </c>
      <c r="C51" s="44">
        <v>31159594.753155999</v>
      </c>
      <c r="D51" s="7" t="s">
        <v>2</v>
      </c>
      <c r="E51" s="7">
        <v>0</v>
      </c>
      <c r="AA51" s="8"/>
      <c r="AB51" s="19" t="s">
        <v>2</v>
      </c>
      <c r="AC51" s="6">
        <v>31159722.632573001</v>
      </c>
      <c r="AD51" s="7" t="s">
        <v>2</v>
      </c>
      <c r="AE51" s="7">
        <v>584554</v>
      </c>
      <c r="AF51" s="7">
        <v>0</v>
      </c>
      <c r="BB51" s="45"/>
      <c r="BC51" s="44">
        <f t="shared" si="10"/>
        <v>1</v>
      </c>
      <c r="BD51" s="57"/>
      <c r="BE51" s="7">
        <f t="shared" si="11"/>
        <v>1</v>
      </c>
      <c r="BF51" s="57"/>
      <c r="BG51" s="7">
        <f t="shared" si="12"/>
        <v>1</v>
      </c>
      <c r="BH51" s="60"/>
      <c r="BI51" s="44">
        <f t="shared" si="0"/>
        <v>127.87941700220108</v>
      </c>
      <c r="BJ51" s="57"/>
      <c r="BK51" s="29" t="str">
        <f t="shared" si="1"/>
        <v xml:space="preserve"> </v>
      </c>
      <c r="BL51" s="29">
        <f t="shared" si="2"/>
        <v>127.87941700220108</v>
      </c>
      <c r="BM51" s="28" t="str">
        <f t="shared" si="3"/>
        <v xml:space="preserve"> </v>
      </c>
      <c r="BN51" s="29" t="str">
        <f t="shared" si="4"/>
        <v xml:space="preserve"> </v>
      </c>
      <c r="BO51" s="29" t="str">
        <f t="shared" si="5"/>
        <v xml:space="preserve"> </v>
      </c>
      <c r="BP51" s="29" t="str">
        <f t="shared" si="6"/>
        <v xml:space="preserve"> </v>
      </c>
      <c r="BQ51" s="29" t="str">
        <f t="shared" si="7"/>
        <v xml:space="preserve"> </v>
      </c>
      <c r="BR51" s="28" t="str">
        <f t="shared" si="8"/>
        <v xml:space="preserve"> </v>
      </c>
      <c r="BS51" s="60"/>
      <c r="BT51" s="38" t="str">
        <f t="shared" si="13"/>
        <v xml:space="preserve"> </v>
      </c>
      <c r="BU51" s="33" t="str">
        <f t="shared" si="14"/>
        <v xml:space="preserve"> </v>
      </c>
      <c r="BV51" s="33" t="str">
        <f t="shared" si="15"/>
        <v xml:space="preserve"> </v>
      </c>
      <c r="BW51" s="23" t="str">
        <f t="shared" si="16"/>
        <v xml:space="preserve"> </v>
      </c>
      <c r="BX51" s="33" t="str">
        <f t="shared" si="17"/>
        <v xml:space="preserve"> </v>
      </c>
      <c r="BY51" s="33" t="str">
        <f t="shared" si="18"/>
        <v xml:space="preserve"> </v>
      </c>
      <c r="BZ51" s="33" t="str">
        <f t="shared" si="19"/>
        <v xml:space="preserve"> </v>
      </c>
      <c r="CA51" s="33" t="str">
        <f t="shared" si="20"/>
        <v xml:space="preserve"> </v>
      </c>
      <c r="CB51" s="23" t="str">
        <f t="shared" si="21"/>
        <v xml:space="preserve"> </v>
      </c>
      <c r="CC51" s="63"/>
      <c r="CD51" s="7" t="str">
        <f t="shared" si="22"/>
        <v xml:space="preserve"> </v>
      </c>
      <c r="CE51" s="7" t="str">
        <f t="shared" si="23"/>
        <v xml:space="preserve"> </v>
      </c>
      <c r="CF51" s="7" t="str">
        <f t="shared" si="24"/>
        <v xml:space="preserve"> </v>
      </c>
      <c r="CG51" s="7" t="str">
        <f t="shared" si="25"/>
        <v xml:space="preserve"> </v>
      </c>
      <c r="CH51" s="7" t="str">
        <f t="shared" si="26"/>
        <v xml:space="preserve"> </v>
      </c>
      <c r="CI51" s="7" t="str">
        <f t="shared" si="27"/>
        <v xml:space="preserve"> </v>
      </c>
      <c r="CJ51" s="7" t="str">
        <f t="shared" si="28"/>
        <v xml:space="preserve"> </v>
      </c>
      <c r="CK51" s="7" t="str">
        <f t="shared" si="29"/>
        <v xml:space="preserve"> </v>
      </c>
      <c r="CL51" s="7" t="str">
        <f t="shared" si="30"/>
        <v xml:space="preserve"> </v>
      </c>
      <c r="CM51" s="7" t="str">
        <f t="shared" si="31"/>
        <v xml:space="preserve"> </v>
      </c>
      <c r="CN51" s="7" t="str">
        <f t="shared" si="32"/>
        <v xml:space="preserve"> </v>
      </c>
      <c r="CO51" s="7" t="str">
        <f t="shared" si="33"/>
        <v xml:space="preserve"> </v>
      </c>
      <c r="CP51" s="7" t="str">
        <f t="shared" si="34"/>
        <v xml:space="preserve"> </v>
      </c>
      <c r="CQ51" s="7" t="str">
        <f t="shared" si="35"/>
        <v xml:space="preserve"> </v>
      </c>
      <c r="CR51" s="7" t="str">
        <f t="shared" si="36"/>
        <v xml:space="preserve"> </v>
      </c>
      <c r="CS51" s="7" t="str">
        <f t="shared" si="37"/>
        <v xml:space="preserve"> </v>
      </c>
      <c r="CT51" s="7" t="str">
        <f t="shared" si="38"/>
        <v xml:space="preserve"> </v>
      </c>
      <c r="CU51" s="7" t="str">
        <f t="shared" si="39"/>
        <v xml:space="preserve"> </v>
      </c>
      <c r="CV51" s="7" t="str">
        <f t="shared" si="40"/>
        <v xml:space="preserve"> </v>
      </c>
      <c r="CW51" s="7" t="str">
        <f t="shared" si="41"/>
        <v xml:space="preserve"> </v>
      </c>
      <c r="CX51" s="7" t="str">
        <f t="shared" si="42"/>
        <v xml:space="preserve"> </v>
      </c>
      <c r="CY51" s="7" t="str">
        <f t="shared" si="43"/>
        <v xml:space="preserve"> </v>
      </c>
      <c r="CZ51" s="7" t="str">
        <f t="shared" si="44"/>
        <v xml:space="preserve"> </v>
      </c>
      <c r="DA51" s="6" t="str">
        <f t="shared" si="45"/>
        <v xml:space="preserve"> </v>
      </c>
      <c r="DB51" s="7" t="str">
        <f t="shared" si="46"/>
        <v xml:space="preserve"> </v>
      </c>
      <c r="DC51" s="7" t="str">
        <f t="shared" si="47"/>
        <v xml:space="preserve"> </v>
      </c>
      <c r="DD51" s="63"/>
      <c r="DE51" s="37" t="str">
        <f t="shared" si="48"/>
        <v/>
      </c>
      <c r="DF51" s="29" t="str">
        <f t="shared" si="49"/>
        <v xml:space="preserve"> </v>
      </c>
      <c r="DG51" s="28" t="str">
        <f t="shared" si="50"/>
        <v/>
      </c>
      <c r="DH51" s="29" t="str">
        <f t="shared" si="51"/>
        <v/>
      </c>
      <c r="DI51" s="29" t="str">
        <f t="shared" si="52"/>
        <v/>
      </c>
      <c r="DJ51" s="29" t="str">
        <f t="shared" si="53"/>
        <v/>
      </c>
      <c r="DK51" s="29" t="str">
        <f t="shared" si="54"/>
        <v/>
      </c>
      <c r="DL51" s="28" t="str">
        <f t="shared" si="55"/>
        <v/>
      </c>
      <c r="DM51" s="60"/>
    </row>
    <row r="52" spans="1:117" s="7" customFormat="1" x14ac:dyDescent="0.2">
      <c r="A52" s="44">
        <f>WPA2_1_snd!A51</f>
        <v>7</v>
      </c>
      <c r="B52" s="53">
        <v>3</v>
      </c>
      <c r="C52" s="44">
        <v>31159594.790119</v>
      </c>
      <c r="D52" s="7" t="s">
        <v>2</v>
      </c>
      <c r="E52" s="7">
        <v>0</v>
      </c>
      <c r="AA52" s="8"/>
      <c r="AB52" s="19" t="s">
        <v>2</v>
      </c>
      <c r="AC52" s="6">
        <v>31159722.484710999</v>
      </c>
      <c r="AD52" s="7" t="s">
        <v>2</v>
      </c>
      <c r="AE52" s="7">
        <v>583124</v>
      </c>
      <c r="AF52" s="7">
        <v>0</v>
      </c>
      <c r="BB52" s="45"/>
      <c r="BC52" s="44">
        <f t="shared" si="10"/>
        <v>1</v>
      </c>
      <c r="BD52" s="57"/>
      <c r="BE52" s="7">
        <f t="shared" si="11"/>
        <v>1</v>
      </c>
      <c r="BF52" s="57"/>
      <c r="BG52" s="7">
        <f t="shared" si="12"/>
        <v>1</v>
      </c>
      <c r="BH52" s="60"/>
      <c r="BI52" s="44">
        <f t="shared" si="0"/>
        <v>127.69459199905396</v>
      </c>
      <c r="BJ52" s="57"/>
      <c r="BK52" s="29" t="str">
        <f t="shared" si="1"/>
        <v xml:space="preserve"> </v>
      </c>
      <c r="BL52" s="29" t="str">
        <f t="shared" si="2"/>
        <v xml:space="preserve"> </v>
      </c>
      <c r="BM52" s="28">
        <f t="shared" si="3"/>
        <v>127.69459199905396</v>
      </c>
      <c r="BN52" s="29" t="str">
        <f t="shared" si="4"/>
        <v xml:space="preserve"> </v>
      </c>
      <c r="BO52" s="29" t="str">
        <f t="shared" si="5"/>
        <v xml:space="preserve"> </v>
      </c>
      <c r="BP52" s="29" t="str">
        <f t="shared" si="6"/>
        <v xml:space="preserve"> </v>
      </c>
      <c r="BQ52" s="29" t="str">
        <f t="shared" si="7"/>
        <v xml:space="preserve"> </v>
      </c>
      <c r="BR52" s="28" t="str">
        <f t="shared" si="8"/>
        <v xml:space="preserve"> </v>
      </c>
      <c r="BS52" s="60"/>
      <c r="BT52" s="38" t="str">
        <f t="shared" si="13"/>
        <v xml:space="preserve"> </v>
      </c>
      <c r="BU52" s="33" t="str">
        <f t="shared" si="14"/>
        <v xml:space="preserve"> </v>
      </c>
      <c r="BV52" s="33" t="str">
        <f t="shared" si="15"/>
        <v xml:space="preserve"> </v>
      </c>
      <c r="BW52" s="23" t="str">
        <f t="shared" si="16"/>
        <v xml:space="preserve"> </v>
      </c>
      <c r="BX52" s="33" t="str">
        <f t="shared" si="17"/>
        <v xml:space="preserve"> </v>
      </c>
      <c r="BY52" s="33" t="str">
        <f t="shared" si="18"/>
        <v xml:space="preserve"> </v>
      </c>
      <c r="BZ52" s="33" t="str">
        <f t="shared" si="19"/>
        <v xml:space="preserve"> </v>
      </c>
      <c r="CA52" s="33" t="str">
        <f t="shared" si="20"/>
        <v xml:space="preserve"> </v>
      </c>
      <c r="CB52" s="23" t="str">
        <f t="shared" si="21"/>
        <v xml:space="preserve"> </v>
      </c>
      <c r="CC52" s="63"/>
      <c r="CD52" s="7" t="str">
        <f t="shared" si="22"/>
        <v xml:space="preserve"> </v>
      </c>
      <c r="CE52" s="7" t="str">
        <f t="shared" si="23"/>
        <v xml:space="preserve"> </v>
      </c>
      <c r="CF52" s="7" t="str">
        <f t="shared" si="24"/>
        <v xml:space="preserve"> </v>
      </c>
      <c r="CG52" s="7" t="str">
        <f t="shared" si="25"/>
        <v xml:space="preserve"> </v>
      </c>
      <c r="CH52" s="7" t="str">
        <f t="shared" si="26"/>
        <v xml:space="preserve"> </v>
      </c>
      <c r="CI52" s="7" t="str">
        <f t="shared" si="27"/>
        <v xml:space="preserve"> </v>
      </c>
      <c r="CJ52" s="7" t="str">
        <f t="shared" si="28"/>
        <v xml:space="preserve"> </v>
      </c>
      <c r="CK52" s="7" t="str">
        <f t="shared" si="29"/>
        <v xml:space="preserve"> </v>
      </c>
      <c r="CL52" s="7" t="str">
        <f t="shared" si="30"/>
        <v xml:space="preserve"> </v>
      </c>
      <c r="CM52" s="7" t="str">
        <f t="shared" si="31"/>
        <v xml:space="preserve"> </v>
      </c>
      <c r="CN52" s="7" t="str">
        <f t="shared" si="32"/>
        <v xml:space="preserve"> </v>
      </c>
      <c r="CO52" s="7" t="str">
        <f t="shared" si="33"/>
        <v xml:space="preserve"> </v>
      </c>
      <c r="CP52" s="7" t="str">
        <f t="shared" si="34"/>
        <v xml:space="preserve"> </v>
      </c>
      <c r="CQ52" s="7" t="str">
        <f t="shared" si="35"/>
        <v xml:space="preserve"> </v>
      </c>
      <c r="CR52" s="7" t="str">
        <f t="shared" si="36"/>
        <v xml:space="preserve"> </v>
      </c>
      <c r="CS52" s="7" t="str">
        <f t="shared" si="37"/>
        <v xml:space="preserve"> </v>
      </c>
      <c r="CT52" s="7" t="str">
        <f t="shared" si="38"/>
        <v xml:space="preserve"> </v>
      </c>
      <c r="CU52" s="7" t="str">
        <f t="shared" si="39"/>
        <v xml:space="preserve"> </v>
      </c>
      <c r="CV52" s="7" t="str">
        <f t="shared" si="40"/>
        <v xml:space="preserve"> </v>
      </c>
      <c r="CW52" s="7" t="str">
        <f t="shared" si="41"/>
        <v xml:space="preserve"> </v>
      </c>
      <c r="CX52" s="7" t="str">
        <f t="shared" si="42"/>
        <v xml:space="preserve"> </v>
      </c>
      <c r="CY52" s="7" t="str">
        <f t="shared" si="43"/>
        <v xml:space="preserve"> </v>
      </c>
      <c r="CZ52" s="7" t="str">
        <f t="shared" si="44"/>
        <v xml:space="preserve"> </v>
      </c>
      <c r="DA52" s="6" t="str">
        <f t="shared" si="45"/>
        <v xml:space="preserve"> </v>
      </c>
      <c r="DB52" s="7" t="str">
        <f t="shared" si="46"/>
        <v xml:space="preserve"> </v>
      </c>
      <c r="DC52" s="7" t="str">
        <f t="shared" si="47"/>
        <v xml:space="preserve"> </v>
      </c>
      <c r="DD52" s="63"/>
      <c r="DE52" s="37" t="str">
        <f t="shared" si="48"/>
        <v/>
      </c>
      <c r="DF52" s="29" t="str">
        <f t="shared" si="49"/>
        <v/>
      </c>
      <c r="DG52" s="28" t="str">
        <f t="shared" si="50"/>
        <v xml:space="preserve"> </v>
      </c>
      <c r="DH52" s="29" t="str">
        <f t="shared" si="51"/>
        <v/>
      </c>
      <c r="DI52" s="29" t="str">
        <f t="shared" si="52"/>
        <v/>
      </c>
      <c r="DJ52" s="29" t="str">
        <f t="shared" si="53"/>
        <v/>
      </c>
      <c r="DK52" s="29" t="str">
        <f t="shared" si="54"/>
        <v/>
      </c>
      <c r="DL52" s="28" t="str">
        <f t="shared" si="55"/>
        <v/>
      </c>
      <c r="DM52" s="60"/>
    </row>
    <row r="53" spans="1:117" s="7" customFormat="1" x14ac:dyDescent="0.2">
      <c r="A53" s="44">
        <f>WPA2_1_snd!A52</f>
        <v>7</v>
      </c>
      <c r="B53" s="53">
        <v>4</v>
      </c>
      <c r="C53" s="44">
        <v>31159594.828409001</v>
      </c>
      <c r="D53" s="7" t="s">
        <v>2</v>
      </c>
      <c r="E53" s="7">
        <v>0</v>
      </c>
      <c r="AA53" s="8"/>
      <c r="AB53" s="19" t="s">
        <v>2</v>
      </c>
      <c r="AC53" s="6">
        <v>31159722.082676999</v>
      </c>
      <c r="AD53" s="7" t="s">
        <v>2</v>
      </c>
      <c r="AE53" s="7">
        <v>580670</v>
      </c>
      <c r="AF53" s="7">
        <v>0</v>
      </c>
      <c r="BB53" s="45"/>
      <c r="BC53" s="44">
        <f t="shared" si="10"/>
        <v>1</v>
      </c>
      <c r="BD53" s="57"/>
      <c r="BE53" s="7">
        <f t="shared" si="11"/>
        <v>1</v>
      </c>
      <c r="BF53" s="57"/>
      <c r="BG53" s="7">
        <f t="shared" si="12"/>
        <v>1</v>
      </c>
      <c r="BH53" s="60"/>
      <c r="BI53" s="44">
        <f t="shared" si="0"/>
        <v>127.25426799803972</v>
      </c>
      <c r="BJ53" s="57"/>
      <c r="BK53" s="29" t="str">
        <f t="shared" si="1"/>
        <v xml:space="preserve"> </v>
      </c>
      <c r="BL53" s="29" t="str">
        <f t="shared" si="2"/>
        <v xml:space="preserve"> </v>
      </c>
      <c r="BM53" s="28" t="str">
        <f t="shared" si="3"/>
        <v xml:space="preserve"> </v>
      </c>
      <c r="BN53" s="29">
        <f t="shared" si="4"/>
        <v>127.25426799803972</v>
      </c>
      <c r="BO53" s="29" t="str">
        <f t="shared" si="5"/>
        <v xml:space="preserve"> </v>
      </c>
      <c r="BP53" s="29" t="str">
        <f t="shared" si="6"/>
        <v xml:space="preserve"> </v>
      </c>
      <c r="BQ53" s="29" t="str">
        <f t="shared" si="7"/>
        <v xml:space="preserve"> </v>
      </c>
      <c r="BR53" s="28" t="str">
        <f t="shared" si="8"/>
        <v xml:space="preserve"> </v>
      </c>
      <c r="BS53" s="60"/>
      <c r="BT53" s="38" t="str">
        <f t="shared" si="13"/>
        <v xml:space="preserve"> </v>
      </c>
      <c r="BU53" s="33" t="str">
        <f t="shared" si="14"/>
        <v xml:space="preserve"> </v>
      </c>
      <c r="BV53" s="33" t="str">
        <f t="shared" si="15"/>
        <v xml:space="preserve"> </v>
      </c>
      <c r="BW53" s="23" t="str">
        <f t="shared" si="16"/>
        <v xml:space="preserve"> </v>
      </c>
      <c r="BX53" s="33" t="str">
        <f t="shared" si="17"/>
        <v xml:space="preserve"> </v>
      </c>
      <c r="BY53" s="33" t="str">
        <f t="shared" si="18"/>
        <v xml:space="preserve"> </v>
      </c>
      <c r="BZ53" s="33" t="str">
        <f t="shared" si="19"/>
        <v xml:space="preserve"> </v>
      </c>
      <c r="CA53" s="33" t="str">
        <f t="shared" si="20"/>
        <v xml:space="preserve"> </v>
      </c>
      <c r="CB53" s="23" t="str">
        <f t="shared" si="21"/>
        <v xml:space="preserve"> </v>
      </c>
      <c r="CC53" s="63"/>
      <c r="CD53" s="7" t="str">
        <f t="shared" si="22"/>
        <v xml:space="preserve"> </v>
      </c>
      <c r="CE53" s="7" t="str">
        <f t="shared" si="23"/>
        <v xml:space="preserve"> </v>
      </c>
      <c r="CF53" s="7" t="str">
        <f t="shared" si="24"/>
        <v xml:space="preserve"> </v>
      </c>
      <c r="CG53" s="7" t="str">
        <f t="shared" si="25"/>
        <v xml:space="preserve"> </v>
      </c>
      <c r="CH53" s="7" t="str">
        <f t="shared" si="26"/>
        <v xml:space="preserve"> </v>
      </c>
      <c r="CI53" s="7" t="str">
        <f t="shared" si="27"/>
        <v xml:space="preserve"> </v>
      </c>
      <c r="CJ53" s="7" t="str">
        <f t="shared" si="28"/>
        <v xml:space="preserve"> </v>
      </c>
      <c r="CK53" s="7" t="str">
        <f t="shared" si="29"/>
        <v xml:space="preserve"> </v>
      </c>
      <c r="CL53" s="7" t="str">
        <f t="shared" si="30"/>
        <v xml:space="preserve"> </v>
      </c>
      <c r="CM53" s="7" t="str">
        <f t="shared" si="31"/>
        <v xml:space="preserve"> </v>
      </c>
      <c r="CN53" s="7" t="str">
        <f t="shared" si="32"/>
        <v xml:space="preserve"> </v>
      </c>
      <c r="CO53" s="7" t="str">
        <f t="shared" si="33"/>
        <v xml:space="preserve"> </v>
      </c>
      <c r="CP53" s="7" t="str">
        <f t="shared" si="34"/>
        <v xml:space="preserve"> </v>
      </c>
      <c r="CQ53" s="7" t="str">
        <f t="shared" si="35"/>
        <v xml:space="preserve"> </v>
      </c>
      <c r="CR53" s="7" t="str">
        <f t="shared" si="36"/>
        <v xml:space="preserve"> </v>
      </c>
      <c r="CS53" s="7" t="str">
        <f t="shared" si="37"/>
        <v xml:space="preserve"> </v>
      </c>
      <c r="CT53" s="7" t="str">
        <f t="shared" si="38"/>
        <v xml:space="preserve"> </v>
      </c>
      <c r="CU53" s="7" t="str">
        <f t="shared" si="39"/>
        <v xml:space="preserve"> </v>
      </c>
      <c r="CV53" s="7" t="str">
        <f t="shared" si="40"/>
        <v xml:space="preserve"> </v>
      </c>
      <c r="CW53" s="7" t="str">
        <f t="shared" si="41"/>
        <v xml:space="preserve"> </v>
      </c>
      <c r="CX53" s="7" t="str">
        <f t="shared" si="42"/>
        <v xml:space="preserve"> </v>
      </c>
      <c r="CY53" s="7" t="str">
        <f t="shared" si="43"/>
        <v xml:space="preserve"> </v>
      </c>
      <c r="CZ53" s="7" t="str">
        <f t="shared" si="44"/>
        <v xml:space="preserve"> </v>
      </c>
      <c r="DA53" s="6" t="str">
        <f t="shared" si="45"/>
        <v xml:space="preserve"> </v>
      </c>
      <c r="DB53" s="7" t="str">
        <f t="shared" si="46"/>
        <v xml:space="preserve"> </v>
      </c>
      <c r="DC53" s="7" t="str">
        <f t="shared" si="47"/>
        <v xml:space="preserve"> </v>
      </c>
      <c r="DD53" s="63"/>
      <c r="DE53" s="37" t="str">
        <f t="shared" si="48"/>
        <v/>
      </c>
      <c r="DF53" s="29" t="str">
        <f t="shared" si="49"/>
        <v/>
      </c>
      <c r="DG53" s="28" t="str">
        <f t="shared" si="50"/>
        <v/>
      </c>
      <c r="DH53" s="29" t="str">
        <f t="shared" si="51"/>
        <v xml:space="preserve"> </v>
      </c>
      <c r="DI53" s="29" t="str">
        <f t="shared" si="52"/>
        <v/>
      </c>
      <c r="DJ53" s="29" t="str">
        <f t="shared" si="53"/>
        <v/>
      </c>
      <c r="DK53" s="29" t="str">
        <f t="shared" si="54"/>
        <v/>
      </c>
      <c r="DL53" s="28" t="str">
        <f t="shared" si="55"/>
        <v/>
      </c>
      <c r="DM53" s="60"/>
    </row>
    <row r="54" spans="1:117" s="7" customFormat="1" x14ac:dyDescent="0.2">
      <c r="A54" s="44">
        <f>WPA2_1_snd!A53</f>
        <v>7</v>
      </c>
      <c r="B54" s="53">
        <v>5</v>
      </c>
      <c r="C54" s="44">
        <v>31159594.971189</v>
      </c>
      <c r="D54" s="7" t="s">
        <v>2</v>
      </c>
      <c r="E54" s="7">
        <v>0</v>
      </c>
      <c r="AA54" s="8"/>
      <c r="AB54" s="19" t="s">
        <v>2</v>
      </c>
      <c r="AC54" s="6">
        <v>31159723.232512999</v>
      </c>
      <c r="AD54" s="7" t="s">
        <v>2</v>
      </c>
      <c r="AE54" s="7">
        <v>591124</v>
      </c>
      <c r="AF54" s="7">
        <v>0</v>
      </c>
      <c r="BB54" s="45"/>
      <c r="BC54" s="44">
        <f t="shared" si="10"/>
        <v>1</v>
      </c>
      <c r="BD54" s="57"/>
      <c r="BE54" s="7">
        <f t="shared" si="11"/>
        <v>1</v>
      </c>
      <c r="BF54" s="57"/>
      <c r="BG54" s="7">
        <f t="shared" si="12"/>
        <v>1</v>
      </c>
      <c r="BH54" s="60"/>
      <c r="BI54" s="44">
        <f t="shared" si="0"/>
        <v>128.26132399961352</v>
      </c>
      <c r="BJ54" s="57"/>
      <c r="BK54" s="29" t="str">
        <f t="shared" si="1"/>
        <v xml:space="preserve"> </v>
      </c>
      <c r="BL54" s="29" t="str">
        <f t="shared" si="2"/>
        <v xml:space="preserve"> </v>
      </c>
      <c r="BM54" s="28" t="str">
        <f t="shared" si="3"/>
        <v xml:space="preserve"> </v>
      </c>
      <c r="BN54" s="29" t="str">
        <f t="shared" si="4"/>
        <v xml:space="preserve"> </v>
      </c>
      <c r="BO54" s="29">
        <f t="shared" si="5"/>
        <v>128.26132399961352</v>
      </c>
      <c r="BP54" s="29" t="str">
        <f t="shared" si="6"/>
        <v xml:space="preserve"> </v>
      </c>
      <c r="BQ54" s="29" t="str">
        <f t="shared" si="7"/>
        <v xml:space="preserve"> </v>
      </c>
      <c r="BR54" s="28" t="str">
        <f t="shared" si="8"/>
        <v xml:space="preserve"> </v>
      </c>
      <c r="BS54" s="60"/>
      <c r="BT54" s="38" t="str">
        <f t="shared" si="13"/>
        <v xml:space="preserve"> </v>
      </c>
      <c r="BU54" s="33" t="str">
        <f t="shared" si="14"/>
        <v xml:space="preserve"> </v>
      </c>
      <c r="BV54" s="33" t="str">
        <f t="shared" si="15"/>
        <v xml:space="preserve"> </v>
      </c>
      <c r="BW54" s="23" t="str">
        <f t="shared" si="16"/>
        <v xml:space="preserve"> </v>
      </c>
      <c r="BX54" s="33" t="str">
        <f t="shared" si="17"/>
        <v xml:space="preserve"> </v>
      </c>
      <c r="BY54" s="33" t="str">
        <f t="shared" si="18"/>
        <v xml:space="preserve"> </v>
      </c>
      <c r="BZ54" s="33" t="str">
        <f t="shared" si="19"/>
        <v xml:space="preserve"> </v>
      </c>
      <c r="CA54" s="33" t="str">
        <f t="shared" si="20"/>
        <v xml:space="preserve"> </v>
      </c>
      <c r="CB54" s="23" t="str">
        <f t="shared" si="21"/>
        <v xml:space="preserve"> </v>
      </c>
      <c r="CC54" s="63"/>
      <c r="CD54" s="7" t="str">
        <f t="shared" si="22"/>
        <v xml:space="preserve"> </v>
      </c>
      <c r="CE54" s="7" t="str">
        <f t="shared" si="23"/>
        <v xml:space="preserve"> </v>
      </c>
      <c r="CF54" s="7" t="str">
        <f t="shared" si="24"/>
        <v xml:space="preserve"> </v>
      </c>
      <c r="CG54" s="7" t="str">
        <f t="shared" si="25"/>
        <v xml:space="preserve"> </v>
      </c>
      <c r="CH54" s="7" t="str">
        <f t="shared" si="26"/>
        <v xml:space="preserve"> </v>
      </c>
      <c r="CI54" s="7" t="str">
        <f t="shared" si="27"/>
        <v xml:space="preserve"> </v>
      </c>
      <c r="CJ54" s="7" t="str">
        <f t="shared" si="28"/>
        <v xml:space="preserve"> </v>
      </c>
      <c r="CK54" s="7" t="str">
        <f t="shared" si="29"/>
        <v xml:space="preserve"> </v>
      </c>
      <c r="CL54" s="7" t="str">
        <f t="shared" si="30"/>
        <v xml:space="preserve"> </v>
      </c>
      <c r="CM54" s="7" t="str">
        <f t="shared" si="31"/>
        <v xml:space="preserve"> </v>
      </c>
      <c r="CN54" s="7" t="str">
        <f t="shared" si="32"/>
        <v xml:space="preserve"> </v>
      </c>
      <c r="CO54" s="7" t="str">
        <f t="shared" si="33"/>
        <v xml:space="preserve"> </v>
      </c>
      <c r="CP54" s="7" t="str">
        <f t="shared" si="34"/>
        <v xml:space="preserve"> </v>
      </c>
      <c r="CQ54" s="7" t="str">
        <f t="shared" si="35"/>
        <v xml:space="preserve"> </v>
      </c>
      <c r="CR54" s="7" t="str">
        <f t="shared" si="36"/>
        <v xml:space="preserve"> </v>
      </c>
      <c r="CS54" s="7" t="str">
        <f t="shared" si="37"/>
        <v xml:space="preserve"> </v>
      </c>
      <c r="CT54" s="7" t="str">
        <f t="shared" si="38"/>
        <v xml:space="preserve"> </v>
      </c>
      <c r="CU54" s="7" t="str">
        <f t="shared" si="39"/>
        <v xml:space="preserve"> </v>
      </c>
      <c r="CV54" s="7" t="str">
        <f t="shared" si="40"/>
        <v xml:space="preserve"> </v>
      </c>
      <c r="CW54" s="7" t="str">
        <f t="shared" si="41"/>
        <v xml:space="preserve"> </v>
      </c>
      <c r="CX54" s="7" t="str">
        <f t="shared" si="42"/>
        <v xml:space="preserve"> </v>
      </c>
      <c r="CY54" s="7" t="str">
        <f t="shared" si="43"/>
        <v xml:space="preserve"> </v>
      </c>
      <c r="CZ54" s="7" t="str">
        <f t="shared" si="44"/>
        <v xml:space="preserve"> </v>
      </c>
      <c r="DA54" s="6" t="str">
        <f t="shared" si="45"/>
        <v xml:space="preserve"> </v>
      </c>
      <c r="DB54" s="7" t="str">
        <f t="shared" si="46"/>
        <v xml:space="preserve"> </v>
      </c>
      <c r="DC54" s="7" t="str">
        <f t="shared" si="47"/>
        <v xml:space="preserve"> </v>
      </c>
      <c r="DD54" s="63"/>
      <c r="DE54" s="37" t="str">
        <f t="shared" si="48"/>
        <v/>
      </c>
      <c r="DF54" s="29" t="str">
        <f t="shared" si="49"/>
        <v/>
      </c>
      <c r="DG54" s="28" t="str">
        <f t="shared" si="50"/>
        <v/>
      </c>
      <c r="DH54" s="29" t="str">
        <f t="shared" si="51"/>
        <v/>
      </c>
      <c r="DI54" s="29" t="str">
        <f t="shared" si="52"/>
        <v xml:space="preserve"> </v>
      </c>
      <c r="DJ54" s="29" t="str">
        <f t="shared" si="53"/>
        <v/>
      </c>
      <c r="DK54" s="29" t="str">
        <f t="shared" si="54"/>
        <v/>
      </c>
      <c r="DL54" s="28" t="str">
        <f t="shared" si="55"/>
        <v/>
      </c>
      <c r="DM54" s="60"/>
    </row>
    <row r="55" spans="1:117" s="7" customFormat="1" x14ac:dyDescent="0.2">
      <c r="A55" s="44">
        <f>WPA2_1_snd!A54</f>
        <v>7</v>
      </c>
      <c r="B55" s="53">
        <v>6</v>
      </c>
      <c r="C55" s="44">
        <v>31159595.006193001</v>
      </c>
      <c r="D55" s="7" t="s">
        <v>2</v>
      </c>
      <c r="E55" s="7">
        <v>0</v>
      </c>
      <c r="AA55" s="8"/>
      <c r="AB55" s="19" t="s">
        <v>2</v>
      </c>
      <c r="AC55" s="6">
        <v>31159720.541102</v>
      </c>
      <c r="AD55" s="7" t="s">
        <v>2</v>
      </c>
      <c r="AE55" s="7">
        <v>585045</v>
      </c>
      <c r="AF55" s="7">
        <v>0</v>
      </c>
      <c r="BB55" s="45"/>
      <c r="BC55" s="44">
        <f t="shared" si="10"/>
        <v>1</v>
      </c>
      <c r="BD55" s="57"/>
      <c r="BE55" s="7">
        <f t="shared" si="11"/>
        <v>1</v>
      </c>
      <c r="BF55" s="57"/>
      <c r="BG55" s="7">
        <f t="shared" si="12"/>
        <v>1</v>
      </c>
      <c r="BH55" s="60"/>
      <c r="BI55" s="44">
        <f t="shared" si="0"/>
        <v>125.5349089987576</v>
      </c>
      <c r="BJ55" s="57"/>
      <c r="BK55" s="29" t="str">
        <f t="shared" si="1"/>
        <v xml:space="preserve"> </v>
      </c>
      <c r="BL55" s="29" t="str">
        <f t="shared" si="2"/>
        <v xml:space="preserve"> </v>
      </c>
      <c r="BM55" s="28" t="str">
        <f t="shared" si="3"/>
        <v xml:space="preserve"> </v>
      </c>
      <c r="BN55" s="29" t="str">
        <f t="shared" si="4"/>
        <v xml:space="preserve"> </v>
      </c>
      <c r="BO55" s="29" t="str">
        <f t="shared" si="5"/>
        <v xml:space="preserve"> </v>
      </c>
      <c r="BP55" s="29">
        <f t="shared" si="6"/>
        <v>125.5349089987576</v>
      </c>
      <c r="BQ55" s="29" t="str">
        <f t="shared" si="7"/>
        <v xml:space="preserve"> </v>
      </c>
      <c r="BR55" s="28" t="str">
        <f t="shared" si="8"/>
        <v xml:space="preserve"> </v>
      </c>
      <c r="BS55" s="60"/>
      <c r="BT55" s="38" t="str">
        <f t="shared" si="13"/>
        <v xml:space="preserve"> </v>
      </c>
      <c r="BU55" s="33" t="str">
        <f t="shared" si="14"/>
        <v xml:space="preserve"> </v>
      </c>
      <c r="BV55" s="33" t="str">
        <f t="shared" si="15"/>
        <v xml:space="preserve"> </v>
      </c>
      <c r="BW55" s="23" t="str">
        <f t="shared" si="16"/>
        <v xml:space="preserve"> </v>
      </c>
      <c r="BX55" s="33" t="str">
        <f t="shared" si="17"/>
        <v xml:space="preserve"> </v>
      </c>
      <c r="BY55" s="33" t="str">
        <f t="shared" si="18"/>
        <v xml:space="preserve"> </v>
      </c>
      <c r="BZ55" s="33" t="str">
        <f t="shared" si="19"/>
        <v xml:space="preserve"> </v>
      </c>
      <c r="CA55" s="33" t="str">
        <f t="shared" si="20"/>
        <v xml:space="preserve"> </v>
      </c>
      <c r="CB55" s="23" t="str">
        <f t="shared" si="21"/>
        <v xml:space="preserve"> </v>
      </c>
      <c r="CC55" s="63"/>
      <c r="CD55" s="7" t="str">
        <f t="shared" si="22"/>
        <v xml:space="preserve"> </v>
      </c>
      <c r="CE55" s="7" t="str">
        <f t="shared" si="23"/>
        <v xml:space="preserve"> </v>
      </c>
      <c r="CF55" s="7" t="str">
        <f t="shared" si="24"/>
        <v xml:space="preserve"> </v>
      </c>
      <c r="CG55" s="7" t="str">
        <f t="shared" si="25"/>
        <v xml:space="preserve"> </v>
      </c>
      <c r="CH55" s="7" t="str">
        <f t="shared" si="26"/>
        <v xml:space="preserve"> </v>
      </c>
      <c r="CI55" s="7" t="str">
        <f t="shared" si="27"/>
        <v xml:space="preserve"> </v>
      </c>
      <c r="CJ55" s="7" t="str">
        <f t="shared" si="28"/>
        <v xml:space="preserve"> </v>
      </c>
      <c r="CK55" s="7" t="str">
        <f t="shared" si="29"/>
        <v xml:space="preserve"> </v>
      </c>
      <c r="CL55" s="7" t="str">
        <f t="shared" si="30"/>
        <v xml:space="preserve"> </v>
      </c>
      <c r="CM55" s="7" t="str">
        <f t="shared" si="31"/>
        <v xml:space="preserve"> </v>
      </c>
      <c r="CN55" s="7" t="str">
        <f t="shared" si="32"/>
        <v xml:space="preserve"> </v>
      </c>
      <c r="CO55" s="7" t="str">
        <f t="shared" si="33"/>
        <v xml:space="preserve"> </v>
      </c>
      <c r="CP55" s="7" t="str">
        <f t="shared" si="34"/>
        <v xml:space="preserve"> </v>
      </c>
      <c r="CQ55" s="7" t="str">
        <f t="shared" si="35"/>
        <v xml:space="preserve"> </v>
      </c>
      <c r="CR55" s="7" t="str">
        <f t="shared" si="36"/>
        <v xml:space="preserve"> </v>
      </c>
      <c r="CS55" s="7" t="str">
        <f t="shared" si="37"/>
        <v xml:space="preserve"> </v>
      </c>
      <c r="CT55" s="7" t="str">
        <f t="shared" si="38"/>
        <v xml:space="preserve"> </v>
      </c>
      <c r="CU55" s="7" t="str">
        <f t="shared" si="39"/>
        <v xml:space="preserve"> </v>
      </c>
      <c r="CV55" s="7" t="str">
        <f t="shared" si="40"/>
        <v xml:space="preserve"> </v>
      </c>
      <c r="CW55" s="7" t="str">
        <f t="shared" si="41"/>
        <v xml:space="preserve"> </v>
      </c>
      <c r="CX55" s="7" t="str">
        <f t="shared" si="42"/>
        <v xml:space="preserve"> </v>
      </c>
      <c r="CY55" s="7" t="str">
        <f t="shared" si="43"/>
        <v xml:space="preserve"> </v>
      </c>
      <c r="CZ55" s="7" t="str">
        <f t="shared" si="44"/>
        <v xml:space="preserve"> </v>
      </c>
      <c r="DA55" s="6" t="str">
        <f t="shared" si="45"/>
        <v xml:space="preserve"> </v>
      </c>
      <c r="DB55" s="7" t="str">
        <f t="shared" si="46"/>
        <v xml:space="preserve"> </v>
      </c>
      <c r="DC55" s="7" t="str">
        <f t="shared" si="47"/>
        <v xml:space="preserve"> </v>
      </c>
      <c r="DD55" s="63"/>
      <c r="DE55" s="37" t="str">
        <f t="shared" si="48"/>
        <v/>
      </c>
      <c r="DF55" s="29" t="str">
        <f t="shared" si="49"/>
        <v/>
      </c>
      <c r="DG55" s="28" t="str">
        <f t="shared" si="50"/>
        <v/>
      </c>
      <c r="DH55" s="29" t="str">
        <f t="shared" si="51"/>
        <v/>
      </c>
      <c r="DI55" s="29" t="str">
        <f t="shared" si="52"/>
        <v/>
      </c>
      <c r="DJ55" s="29" t="str">
        <f t="shared" si="53"/>
        <v xml:space="preserve"> </v>
      </c>
      <c r="DK55" s="29" t="str">
        <f t="shared" si="54"/>
        <v/>
      </c>
      <c r="DL55" s="28" t="str">
        <f t="shared" si="55"/>
        <v/>
      </c>
      <c r="DM55" s="60"/>
    </row>
    <row r="56" spans="1:117" s="7" customFormat="1" x14ac:dyDescent="0.2">
      <c r="A56" s="44">
        <f>WPA2_1_snd!A55</f>
        <v>7</v>
      </c>
      <c r="B56" s="53">
        <v>7</v>
      </c>
      <c r="C56" s="44">
        <v>31159595.038959999</v>
      </c>
      <c r="D56" s="7" t="s">
        <v>2</v>
      </c>
      <c r="E56" s="7">
        <v>0</v>
      </c>
      <c r="AA56" s="8"/>
      <c r="AB56" s="19" t="s">
        <v>2</v>
      </c>
      <c r="AC56" s="6">
        <v>31159720.568043001</v>
      </c>
      <c r="AD56" s="7" t="s">
        <v>2</v>
      </c>
      <c r="AE56" s="7">
        <v>580469</v>
      </c>
      <c r="AF56" s="7">
        <v>0</v>
      </c>
      <c r="BB56" s="45"/>
      <c r="BC56" s="44">
        <f t="shared" si="10"/>
        <v>1</v>
      </c>
      <c r="BD56" s="57"/>
      <c r="BE56" s="7">
        <f t="shared" si="11"/>
        <v>1</v>
      </c>
      <c r="BF56" s="57"/>
      <c r="BG56" s="7">
        <f t="shared" si="12"/>
        <v>1</v>
      </c>
      <c r="BH56" s="60"/>
      <c r="BI56" s="44">
        <f t="shared" si="0"/>
        <v>125.52908300235868</v>
      </c>
      <c r="BJ56" s="57"/>
      <c r="BK56" s="29" t="str">
        <f t="shared" si="1"/>
        <v xml:space="preserve"> </v>
      </c>
      <c r="BL56" s="29" t="str">
        <f t="shared" si="2"/>
        <v xml:space="preserve"> </v>
      </c>
      <c r="BM56" s="28" t="str">
        <f t="shared" si="3"/>
        <v xml:space="preserve"> </v>
      </c>
      <c r="BN56" s="29" t="str">
        <f t="shared" si="4"/>
        <v xml:space="preserve"> </v>
      </c>
      <c r="BO56" s="29" t="str">
        <f t="shared" si="5"/>
        <v xml:space="preserve"> </v>
      </c>
      <c r="BP56" s="29" t="str">
        <f t="shared" si="6"/>
        <v xml:space="preserve"> </v>
      </c>
      <c r="BQ56" s="29">
        <f t="shared" si="7"/>
        <v>125.52908300235868</v>
      </c>
      <c r="BR56" s="28" t="str">
        <f t="shared" si="8"/>
        <v xml:space="preserve"> </v>
      </c>
      <c r="BS56" s="60"/>
      <c r="BT56" s="38" t="str">
        <f t="shared" si="13"/>
        <v xml:space="preserve"> </v>
      </c>
      <c r="BU56" s="33" t="str">
        <f t="shared" si="14"/>
        <v xml:space="preserve"> </v>
      </c>
      <c r="BV56" s="33" t="str">
        <f t="shared" si="15"/>
        <v xml:space="preserve"> </v>
      </c>
      <c r="BW56" s="23" t="str">
        <f t="shared" si="16"/>
        <v xml:space="preserve"> </v>
      </c>
      <c r="BX56" s="33" t="str">
        <f t="shared" si="17"/>
        <v xml:space="preserve"> </v>
      </c>
      <c r="BY56" s="33" t="str">
        <f t="shared" si="18"/>
        <v xml:space="preserve"> </v>
      </c>
      <c r="BZ56" s="33" t="str">
        <f t="shared" si="19"/>
        <v xml:space="preserve"> </v>
      </c>
      <c r="CA56" s="33" t="str">
        <f t="shared" si="20"/>
        <v xml:space="preserve"> </v>
      </c>
      <c r="CB56" s="23" t="str">
        <f t="shared" si="21"/>
        <v xml:space="preserve"> </v>
      </c>
      <c r="CC56" s="63"/>
      <c r="CD56" s="7" t="str">
        <f t="shared" si="22"/>
        <v xml:space="preserve"> </v>
      </c>
      <c r="CE56" s="7" t="str">
        <f t="shared" si="23"/>
        <v xml:space="preserve"> </v>
      </c>
      <c r="CF56" s="7" t="str">
        <f t="shared" si="24"/>
        <v xml:space="preserve"> </v>
      </c>
      <c r="CG56" s="7" t="str">
        <f t="shared" si="25"/>
        <v xml:space="preserve"> </v>
      </c>
      <c r="CH56" s="7" t="str">
        <f t="shared" si="26"/>
        <v xml:space="preserve"> </v>
      </c>
      <c r="CI56" s="7" t="str">
        <f t="shared" si="27"/>
        <v xml:space="preserve"> </v>
      </c>
      <c r="CJ56" s="7" t="str">
        <f t="shared" si="28"/>
        <v xml:space="preserve"> </v>
      </c>
      <c r="CK56" s="7" t="str">
        <f t="shared" si="29"/>
        <v xml:space="preserve"> </v>
      </c>
      <c r="CL56" s="7" t="str">
        <f t="shared" si="30"/>
        <v xml:space="preserve"> </v>
      </c>
      <c r="CM56" s="7" t="str">
        <f t="shared" si="31"/>
        <v xml:space="preserve"> </v>
      </c>
      <c r="CN56" s="7" t="str">
        <f t="shared" si="32"/>
        <v xml:space="preserve"> </v>
      </c>
      <c r="CO56" s="7" t="str">
        <f t="shared" si="33"/>
        <v xml:space="preserve"> </v>
      </c>
      <c r="CP56" s="7" t="str">
        <f t="shared" si="34"/>
        <v xml:space="preserve"> </v>
      </c>
      <c r="CQ56" s="7" t="str">
        <f t="shared" si="35"/>
        <v xml:space="preserve"> </v>
      </c>
      <c r="CR56" s="7" t="str">
        <f t="shared" si="36"/>
        <v xml:space="preserve"> </v>
      </c>
      <c r="CS56" s="7" t="str">
        <f t="shared" si="37"/>
        <v xml:space="preserve"> </v>
      </c>
      <c r="CT56" s="7" t="str">
        <f t="shared" si="38"/>
        <v xml:space="preserve"> </v>
      </c>
      <c r="CU56" s="7" t="str">
        <f t="shared" si="39"/>
        <v xml:space="preserve"> </v>
      </c>
      <c r="CV56" s="7" t="str">
        <f t="shared" si="40"/>
        <v xml:space="preserve"> </v>
      </c>
      <c r="CW56" s="7" t="str">
        <f t="shared" si="41"/>
        <v xml:space="preserve"> </v>
      </c>
      <c r="CX56" s="7" t="str">
        <f t="shared" si="42"/>
        <v xml:space="preserve"> </v>
      </c>
      <c r="CY56" s="7" t="str">
        <f t="shared" si="43"/>
        <v xml:space="preserve"> </v>
      </c>
      <c r="CZ56" s="7" t="str">
        <f t="shared" si="44"/>
        <v xml:space="preserve"> </v>
      </c>
      <c r="DA56" s="6" t="str">
        <f t="shared" si="45"/>
        <v xml:space="preserve"> </v>
      </c>
      <c r="DB56" s="7" t="str">
        <f t="shared" si="46"/>
        <v xml:space="preserve"> </v>
      </c>
      <c r="DC56" s="7" t="str">
        <f t="shared" si="47"/>
        <v xml:space="preserve"> </v>
      </c>
      <c r="DD56" s="63"/>
      <c r="DE56" s="37" t="str">
        <f t="shared" si="48"/>
        <v/>
      </c>
      <c r="DF56" s="29" t="str">
        <f t="shared" si="49"/>
        <v/>
      </c>
      <c r="DG56" s="28" t="str">
        <f t="shared" si="50"/>
        <v/>
      </c>
      <c r="DH56" s="29" t="str">
        <f t="shared" si="51"/>
        <v/>
      </c>
      <c r="DI56" s="29" t="str">
        <f t="shared" si="52"/>
        <v/>
      </c>
      <c r="DJ56" s="29" t="str">
        <f t="shared" si="53"/>
        <v/>
      </c>
      <c r="DK56" s="29" t="str">
        <f t="shared" si="54"/>
        <v xml:space="preserve"> </v>
      </c>
      <c r="DL56" s="28" t="str">
        <f t="shared" si="55"/>
        <v/>
      </c>
      <c r="DM56" s="60"/>
    </row>
    <row r="57" spans="1:117" s="7" customFormat="1" x14ac:dyDescent="0.2">
      <c r="A57" s="44">
        <f>WPA2_1_snd!A56</f>
        <v>7</v>
      </c>
      <c r="B57" s="53">
        <v>8</v>
      </c>
      <c r="C57" s="44">
        <v>31159595.160459999</v>
      </c>
      <c r="D57" s="7" t="s">
        <v>2</v>
      </c>
      <c r="E57" s="7">
        <v>0</v>
      </c>
      <c r="AA57" s="8"/>
      <c r="AB57" s="19" t="s">
        <v>2</v>
      </c>
      <c r="AC57" s="6">
        <v>31159722.297933999</v>
      </c>
      <c r="AD57" s="7" t="s">
        <v>2</v>
      </c>
      <c r="AE57" s="7">
        <v>537199</v>
      </c>
      <c r="AF57" s="7">
        <v>0</v>
      </c>
      <c r="BB57" s="45"/>
      <c r="BC57" s="44">
        <f t="shared" si="10"/>
        <v>1</v>
      </c>
      <c r="BD57" s="57"/>
      <c r="BE57" s="7">
        <f t="shared" si="11"/>
        <v>1</v>
      </c>
      <c r="BF57" s="57"/>
      <c r="BG57" s="7">
        <f t="shared" si="12"/>
        <v>1</v>
      </c>
      <c r="BH57" s="60"/>
      <c r="BI57" s="44">
        <f t="shared" si="0"/>
        <v>127.13747400045395</v>
      </c>
      <c r="BJ57" s="57"/>
      <c r="BK57" s="29" t="str">
        <f t="shared" si="1"/>
        <v xml:space="preserve"> </v>
      </c>
      <c r="BL57" s="29" t="str">
        <f t="shared" si="2"/>
        <v xml:space="preserve"> </v>
      </c>
      <c r="BM57" s="28" t="str">
        <f t="shared" si="3"/>
        <v xml:space="preserve"> </v>
      </c>
      <c r="BN57" s="29" t="str">
        <f t="shared" si="4"/>
        <v xml:space="preserve"> </v>
      </c>
      <c r="BO57" s="29" t="str">
        <f t="shared" si="5"/>
        <v xml:space="preserve"> </v>
      </c>
      <c r="BP57" s="29" t="str">
        <f t="shared" si="6"/>
        <v xml:space="preserve"> </v>
      </c>
      <c r="BQ57" s="29" t="str">
        <f t="shared" si="7"/>
        <v xml:space="preserve"> </v>
      </c>
      <c r="BR57" s="28">
        <f t="shared" si="8"/>
        <v>127.13747400045395</v>
      </c>
      <c r="BS57" s="60"/>
      <c r="BT57" s="38" t="str">
        <f t="shared" si="13"/>
        <v xml:space="preserve"> </v>
      </c>
      <c r="BU57" s="33" t="str">
        <f t="shared" si="14"/>
        <v xml:space="preserve"> </v>
      </c>
      <c r="BV57" s="33" t="str">
        <f t="shared" si="15"/>
        <v xml:space="preserve"> </v>
      </c>
      <c r="BW57" s="23" t="str">
        <f t="shared" si="16"/>
        <v xml:space="preserve"> </v>
      </c>
      <c r="BX57" s="33" t="str">
        <f t="shared" si="17"/>
        <v xml:space="preserve"> </v>
      </c>
      <c r="BY57" s="33" t="str">
        <f t="shared" si="18"/>
        <v xml:space="preserve"> </v>
      </c>
      <c r="BZ57" s="33" t="str">
        <f t="shared" si="19"/>
        <v xml:space="preserve"> </v>
      </c>
      <c r="CA57" s="33" t="str">
        <f t="shared" si="20"/>
        <v xml:space="preserve"> </v>
      </c>
      <c r="CB57" s="23" t="str">
        <f t="shared" si="21"/>
        <v xml:space="preserve"> </v>
      </c>
      <c r="CC57" s="63"/>
      <c r="CD57" s="7" t="str">
        <f t="shared" si="22"/>
        <v xml:space="preserve"> </v>
      </c>
      <c r="CE57" s="7" t="str">
        <f t="shared" si="23"/>
        <v xml:space="preserve"> </v>
      </c>
      <c r="CF57" s="7" t="str">
        <f t="shared" si="24"/>
        <v xml:space="preserve"> </v>
      </c>
      <c r="CG57" s="7" t="str">
        <f t="shared" si="25"/>
        <v xml:space="preserve"> </v>
      </c>
      <c r="CH57" s="7" t="str">
        <f t="shared" si="26"/>
        <v xml:space="preserve"> </v>
      </c>
      <c r="CI57" s="7" t="str">
        <f t="shared" si="27"/>
        <v xml:space="preserve"> </v>
      </c>
      <c r="CJ57" s="7" t="str">
        <f t="shared" si="28"/>
        <v xml:space="preserve"> </v>
      </c>
      <c r="CK57" s="7" t="str">
        <f t="shared" si="29"/>
        <v xml:space="preserve"> </v>
      </c>
      <c r="CL57" s="7" t="str">
        <f t="shared" si="30"/>
        <v xml:space="preserve"> </v>
      </c>
      <c r="CM57" s="7" t="str">
        <f t="shared" si="31"/>
        <v xml:space="preserve"> </v>
      </c>
      <c r="CN57" s="7" t="str">
        <f t="shared" si="32"/>
        <v xml:space="preserve"> </v>
      </c>
      <c r="CO57" s="7" t="str">
        <f t="shared" si="33"/>
        <v xml:space="preserve"> </v>
      </c>
      <c r="CP57" s="7" t="str">
        <f t="shared" si="34"/>
        <v xml:space="preserve"> </v>
      </c>
      <c r="CQ57" s="7" t="str">
        <f t="shared" si="35"/>
        <v xml:space="preserve"> </v>
      </c>
      <c r="CR57" s="7" t="str">
        <f t="shared" si="36"/>
        <v xml:space="preserve"> </v>
      </c>
      <c r="CS57" s="7" t="str">
        <f t="shared" si="37"/>
        <v xml:space="preserve"> </v>
      </c>
      <c r="CT57" s="7" t="str">
        <f t="shared" si="38"/>
        <v xml:space="preserve"> </v>
      </c>
      <c r="CU57" s="7" t="str">
        <f t="shared" si="39"/>
        <v xml:space="preserve"> </v>
      </c>
      <c r="CV57" s="7" t="str">
        <f t="shared" si="40"/>
        <v xml:space="preserve"> </v>
      </c>
      <c r="CW57" s="7" t="str">
        <f t="shared" si="41"/>
        <v xml:space="preserve"> </v>
      </c>
      <c r="CX57" s="7" t="str">
        <f t="shared" si="42"/>
        <v xml:space="preserve"> </v>
      </c>
      <c r="CY57" s="7" t="str">
        <f t="shared" si="43"/>
        <v xml:space="preserve"> </v>
      </c>
      <c r="CZ57" s="7" t="str">
        <f t="shared" si="44"/>
        <v xml:space="preserve"> </v>
      </c>
      <c r="DA57" s="6" t="str">
        <f t="shared" si="45"/>
        <v xml:space="preserve"> </v>
      </c>
      <c r="DB57" s="7" t="str">
        <f t="shared" si="46"/>
        <v xml:space="preserve"> </v>
      </c>
      <c r="DC57" s="7" t="str">
        <f t="shared" si="47"/>
        <v xml:space="preserve"> </v>
      </c>
      <c r="DD57" s="63"/>
      <c r="DE57" s="37" t="str">
        <f t="shared" si="48"/>
        <v/>
      </c>
      <c r="DF57" s="29" t="str">
        <f t="shared" si="49"/>
        <v/>
      </c>
      <c r="DG57" s="28" t="str">
        <f t="shared" si="50"/>
        <v/>
      </c>
      <c r="DH57" s="29" t="str">
        <f t="shared" si="51"/>
        <v/>
      </c>
      <c r="DI57" s="29" t="str">
        <f t="shared" si="52"/>
        <v/>
      </c>
      <c r="DJ57" s="29" t="str">
        <f t="shared" si="53"/>
        <v/>
      </c>
      <c r="DK57" s="29" t="str">
        <f t="shared" si="54"/>
        <v/>
      </c>
      <c r="DL57" s="28" t="str">
        <f t="shared" si="55"/>
        <v xml:space="preserve"> </v>
      </c>
      <c r="DM57" s="60"/>
    </row>
    <row r="58" spans="1:117" s="7" customFormat="1" x14ac:dyDescent="0.2">
      <c r="A58" s="44">
        <f>WPA2_1_snd!A57</f>
        <v>8</v>
      </c>
      <c r="B58" s="53">
        <v>1</v>
      </c>
      <c r="C58" s="44">
        <v>31165594.664992999</v>
      </c>
      <c r="D58" s="7" t="s">
        <v>3</v>
      </c>
      <c r="E58" s="7">
        <v>0</v>
      </c>
      <c r="AA58" s="8"/>
      <c r="AB58" s="19" t="s">
        <v>3</v>
      </c>
      <c r="AC58" s="6">
        <v>31165660.814307999</v>
      </c>
      <c r="AD58" s="7" t="s">
        <v>3</v>
      </c>
      <c r="AE58" s="7">
        <v>568507</v>
      </c>
      <c r="AF58" s="7">
        <v>0</v>
      </c>
      <c r="BB58" s="45"/>
      <c r="BC58" s="44">
        <f t="shared" si="10"/>
        <v>1</v>
      </c>
      <c r="BD58" s="57"/>
      <c r="BE58" s="7">
        <f t="shared" si="11"/>
        <v>1</v>
      </c>
      <c r="BF58" s="57"/>
      <c r="BG58" s="7">
        <f t="shared" si="12"/>
        <v>1</v>
      </c>
      <c r="BH58" s="60"/>
      <c r="BI58" s="44">
        <f t="shared" si="0"/>
        <v>66.149314999580383</v>
      </c>
      <c r="BJ58" s="57"/>
      <c r="BK58" s="29">
        <f t="shared" si="1"/>
        <v>66.149314999580383</v>
      </c>
      <c r="BL58" s="29" t="str">
        <f t="shared" si="2"/>
        <v xml:space="preserve"> </v>
      </c>
      <c r="BM58" s="28" t="str">
        <f t="shared" si="3"/>
        <v xml:space="preserve"> </v>
      </c>
      <c r="BN58" s="29" t="str">
        <f t="shared" si="4"/>
        <v xml:space="preserve"> </v>
      </c>
      <c r="BO58" s="29" t="str">
        <f t="shared" si="5"/>
        <v xml:space="preserve"> </v>
      </c>
      <c r="BP58" s="29" t="str">
        <f t="shared" si="6"/>
        <v xml:space="preserve"> </v>
      </c>
      <c r="BQ58" s="29" t="str">
        <f t="shared" si="7"/>
        <v xml:space="preserve"> </v>
      </c>
      <c r="BR58" s="28" t="str">
        <f t="shared" si="8"/>
        <v xml:space="preserve"> </v>
      </c>
      <c r="BS58" s="60"/>
      <c r="BT58" s="38" t="str">
        <f t="shared" si="13"/>
        <v xml:space="preserve"> </v>
      </c>
      <c r="BU58" s="33" t="str">
        <f t="shared" si="14"/>
        <v xml:space="preserve"> </v>
      </c>
      <c r="BV58" s="33" t="str">
        <f t="shared" si="15"/>
        <v xml:space="preserve"> </v>
      </c>
      <c r="BW58" s="23" t="str">
        <f t="shared" si="16"/>
        <v xml:space="preserve"> </v>
      </c>
      <c r="BX58" s="33" t="str">
        <f t="shared" si="17"/>
        <v xml:space="preserve"> </v>
      </c>
      <c r="BY58" s="33" t="str">
        <f t="shared" si="18"/>
        <v xml:space="preserve"> </v>
      </c>
      <c r="BZ58" s="33" t="str">
        <f t="shared" si="19"/>
        <v xml:space="preserve"> </v>
      </c>
      <c r="CA58" s="33" t="str">
        <f t="shared" si="20"/>
        <v xml:space="preserve"> </v>
      </c>
      <c r="CB58" s="23" t="str">
        <f t="shared" si="21"/>
        <v xml:space="preserve"> </v>
      </c>
      <c r="CC58" s="63"/>
      <c r="CD58" s="7" t="str">
        <f t="shared" si="22"/>
        <v xml:space="preserve"> </v>
      </c>
      <c r="CE58" s="7" t="str">
        <f t="shared" si="23"/>
        <v xml:space="preserve"> </v>
      </c>
      <c r="CF58" s="7" t="str">
        <f t="shared" si="24"/>
        <v xml:space="preserve"> </v>
      </c>
      <c r="CG58" s="7" t="str">
        <f t="shared" si="25"/>
        <v xml:space="preserve"> </v>
      </c>
      <c r="CH58" s="7" t="str">
        <f t="shared" si="26"/>
        <v xml:space="preserve"> </v>
      </c>
      <c r="CI58" s="7" t="str">
        <f t="shared" si="27"/>
        <v xml:space="preserve"> </v>
      </c>
      <c r="CJ58" s="7" t="str">
        <f t="shared" si="28"/>
        <v xml:space="preserve"> </v>
      </c>
      <c r="CK58" s="7" t="str">
        <f t="shared" si="29"/>
        <v xml:space="preserve"> </v>
      </c>
      <c r="CL58" s="7" t="str">
        <f t="shared" si="30"/>
        <v xml:space="preserve"> </v>
      </c>
      <c r="CM58" s="7" t="str">
        <f t="shared" si="31"/>
        <v xml:space="preserve"> </v>
      </c>
      <c r="CN58" s="7" t="str">
        <f t="shared" si="32"/>
        <v xml:space="preserve"> </v>
      </c>
      <c r="CO58" s="7" t="str">
        <f t="shared" si="33"/>
        <v xml:space="preserve"> </v>
      </c>
      <c r="CP58" s="7" t="str">
        <f t="shared" si="34"/>
        <v xml:space="preserve"> </v>
      </c>
      <c r="CQ58" s="7" t="str">
        <f t="shared" si="35"/>
        <v xml:space="preserve"> </v>
      </c>
      <c r="CR58" s="7" t="str">
        <f t="shared" si="36"/>
        <v xml:space="preserve"> </v>
      </c>
      <c r="CS58" s="7" t="str">
        <f t="shared" si="37"/>
        <v xml:space="preserve"> </v>
      </c>
      <c r="CT58" s="7" t="str">
        <f t="shared" si="38"/>
        <v xml:space="preserve"> </v>
      </c>
      <c r="CU58" s="7" t="str">
        <f t="shared" si="39"/>
        <v xml:space="preserve"> </v>
      </c>
      <c r="CV58" s="7" t="str">
        <f t="shared" si="40"/>
        <v xml:space="preserve"> </v>
      </c>
      <c r="CW58" s="7" t="str">
        <f t="shared" si="41"/>
        <v xml:space="preserve"> </v>
      </c>
      <c r="CX58" s="7" t="str">
        <f t="shared" si="42"/>
        <v xml:space="preserve"> </v>
      </c>
      <c r="CY58" s="7" t="str">
        <f t="shared" si="43"/>
        <v xml:space="preserve"> </v>
      </c>
      <c r="CZ58" s="7" t="str">
        <f t="shared" si="44"/>
        <v xml:space="preserve"> </v>
      </c>
      <c r="DA58" s="6" t="str">
        <f t="shared" si="45"/>
        <v xml:space="preserve"> </v>
      </c>
      <c r="DB58" s="7" t="str">
        <f t="shared" si="46"/>
        <v xml:space="preserve"> </v>
      </c>
      <c r="DC58" s="7" t="str">
        <f t="shared" si="47"/>
        <v xml:space="preserve"> </v>
      </c>
      <c r="DD58" s="63"/>
      <c r="DE58" s="37" t="str">
        <f t="shared" si="48"/>
        <v xml:space="preserve"> </v>
      </c>
      <c r="DF58" s="29" t="str">
        <f t="shared" si="49"/>
        <v/>
      </c>
      <c r="DG58" s="28" t="str">
        <f t="shared" si="50"/>
        <v/>
      </c>
      <c r="DH58" s="29" t="str">
        <f t="shared" si="51"/>
        <v/>
      </c>
      <c r="DI58" s="29" t="str">
        <f t="shared" si="52"/>
        <v/>
      </c>
      <c r="DJ58" s="29" t="str">
        <f t="shared" si="53"/>
        <v/>
      </c>
      <c r="DK58" s="29" t="str">
        <f t="shared" si="54"/>
        <v/>
      </c>
      <c r="DL58" s="28" t="str">
        <f t="shared" si="55"/>
        <v/>
      </c>
      <c r="DM58" s="60"/>
    </row>
    <row r="59" spans="1:117" s="7" customFormat="1" x14ac:dyDescent="0.2">
      <c r="A59" s="44">
        <f>WPA2_1_snd!A58</f>
        <v>8</v>
      </c>
      <c r="B59" s="53">
        <v>2</v>
      </c>
      <c r="C59" s="44">
        <v>31165594.724907</v>
      </c>
      <c r="D59" s="7" t="s">
        <v>3</v>
      </c>
      <c r="E59" s="7">
        <v>0</v>
      </c>
      <c r="AA59" s="8"/>
      <c r="AB59" s="19" t="s">
        <v>3</v>
      </c>
      <c r="AC59" s="6">
        <v>31165659.615267999</v>
      </c>
      <c r="AD59" s="7" t="s">
        <v>3</v>
      </c>
      <c r="AE59" s="7">
        <v>584554</v>
      </c>
      <c r="AF59" s="7">
        <v>0</v>
      </c>
      <c r="BB59" s="45"/>
      <c r="BC59" s="44">
        <f t="shared" si="10"/>
        <v>1</v>
      </c>
      <c r="BD59" s="57"/>
      <c r="BE59" s="7">
        <f t="shared" si="11"/>
        <v>1</v>
      </c>
      <c r="BF59" s="57"/>
      <c r="BG59" s="7">
        <f t="shared" si="12"/>
        <v>1</v>
      </c>
      <c r="BH59" s="60"/>
      <c r="BI59" s="44">
        <f t="shared" si="0"/>
        <v>64.890360999852419</v>
      </c>
      <c r="BJ59" s="57"/>
      <c r="BK59" s="29" t="str">
        <f t="shared" si="1"/>
        <v xml:space="preserve"> </v>
      </c>
      <c r="BL59" s="29">
        <f t="shared" si="2"/>
        <v>64.890360999852419</v>
      </c>
      <c r="BM59" s="28" t="str">
        <f t="shared" si="3"/>
        <v xml:space="preserve"> </v>
      </c>
      <c r="BN59" s="29" t="str">
        <f t="shared" si="4"/>
        <v xml:space="preserve"> </v>
      </c>
      <c r="BO59" s="29" t="str">
        <f t="shared" si="5"/>
        <v xml:space="preserve"> </v>
      </c>
      <c r="BP59" s="29" t="str">
        <f t="shared" si="6"/>
        <v xml:space="preserve"> </v>
      </c>
      <c r="BQ59" s="29" t="str">
        <f t="shared" si="7"/>
        <v xml:space="preserve"> </v>
      </c>
      <c r="BR59" s="28" t="str">
        <f t="shared" si="8"/>
        <v xml:space="preserve"> </v>
      </c>
      <c r="BS59" s="60"/>
      <c r="BT59" s="38" t="str">
        <f t="shared" si="13"/>
        <v xml:space="preserve"> </v>
      </c>
      <c r="BU59" s="33" t="str">
        <f t="shared" si="14"/>
        <v xml:space="preserve"> </v>
      </c>
      <c r="BV59" s="33" t="str">
        <f t="shared" si="15"/>
        <v xml:space="preserve"> </v>
      </c>
      <c r="BW59" s="23" t="str">
        <f t="shared" si="16"/>
        <v xml:space="preserve"> </v>
      </c>
      <c r="BX59" s="33" t="str">
        <f t="shared" si="17"/>
        <v xml:space="preserve"> </v>
      </c>
      <c r="BY59" s="33" t="str">
        <f t="shared" si="18"/>
        <v xml:space="preserve"> </v>
      </c>
      <c r="BZ59" s="33" t="str">
        <f t="shared" si="19"/>
        <v xml:space="preserve"> </v>
      </c>
      <c r="CA59" s="33" t="str">
        <f t="shared" si="20"/>
        <v xml:space="preserve"> </v>
      </c>
      <c r="CB59" s="23" t="str">
        <f t="shared" si="21"/>
        <v xml:space="preserve"> </v>
      </c>
      <c r="CC59" s="63"/>
      <c r="CD59" s="7" t="str">
        <f t="shared" si="22"/>
        <v xml:space="preserve"> </v>
      </c>
      <c r="CE59" s="7" t="str">
        <f t="shared" si="23"/>
        <v xml:space="preserve"> </v>
      </c>
      <c r="CF59" s="7" t="str">
        <f t="shared" si="24"/>
        <v xml:space="preserve"> </v>
      </c>
      <c r="CG59" s="7" t="str">
        <f t="shared" si="25"/>
        <v xml:space="preserve"> </v>
      </c>
      <c r="CH59" s="7" t="str">
        <f t="shared" si="26"/>
        <v xml:space="preserve"> </v>
      </c>
      <c r="CI59" s="7" t="str">
        <f t="shared" si="27"/>
        <v xml:space="preserve"> </v>
      </c>
      <c r="CJ59" s="7" t="str">
        <f t="shared" si="28"/>
        <v xml:space="preserve"> </v>
      </c>
      <c r="CK59" s="7" t="str">
        <f t="shared" si="29"/>
        <v xml:space="preserve"> </v>
      </c>
      <c r="CL59" s="7" t="str">
        <f t="shared" si="30"/>
        <v xml:space="preserve"> </v>
      </c>
      <c r="CM59" s="7" t="str">
        <f t="shared" si="31"/>
        <v xml:space="preserve"> </v>
      </c>
      <c r="CN59" s="7" t="str">
        <f t="shared" si="32"/>
        <v xml:space="preserve"> </v>
      </c>
      <c r="CO59" s="7" t="str">
        <f t="shared" si="33"/>
        <v xml:space="preserve"> </v>
      </c>
      <c r="CP59" s="7" t="str">
        <f t="shared" si="34"/>
        <v xml:space="preserve"> </v>
      </c>
      <c r="CQ59" s="7" t="str">
        <f t="shared" si="35"/>
        <v xml:space="preserve"> </v>
      </c>
      <c r="CR59" s="7" t="str">
        <f t="shared" si="36"/>
        <v xml:space="preserve"> </v>
      </c>
      <c r="CS59" s="7" t="str">
        <f t="shared" si="37"/>
        <v xml:space="preserve"> </v>
      </c>
      <c r="CT59" s="7" t="str">
        <f t="shared" si="38"/>
        <v xml:space="preserve"> </v>
      </c>
      <c r="CU59" s="7" t="str">
        <f t="shared" si="39"/>
        <v xml:space="preserve"> </v>
      </c>
      <c r="CV59" s="7" t="str">
        <f t="shared" si="40"/>
        <v xml:space="preserve"> </v>
      </c>
      <c r="CW59" s="7" t="str">
        <f t="shared" si="41"/>
        <v xml:space="preserve"> </v>
      </c>
      <c r="CX59" s="7" t="str">
        <f t="shared" si="42"/>
        <v xml:space="preserve"> </v>
      </c>
      <c r="CY59" s="7" t="str">
        <f t="shared" si="43"/>
        <v xml:space="preserve"> </v>
      </c>
      <c r="CZ59" s="7" t="str">
        <f t="shared" si="44"/>
        <v xml:space="preserve"> </v>
      </c>
      <c r="DA59" s="6" t="str">
        <f t="shared" si="45"/>
        <v xml:space="preserve"> </v>
      </c>
      <c r="DB59" s="7" t="str">
        <f t="shared" si="46"/>
        <v xml:space="preserve"> </v>
      </c>
      <c r="DC59" s="7" t="str">
        <f t="shared" si="47"/>
        <v xml:space="preserve"> </v>
      </c>
      <c r="DD59" s="63"/>
      <c r="DE59" s="37" t="str">
        <f t="shared" si="48"/>
        <v/>
      </c>
      <c r="DF59" s="29" t="str">
        <f t="shared" si="49"/>
        <v xml:space="preserve"> </v>
      </c>
      <c r="DG59" s="28" t="str">
        <f t="shared" si="50"/>
        <v/>
      </c>
      <c r="DH59" s="29" t="str">
        <f t="shared" si="51"/>
        <v/>
      </c>
      <c r="DI59" s="29" t="str">
        <f t="shared" si="52"/>
        <v/>
      </c>
      <c r="DJ59" s="29" t="str">
        <f t="shared" si="53"/>
        <v/>
      </c>
      <c r="DK59" s="29" t="str">
        <f t="shared" si="54"/>
        <v/>
      </c>
      <c r="DL59" s="28" t="str">
        <f t="shared" si="55"/>
        <v/>
      </c>
      <c r="DM59" s="60"/>
    </row>
    <row r="60" spans="1:117" s="7" customFormat="1" x14ac:dyDescent="0.2">
      <c r="A60" s="44">
        <f>WPA2_1_snd!A59</f>
        <v>8</v>
      </c>
      <c r="B60" s="53">
        <v>3</v>
      </c>
      <c r="C60" s="44">
        <v>31165594.758478999</v>
      </c>
      <c r="D60" s="7" t="s">
        <v>3</v>
      </c>
      <c r="E60" s="7">
        <v>0</v>
      </c>
      <c r="AA60" s="8"/>
      <c r="AB60" s="19" t="s">
        <v>3</v>
      </c>
      <c r="AC60" s="6">
        <v>31165660.464761999</v>
      </c>
      <c r="AD60" s="7" t="s">
        <v>3</v>
      </c>
      <c r="AE60" s="7">
        <v>583124</v>
      </c>
      <c r="AF60" s="7">
        <v>0</v>
      </c>
      <c r="BB60" s="45"/>
      <c r="BC60" s="44">
        <f t="shared" si="10"/>
        <v>1</v>
      </c>
      <c r="BD60" s="57"/>
      <c r="BE60" s="7">
        <f t="shared" si="11"/>
        <v>1</v>
      </c>
      <c r="BF60" s="57"/>
      <c r="BG60" s="7">
        <f t="shared" si="12"/>
        <v>1</v>
      </c>
      <c r="BH60" s="60"/>
      <c r="BI60" s="44">
        <f t="shared" si="0"/>
        <v>65.706282999366522</v>
      </c>
      <c r="BJ60" s="57"/>
      <c r="BK60" s="29" t="str">
        <f t="shared" si="1"/>
        <v xml:space="preserve"> </v>
      </c>
      <c r="BL60" s="29" t="str">
        <f t="shared" si="2"/>
        <v xml:space="preserve"> </v>
      </c>
      <c r="BM60" s="28">
        <f t="shared" si="3"/>
        <v>65.706282999366522</v>
      </c>
      <c r="BN60" s="29" t="str">
        <f t="shared" si="4"/>
        <v xml:space="preserve"> </v>
      </c>
      <c r="BO60" s="29" t="str">
        <f t="shared" si="5"/>
        <v xml:space="preserve"> </v>
      </c>
      <c r="BP60" s="29" t="str">
        <f t="shared" si="6"/>
        <v xml:space="preserve"> </v>
      </c>
      <c r="BQ60" s="29" t="str">
        <f t="shared" si="7"/>
        <v xml:space="preserve"> </v>
      </c>
      <c r="BR60" s="28" t="str">
        <f t="shared" si="8"/>
        <v xml:space="preserve"> </v>
      </c>
      <c r="BS60" s="60"/>
      <c r="BT60" s="38" t="str">
        <f t="shared" si="13"/>
        <v xml:space="preserve"> </v>
      </c>
      <c r="BU60" s="33" t="str">
        <f t="shared" si="14"/>
        <v xml:space="preserve"> </v>
      </c>
      <c r="BV60" s="33" t="str">
        <f t="shared" si="15"/>
        <v xml:space="preserve"> </v>
      </c>
      <c r="BW60" s="23" t="str">
        <f t="shared" si="16"/>
        <v xml:space="preserve"> </v>
      </c>
      <c r="BX60" s="33" t="str">
        <f t="shared" si="17"/>
        <v xml:space="preserve"> </v>
      </c>
      <c r="BY60" s="33" t="str">
        <f t="shared" si="18"/>
        <v xml:space="preserve"> </v>
      </c>
      <c r="BZ60" s="33" t="str">
        <f t="shared" si="19"/>
        <v xml:space="preserve"> </v>
      </c>
      <c r="CA60" s="33" t="str">
        <f t="shared" si="20"/>
        <v xml:space="preserve"> </v>
      </c>
      <c r="CB60" s="23" t="str">
        <f t="shared" si="21"/>
        <v xml:space="preserve"> </v>
      </c>
      <c r="CC60" s="63"/>
      <c r="CD60" s="7" t="str">
        <f t="shared" si="22"/>
        <v xml:space="preserve"> </v>
      </c>
      <c r="CE60" s="7" t="str">
        <f t="shared" si="23"/>
        <v xml:space="preserve"> </v>
      </c>
      <c r="CF60" s="7" t="str">
        <f t="shared" si="24"/>
        <v xml:space="preserve"> </v>
      </c>
      <c r="CG60" s="7" t="str">
        <f t="shared" si="25"/>
        <v xml:space="preserve"> </v>
      </c>
      <c r="CH60" s="7" t="str">
        <f t="shared" si="26"/>
        <v xml:space="preserve"> </v>
      </c>
      <c r="CI60" s="7" t="str">
        <f t="shared" si="27"/>
        <v xml:space="preserve"> </v>
      </c>
      <c r="CJ60" s="7" t="str">
        <f t="shared" si="28"/>
        <v xml:space="preserve"> </v>
      </c>
      <c r="CK60" s="7" t="str">
        <f t="shared" si="29"/>
        <v xml:space="preserve"> </v>
      </c>
      <c r="CL60" s="7" t="str">
        <f t="shared" si="30"/>
        <v xml:space="preserve"> </v>
      </c>
      <c r="CM60" s="7" t="str">
        <f t="shared" si="31"/>
        <v xml:space="preserve"> </v>
      </c>
      <c r="CN60" s="7" t="str">
        <f t="shared" si="32"/>
        <v xml:space="preserve"> </v>
      </c>
      <c r="CO60" s="7" t="str">
        <f t="shared" si="33"/>
        <v xml:space="preserve"> </v>
      </c>
      <c r="CP60" s="7" t="str">
        <f t="shared" si="34"/>
        <v xml:space="preserve"> </v>
      </c>
      <c r="CQ60" s="7" t="str">
        <f t="shared" si="35"/>
        <v xml:space="preserve"> </v>
      </c>
      <c r="CR60" s="7" t="str">
        <f t="shared" si="36"/>
        <v xml:space="preserve"> </v>
      </c>
      <c r="CS60" s="7" t="str">
        <f t="shared" si="37"/>
        <v xml:space="preserve"> </v>
      </c>
      <c r="CT60" s="7" t="str">
        <f t="shared" si="38"/>
        <v xml:space="preserve"> </v>
      </c>
      <c r="CU60" s="7" t="str">
        <f t="shared" si="39"/>
        <v xml:space="preserve"> </v>
      </c>
      <c r="CV60" s="7" t="str">
        <f t="shared" si="40"/>
        <v xml:space="preserve"> </v>
      </c>
      <c r="CW60" s="7" t="str">
        <f t="shared" si="41"/>
        <v xml:space="preserve"> </v>
      </c>
      <c r="CX60" s="7" t="str">
        <f t="shared" si="42"/>
        <v xml:space="preserve"> </v>
      </c>
      <c r="CY60" s="7" t="str">
        <f t="shared" si="43"/>
        <v xml:space="preserve"> </v>
      </c>
      <c r="CZ60" s="7" t="str">
        <f t="shared" si="44"/>
        <v xml:space="preserve"> </v>
      </c>
      <c r="DA60" s="6" t="str">
        <f t="shared" si="45"/>
        <v xml:space="preserve"> </v>
      </c>
      <c r="DB60" s="7" t="str">
        <f t="shared" si="46"/>
        <v xml:space="preserve"> </v>
      </c>
      <c r="DC60" s="7" t="str">
        <f t="shared" si="47"/>
        <v xml:space="preserve"> </v>
      </c>
      <c r="DD60" s="63"/>
      <c r="DE60" s="37" t="str">
        <f t="shared" si="48"/>
        <v/>
      </c>
      <c r="DF60" s="29" t="str">
        <f t="shared" si="49"/>
        <v/>
      </c>
      <c r="DG60" s="28" t="str">
        <f t="shared" si="50"/>
        <v xml:space="preserve"> </v>
      </c>
      <c r="DH60" s="29" t="str">
        <f t="shared" si="51"/>
        <v/>
      </c>
      <c r="DI60" s="29" t="str">
        <f t="shared" si="52"/>
        <v/>
      </c>
      <c r="DJ60" s="29" t="str">
        <f t="shared" si="53"/>
        <v/>
      </c>
      <c r="DK60" s="29" t="str">
        <f t="shared" si="54"/>
        <v/>
      </c>
      <c r="DL60" s="28" t="str">
        <f t="shared" si="55"/>
        <v/>
      </c>
      <c r="DM60" s="60"/>
    </row>
    <row r="61" spans="1:117" s="7" customFormat="1" x14ac:dyDescent="0.2">
      <c r="A61" s="44">
        <f>WPA2_1_snd!A60</f>
        <v>8</v>
      </c>
      <c r="B61" s="53">
        <v>4</v>
      </c>
      <c r="C61" s="44">
        <v>31165594.795984998</v>
      </c>
      <c r="D61" s="7" t="s">
        <v>3</v>
      </c>
      <c r="E61" s="7">
        <v>0</v>
      </c>
      <c r="AA61" s="8"/>
      <c r="AB61" s="19" t="s">
        <v>3</v>
      </c>
      <c r="AC61" s="6">
        <v>31165659.588371001</v>
      </c>
      <c r="AD61" s="7" t="s">
        <v>3</v>
      </c>
      <c r="AE61" s="7">
        <v>580670</v>
      </c>
      <c r="AF61" s="7">
        <v>0</v>
      </c>
      <c r="BB61" s="45"/>
      <c r="BC61" s="44">
        <f t="shared" si="10"/>
        <v>1</v>
      </c>
      <c r="BD61" s="57"/>
      <c r="BE61" s="7">
        <f t="shared" si="11"/>
        <v>1</v>
      </c>
      <c r="BF61" s="57"/>
      <c r="BG61" s="7">
        <f t="shared" si="12"/>
        <v>1</v>
      </c>
      <c r="BH61" s="60"/>
      <c r="BI61" s="44">
        <f t="shared" si="0"/>
        <v>64.792386002838612</v>
      </c>
      <c r="BJ61" s="57"/>
      <c r="BK61" s="29" t="str">
        <f t="shared" si="1"/>
        <v xml:space="preserve"> </v>
      </c>
      <c r="BL61" s="29" t="str">
        <f t="shared" si="2"/>
        <v xml:space="preserve"> </v>
      </c>
      <c r="BM61" s="28" t="str">
        <f t="shared" si="3"/>
        <v xml:space="preserve"> </v>
      </c>
      <c r="BN61" s="29">
        <f t="shared" si="4"/>
        <v>64.792386002838612</v>
      </c>
      <c r="BO61" s="29" t="str">
        <f t="shared" si="5"/>
        <v xml:space="preserve"> </v>
      </c>
      <c r="BP61" s="29" t="str">
        <f t="shared" si="6"/>
        <v xml:space="preserve"> </v>
      </c>
      <c r="BQ61" s="29" t="str">
        <f t="shared" si="7"/>
        <v xml:space="preserve"> </v>
      </c>
      <c r="BR61" s="28" t="str">
        <f t="shared" si="8"/>
        <v xml:space="preserve"> </v>
      </c>
      <c r="BS61" s="60"/>
      <c r="BT61" s="38" t="str">
        <f t="shared" si="13"/>
        <v xml:space="preserve"> </v>
      </c>
      <c r="BU61" s="33" t="str">
        <f t="shared" si="14"/>
        <v xml:space="preserve"> </v>
      </c>
      <c r="BV61" s="33" t="str">
        <f t="shared" si="15"/>
        <v xml:space="preserve"> </v>
      </c>
      <c r="BW61" s="23" t="str">
        <f t="shared" si="16"/>
        <v xml:space="preserve"> </v>
      </c>
      <c r="BX61" s="33" t="str">
        <f t="shared" si="17"/>
        <v xml:space="preserve"> </v>
      </c>
      <c r="BY61" s="33" t="str">
        <f t="shared" si="18"/>
        <v xml:space="preserve"> </v>
      </c>
      <c r="BZ61" s="33" t="str">
        <f t="shared" si="19"/>
        <v xml:space="preserve"> </v>
      </c>
      <c r="CA61" s="33" t="str">
        <f t="shared" si="20"/>
        <v xml:space="preserve"> </v>
      </c>
      <c r="CB61" s="23" t="str">
        <f t="shared" si="21"/>
        <v xml:space="preserve"> </v>
      </c>
      <c r="CC61" s="63"/>
      <c r="CD61" s="7" t="str">
        <f t="shared" si="22"/>
        <v xml:space="preserve"> </v>
      </c>
      <c r="CE61" s="7" t="str">
        <f t="shared" si="23"/>
        <v xml:space="preserve"> </v>
      </c>
      <c r="CF61" s="7" t="str">
        <f t="shared" si="24"/>
        <v xml:space="preserve"> </v>
      </c>
      <c r="CG61" s="7" t="str">
        <f t="shared" si="25"/>
        <v xml:space="preserve"> </v>
      </c>
      <c r="CH61" s="7" t="str">
        <f t="shared" si="26"/>
        <v xml:space="preserve"> </v>
      </c>
      <c r="CI61" s="7" t="str">
        <f t="shared" si="27"/>
        <v xml:space="preserve"> </v>
      </c>
      <c r="CJ61" s="7" t="str">
        <f t="shared" si="28"/>
        <v xml:space="preserve"> </v>
      </c>
      <c r="CK61" s="7" t="str">
        <f t="shared" si="29"/>
        <v xml:space="preserve"> </v>
      </c>
      <c r="CL61" s="7" t="str">
        <f t="shared" si="30"/>
        <v xml:space="preserve"> </v>
      </c>
      <c r="CM61" s="7" t="str">
        <f t="shared" si="31"/>
        <v xml:space="preserve"> </v>
      </c>
      <c r="CN61" s="7" t="str">
        <f t="shared" si="32"/>
        <v xml:space="preserve"> </v>
      </c>
      <c r="CO61" s="7" t="str">
        <f t="shared" si="33"/>
        <v xml:space="preserve"> </v>
      </c>
      <c r="CP61" s="7" t="str">
        <f t="shared" si="34"/>
        <v xml:space="preserve"> </v>
      </c>
      <c r="CQ61" s="7" t="str">
        <f t="shared" si="35"/>
        <v xml:space="preserve"> </v>
      </c>
      <c r="CR61" s="7" t="str">
        <f t="shared" si="36"/>
        <v xml:space="preserve"> </v>
      </c>
      <c r="CS61" s="7" t="str">
        <f t="shared" si="37"/>
        <v xml:space="preserve"> </v>
      </c>
      <c r="CT61" s="7" t="str">
        <f t="shared" si="38"/>
        <v xml:space="preserve"> </v>
      </c>
      <c r="CU61" s="7" t="str">
        <f t="shared" si="39"/>
        <v xml:space="preserve"> </v>
      </c>
      <c r="CV61" s="7" t="str">
        <f t="shared" si="40"/>
        <v xml:space="preserve"> </v>
      </c>
      <c r="CW61" s="7" t="str">
        <f t="shared" si="41"/>
        <v xml:space="preserve"> </v>
      </c>
      <c r="CX61" s="7" t="str">
        <f t="shared" si="42"/>
        <v xml:space="preserve"> </v>
      </c>
      <c r="CY61" s="7" t="str">
        <f t="shared" si="43"/>
        <v xml:space="preserve"> </v>
      </c>
      <c r="CZ61" s="7" t="str">
        <f t="shared" si="44"/>
        <v xml:space="preserve"> </v>
      </c>
      <c r="DA61" s="6" t="str">
        <f t="shared" si="45"/>
        <v xml:space="preserve"> </v>
      </c>
      <c r="DB61" s="7" t="str">
        <f t="shared" si="46"/>
        <v xml:space="preserve"> </v>
      </c>
      <c r="DC61" s="7" t="str">
        <f t="shared" si="47"/>
        <v xml:space="preserve"> </v>
      </c>
      <c r="DD61" s="63"/>
      <c r="DE61" s="37" t="str">
        <f t="shared" si="48"/>
        <v/>
      </c>
      <c r="DF61" s="29" t="str">
        <f t="shared" si="49"/>
        <v/>
      </c>
      <c r="DG61" s="28" t="str">
        <f t="shared" si="50"/>
        <v/>
      </c>
      <c r="DH61" s="29" t="str">
        <f t="shared" si="51"/>
        <v xml:space="preserve"> </v>
      </c>
      <c r="DI61" s="29" t="str">
        <f t="shared" si="52"/>
        <v/>
      </c>
      <c r="DJ61" s="29" t="str">
        <f t="shared" si="53"/>
        <v/>
      </c>
      <c r="DK61" s="29" t="str">
        <f t="shared" si="54"/>
        <v/>
      </c>
      <c r="DL61" s="28" t="str">
        <f t="shared" si="55"/>
        <v/>
      </c>
      <c r="DM61" s="60"/>
    </row>
    <row r="62" spans="1:117" s="7" customFormat="1" x14ac:dyDescent="0.2">
      <c r="A62" s="44">
        <f>WPA2_1_snd!A61</f>
        <v>8</v>
      </c>
      <c r="B62" s="53">
        <v>5</v>
      </c>
      <c r="C62" s="44">
        <v>31165594.885113999</v>
      </c>
      <c r="D62" s="7" t="s">
        <v>3</v>
      </c>
      <c r="E62" s="7">
        <v>0</v>
      </c>
      <c r="AA62" s="8"/>
      <c r="AB62" s="19" t="s">
        <v>3</v>
      </c>
      <c r="AC62" s="6">
        <v>31165660.753306001</v>
      </c>
      <c r="AD62" s="7" t="s">
        <v>3</v>
      </c>
      <c r="AE62" s="7">
        <v>591124</v>
      </c>
      <c r="AF62" s="7">
        <v>0</v>
      </c>
      <c r="BB62" s="45"/>
      <c r="BC62" s="44">
        <f t="shared" si="10"/>
        <v>1</v>
      </c>
      <c r="BD62" s="57"/>
      <c r="BE62" s="7">
        <f t="shared" si="11"/>
        <v>1</v>
      </c>
      <c r="BF62" s="57"/>
      <c r="BG62" s="7">
        <f t="shared" si="12"/>
        <v>1</v>
      </c>
      <c r="BH62" s="60"/>
      <c r="BI62" s="44">
        <f t="shared" si="0"/>
        <v>65.868192002177238</v>
      </c>
      <c r="BJ62" s="57"/>
      <c r="BK62" s="29" t="str">
        <f t="shared" si="1"/>
        <v xml:space="preserve"> </v>
      </c>
      <c r="BL62" s="29" t="str">
        <f t="shared" si="2"/>
        <v xml:space="preserve"> </v>
      </c>
      <c r="BM62" s="28" t="str">
        <f t="shared" si="3"/>
        <v xml:space="preserve"> </v>
      </c>
      <c r="BN62" s="29" t="str">
        <f t="shared" si="4"/>
        <v xml:space="preserve"> </v>
      </c>
      <c r="BO62" s="29">
        <f t="shared" si="5"/>
        <v>65.868192002177238</v>
      </c>
      <c r="BP62" s="29" t="str">
        <f t="shared" si="6"/>
        <v xml:space="preserve"> </v>
      </c>
      <c r="BQ62" s="29" t="str">
        <f t="shared" si="7"/>
        <v xml:space="preserve"> </v>
      </c>
      <c r="BR62" s="28" t="str">
        <f t="shared" si="8"/>
        <v xml:space="preserve"> </v>
      </c>
      <c r="BS62" s="60"/>
      <c r="BT62" s="38" t="str">
        <f t="shared" si="13"/>
        <v xml:space="preserve"> </v>
      </c>
      <c r="BU62" s="33" t="str">
        <f t="shared" si="14"/>
        <v xml:space="preserve"> </v>
      </c>
      <c r="BV62" s="33" t="str">
        <f t="shared" si="15"/>
        <v xml:space="preserve"> </v>
      </c>
      <c r="BW62" s="23" t="str">
        <f t="shared" si="16"/>
        <v xml:space="preserve"> </v>
      </c>
      <c r="BX62" s="33" t="str">
        <f t="shared" si="17"/>
        <v xml:space="preserve"> </v>
      </c>
      <c r="BY62" s="33" t="str">
        <f t="shared" si="18"/>
        <v xml:space="preserve"> </v>
      </c>
      <c r="BZ62" s="33" t="str">
        <f t="shared" si="19"/>
        <v xml:space="preserve"> </v>
      </c>
      <c r="CA62" s="33" t="str">
        <f t="shared" si="20"/>
        <v xml:space="preserve"> </v>
      </c>
      <c r="CB62" s="23" t="str">
        <f t="shared" si="21"/>
        <v xml:space="preserve"> </v>
      </c>
      <c r="CC62" s="63"/>
      <c r="CD62" s="7" t="str">
        <f t="shared" si="22"/>
        <v xml:space="preserve"> </v>
      </c>
      <c r="CE62" s="7" t="str">
        <f t="shared" si="23"/>
        <v xml:space="preserve"> </v>
      </c>
      <c r="CF62" s="7" t="str">
        <f t="shared" si="24"/>
        <v xml:space="preserve"> </v>
      </c>
      <c r="CG62" s="7" t="str">
        <f t="shared" si="25"/>
        <v xml:space="preserve"> </v>
      </c>
      <c r="CH62" s="7" t="str">
        <f t="shared" si="26"/>
        <v xml:space="preserve"> </v>
      </c>
      <c r="CI62" s="7" t="str">
        <f t="shared" si="27"/>
        <v xml:space="preserve"> </v>
      </c>
      <c r="CJ62" s="7" t="str">
        <f t="shared" si="28"/>
        <v xml:space="preserve"> </v>
      </c>
      <c r="CK62" s="7" t="str">
        <f t="shared" si="29"/>
        <v xml:space="preserve"> </v>
      </c>
      <c r="CL62" s="7" t="str">
        <f t="shared" si="30"/>
        <v xml:space="preserve"> </v>
      </c>
      <c r="CM62" s="7" t="str">
        <f t="shared" si="31"/>
        <v xml:space="preserve"> </v>
      </c>
      <c r="CN62" s="7" t="str">
        <f t="shared" si="32"/>
        <v xml:space="preserve"> </v>
      </c>
      <c r="CO62" s="7" t="str">
        <f t="shared" si="33"/>
        <v xml:space="preserve"> </v>
      </c>
      <c r="CP62" s="7" t="str">
        <f t="shared" si="34"/>
        <v xml:space="preserve"> </v>
      </c>
      <c r="CQ62" s="7" t="str">
        <f t="shared" si="35"/>
        <v xml:space="preserve"> </v>
      </c>
      <c r="CR62" s="7" t="str">
        <f t="shared" si="36"/>
        <v xml:space="preserve"> </v>
      </c>
      <c r="CS62" s="7" t="str">
        <f t="shared" si="37"/>
        <v xml:space="preserve"> </v>
      </c>
      <c r="CT62" s="7" t="str">
        <f t="shared" si="38"/>
        <v xml:space="preserve"> </v>
      </c>
      <c r="CU62" s="7" t="str">
        <f t="shared" si="39"/>
        <v xml:space="preserve"> </v>
      </c>
      <c r="CV62" s="7" t="str">
        <f t="shared" si="40"/>
        <v xml:space="preserve"> </v>
      </c>
      <c r="CW62" s="7" t="str">
        <f t="shared" si="41"/>
        <v xml:space="preserve"> </v>
      </c>
      <c r="CX62" s="7" t="str">
        <f t="shared" si="42"/>
        <v xml:space="preserve"> </v>
      </c>
      <c r="CY62" s="7" t="str">
        <f t="shared" si="43"/>
        <v xml:space="preserve"> </v>
      </c>
      <c r="CZ62" s="7" t="str">
        <f t="shared" si="44"/>
        <v xml:space="preserve"> </v>
      </c>
      <c r="DA62" s="6" t="str">
        <f t="shared" si="45"/>
        <v xml:space="preserve"> </v>
      </c>
      <c r="DB62" s="7" t="str">
        <f t="shared" si="46"/>
        <v xml:space="preserve"> </v>
      </c>
      <c r="DC62" s="7" t="str">
        <f t="shared" si="47"/>
        <v xml:space="preserve"> </v>
      </c>
      <c r="DD62" s="63"/>
      <c r="DE62" s="37" t="str">
        <f t="shared" si="48"/>
        <v/>
      </c>
      <c r="DF62" s="29" t="str">
        <f t="shared" si="49"/>
        <v/>
      </c>
      <c r="DG62" s="28" t="str">
        <f t="shared" si="50"/>
        <v/>
      </c>
      <c r="DH62" s="29" t="str">
        <f t="shared" si="51"/>
        <v/>
      </c>
      <c r="DI62" s="29" t="str">
        <f t="shared" si="52"/>
        <v xml:space="preserve"> </v>
      </c>
      <c r="DJ62" s="29" t="str">
        <f t="shared" si="53"/>
        <v/>
      </c>
      <c r="DK62" s="29" t="str">
        <f t="shared" si="54"/>
        <v/>
      </c>
      <c r="DL62" s="28" t="str">
        <f t="shared" si="55"/>
        <v/>
      </c>
      <c r="DM62" s="60"/>
    </row>
    <row r="63" spans="1:117" s="7" customFormat="1" x14ac:dyDescent="0.2">
      <c r="A63" s="44">
        <f>WPA2_1_snd!A62</f>
        <v>8</v>
      </c>
      <c r="B63" s="53">
        <v>6</v>
      </c>
      <c r="C63" s="44">
        <v>31165594.917844001</v>
      </c>
      <c r="D63" s="7" t="s">
        <v>3</v>
      </c>
      <c r="E63" s="7">
        <v>0</v>
      </c>
      <c r="AA63" s="8"/>
      <c r="AB63" s="19" t="s">
        <v>3</v>
      </c>
      <c r="AC63" s="6">
        <v>31165660.730604</v>
      </c>
      <c r="AD63" s="7" t="s">
        <v>3</v>
      </c>
      <c r="AE63" s="7">
        <v>585045</v>
      </c>
      <c r="AF63" s="7">
        <v>0</v>
      </c>
      <c r="BB63" s="45"/>
      <c r="BC63" s="44">
        <f t="shared" si="10"/>
        <v>1</v>
      </c>
      <c r="BD63" s="57"/>
      <c r="BE63" s="7">
        <f t="shared" si="11"/>
        <v>1</v>
      </c>
      <c r="BF63" s="57"/>
      <c r="BG63" s="7">
        <f t="shared" si="12"/>
        <v>1</v>
      </c>
      <c r="BH63" s="60"/>
      <c r="BI63" s="44">
        <f t="shared" si="0"/>
        <v>65.812759999185801</v>
      </c>
      <c r="BJ63" s="57"/>
      <c r="BK63" s="29" t="str">
        <f t="shared" si="1"/>
        <v xml:space="preserve"> </v>
      </c>
      <c r="BL63" s="29" t="str">
        <f t="shared" si="2"/>
        <v xml:space="preserve"> </v>
      </c>
      <c r="BM63" s="28" t="str">
        <f t="shared" si="3"/>
        <v xml:space="preserve"> </v>
      </c>
      <c r="BN63" s="29" t="str">
        <f t="shared" si="4"/>
        <v xml:space="preserve"> </v>
      </c>
      <c r="BO63" s="29" t="str">
        <f t="shared" si="5"/>
        <v xml:space="preserve"> </v>
      </c>
      <c r="BP63" s="29">
        <f t="shared" si="6"/>
        <v>65.812759999185801</v>
      </c>
      <c r="BQ63" s="29" t="str">
        <f t="shared" si="7"/>
        <v xml:space="preserve"> </v>
      </c>
      <c r="BR63" s="28" t="str">
        <f t="shared" si="8"/>
        <v xml:space="preserve"> </v>
      </c>
      <c r="BS63" s="60"/>
      <c r="BT63" s="38" t="str">
        <f t="shared" si="13"/>
        <v xml:space="preserve"> </v>
      </c>
      <c r="BU63" s="33" t="str">
        <f t="shared" si="14"/>
        <v xml:space="preserve"> </v>
      </c>
      <c r="BV63" s="33" t="str">
        <f t="shared" si="15"/>
        <v xml:space="preserve"> </v>
      </c>
      <c r="BW63" s="23" t="str">
        <f t="shared" si="16"/>
        <v xml:space="preserve"> </v>
      </c>
      <c r="BX63" s="33" t="str">
        <f t="shared" si="17"/>
        <v xml:space="preserve"> </v>
      </c>
      <c r="BY63" s="33" t="str">
        <f t="shared" si="18"/>
        <v xml:space="preserve"> </v>
      </c>
      <c r="BZ63" s="33" t="str">
        <f t="shared" si="19"/>
        <v xml:space="preserve"> </v>
      </c>
      <c r="CA63" s="33" t="str">
        <f t="shared" si="20"/>
        <v xml:space="preserve"> </v>
      </c>
      <c r="CB63" s="23" t="str">
        <f t="shared" si="21"/>
        <v xml:space="preserve"> </v>
      </c>
      <c r="CC63" s="63"/>
      <c r="CD63" s="7" t="str">
        <f t="shared" si="22"/>
        <v xml:space="preserve"> </v>
      </c>
      <c r="CE63" s="7" t="str">
        <f t="shared" si="23"/>
        <v xml:space="preserve"> </v>
      </c>
      <c r="CF63" s="7" t="str">
        <f t="shared" si="24"/>
        <v xml:space="preserve"> </v>
      </c>
      <c r="CG63" s="7" t="str">
        <f t="shared" si="25"/>
        <v xml:space="preserve"> </v>
      </c>
      <c r="CH63" s="7" t="str">
        <f t="shared" si="26"/>
        <v xml:space="preserve"> </v>
      </c>
      <c r="CI63" s="7" t="str">
        <f t="shared" si="27"/>
        <v xml:space="preserve"> </v>
      </c>
      <c r="CJ63" s="7" t="str">
        <f t="shared" si="28"/>
        <v xml:space="preserve"> </v>
      </c>
      <c r="CK63" s="7" t="str">
        <f t="shared" si="29"/>
        <v xml:space="preserve"> </v>
      </c>
      <c r="CL63" s="7" t="str">
        <f t="shared" si="30"/>
        <v xml:space="preserve"> </v>
      </c>
      <c r="CM63" s="7" t="str">
        <f t="shared" si="31"/>
        <v xml:space="preserve"> </v>
      </c>
      <c r="CN63" s="7" t="str">
        <f t="shared" si="32"/>
        <v xml:space="preserve"> </v>
      </c>
      <c r="CO63" s="7" t="str">
        <f t="shared" si="33"/>
        <v xml:space="preserve"> </v>
      </c>
      <c r="CP63" s="7" t="str">
        <f t="shared" si="34"/>
        <v xml:space="preserve"> </v>
      </c>
      <c r="CQ63" s="7" t="str">
        <f t="shared" si="35"/>
        <v xml:space="preserve"> </v>
      </c>
      <c r="CR63" s="7" t="str">
        <f t="shared" si="36"/>
        <v xml:space="preserve"> </v>
      </c>
      <c r="CS63" s="7" t="str">
        <f t="shared" si="37"/>
        <v xml:space="preserve"> </v>
      </c>
      <c r="CT63" s="7" t="str">
        <f t="shared" si="38"/>
        <v xml:space="preserve"> </v>
      </c>
      <c r="CU63" s="7" t="str">
        <f t="shared" si="39"/>
        <v xml:space="preserve"> </v>
      </c>
      <c r="CV63" s="7" t="str">
        <f t="shared" si="40"/>
        <v xml:space="preserve"> </v>
      </c>
      <c r="CW63" s="7" t="str">
        <f t="shared" si="41"/>
        <v xml:space="preserve"> </v>
      </c>
      <c r="CX63" s="7" t="str">
        <f t="shared" si="42"/>
        <v xml:space="preserve"> </v>
      </c>
      <c r="CY63" s="7" t="str">
        <f t="shared" si="43"/>
        <v xml:space="preserve"> </v>
      </c>
      <c r="CZ63" s="7" t="str">
        <f t="shared" si="44"/>
        <v xml:space="preserve"> </v>
      </c>
      <c r="DA63" s="6" t="str">
        <f t="shared" si="45"/>
        <v xml:space="preserve"> </v>
      </c>
      <c r="DB63" s="7" t="str">
        <f t="shared" si="46"/>
        <v xml:space="preserve"> </v>
      </c>
      <c r="DC63" s="7" t="str">
        <f t="shared" si="47"/>
        <v xml:space="preserve"> </v>
      </c>
      <c r="DD63" s="63"/>
      <c r="DE63" s="37" t="str">
        <f t="shared" si="48"/>
        <v/>
      </c>
      <c r="DF63" s="29" t="str">
        <f t="shared" si="49"/>
        <v/>
      </c>
      <c r="DG63" s="28" t="str">
        <f t="shared" si="50"/>
        <v/>
      </c>
      <c r="DH63" s="29" t="str">
        <f t="shared" si="51"/>
        <v/>
      </c>
      <c r="DI63" s="29" t="str">
        <f t="shared" si="52"/>
        <v/>
      </c>
      <c r="DJ63" s="29" t="str">
        <f t="shared" si="53"/>
        <v xml:space="preserve"> </v>
      </c>
      <c r="DK63" s="29" t="str">
        <f t="shared" si="54"/>
        <v/>
      </c>
      <c r="DL63" s="28" t="str">
        <f t="shared" si="55"/>
        <v/>
      </c>
      <c r="DM63" s="60"/>
    </row>
    <row r="64" spans="1:117" s="7" customFormat="1" x14ac:dyDescent="0.2">
      <c r="A64" s="44">
        <f>WPA2_1_snd!A63</f>
        <v>8</v>
      </c>
      <c r="B64" s="53">
        <v>7</v>
      </c>
      <c r="C64" s="44">
        <v>31165594.948096</v>
      </c>
      <c r="D64" s="7" t="s">
        <v>3</v>
      </c>
      <c r="E64" s="7">
        <v>0</v>
      </c>
      <c r="AA64" s="8"/>
      <c r="AB64" s="19" t="s">
        <v>3</v>
      </c>
      <c r="AC64" s="6">
        <v>31165657.630762</v>
      </c>
      <c r="AD64" s="7" t="s">
        <v>3</v>
      </c>
      <c r="AE64" s="7">
        <v>580469</v>
      </c>
      <c r="AF64" s="7">
        <v>0</v>
      </c>
      <c r="BB64" s="45"/>
      <c r="BC64" s="44">
        <f t="shared" si="10"/>
        <v>1</v>
      </c>
      <c r="BD64" s="57"/>
      <c r="BE64" s="7">
        <f t="shared" si="11"/>
        <v>1</v>
      </c>
      <c r="BF64" s="57"/>
      <c r="BG64" s="7">
        <f t="shared" si="12"/>
        <v>1</v>
      </c>
      <c r="BH64" s="60"/>
      <c r="BI64" s="44">
        <f t="shared" si="0"/>
        <v>62.682665999978781</v>
      </c>
      <c r="BJ64" s="57"/>
      <c r="BK64" s="29" t="str">
        <f t="shared" si="1"/>
        <v xml:space="preserve"> </v>
      </c>
      <c r="BL64" s="29" t="str">
        <f t="shared" si="2"/>
        <v xml:space="preserve"> </v>
      </c>
      <c r="BM64" s="28" t="str">
        <f t="shared" si="3"/>
        <v xml:space="preserve"> </v>
      </c>
      <c r="BN64" s="29" t="str">
        <f t="shared" si="4"/>
        <v xml:space="preserve"> </v>
      </c>
      <c r="BO64" s="29" t="str">
        <f t="shared" si="5"/>
        <v xml:space="preserve"> </v>
      </c>
      <c r="BP64" s="29" t="str">
        <f t="shared" si="6"/>
        <v xml:space="preserve"> </v>
      </c>
      <c r="BQ64" s="29">
        <f t="shared" si="7"/>
        <v>62.682665999978781</v>
      </c>
      <c r="BR64" s="28" t="str">
        <f t="shared" si="8"/>
        <v xml:space="preserve"> </v>
      </c>
      <c r="BS64" s="60"/>
      <c r="BT64" s="38" t="str">
        <f t="shared" si="13"/>
        <v xml:space="preserve"> </v>
      </c>
      <c r="BU64" s="33" t="str">
        <f t="shared" si="14"/>
        <v xml:space="preserve"> </v>
      </c>
      <c r="BV64" s="33" t="str">
        <f t="shared" si="15"/>
        <v xml:space="preserve"> </v>
      </c>
      <c r="BW64" s="23" t="str">
        <f t="shared" si="16"/>
        <v xml:space="preserve"> </v>
      </c>
      <c r="BX64" s="33" t="str">
        <f t="shared" si="17"/>
        <v xml:space="preserve"> </v>
      </c>
      <c r="BY64" s="33" t="str">
        <f t="shared" si="18"/>
        <v xml:space="preserve"> </v>
      </c>
      <c r="BZ64" s="33" t="str">
        <f t="shared" si="19"/>
        <v xml:space="preserve"> </v>
      </c>
      <c r="CA64" s="33" t="str">
        <f t="shared" si="20"/>
        <v xml:space="preserve"> </v>
      </c>
      <c r="CB64" s="23" t="str">
        <f t="shared" si="21"/>
        <v xml:space="preserve"> </v>
      </c>
      <c r="CC64" s="63"/>
      <c r="CD64" s="7" t="str">
        <f t="shared" si="22"/>
        <v xml:space="preserve"> </v>
      </c>
      <c r="CE64" s="7" t="str">
        <f t="shared" si="23"/>
        <v xml:space="preserve"> </v>
      </c>
      <c r="CF64" s="7" t="str">
        <f t="shared" si="24"/>
        <v xml:space="preserve"> </v>
      </c>
      <c r="CG64" s="7" t="str">
        <f t="shared" si="25"/>
        <v xml:space="preserve"> </v>
      </c>
      <c r="CH64" s="7" t="str">
        <f t="shared" si="26"/>
        <v xml:space="preserve"> </v>
      </c>
      <c r="CI64" s="7" t="str">
        <f t="shared" si="27"/>
        <v xml:space="preserve"> </v>
      </c>
      <c r="CJ64" s="7" t="str">
        <f t="shared" si="28"/>
        <v xml:space="preserve"> </v>
      </c>
      <c r="CK64" s="7" t="str">
        <f t="shared" si="29"/>
        <v xml:space="preserve"> </v>
      </c>
      <c r="CL64" s="7" t="str">
        <f t="shared" si="30"/>
        <v xml:space="preserve"> </v>
      </c>
      <c r="CM64" s="7" t="str">
        <f t="shared" si="31"/>
        <v xml:space="preserve"> </v>
      </c>
      <c r="CN64" s="7" t="str">
        <f t="shared" si="32"/>
        <v xml:space="preserve"> </v>
      </c>
      <c r="CO64" s="7" t="str">
        <f t="shared" si="33"/>
        <v xml:space="preserve"> </v>
      </c>
      <c r="CP64" s="7" t="str">
        <f t="shared" si="34"/>
        <v xml:space="preserve"> </v>
      </c>
      <c r="CQ64" s="7" t="str">
        <f t="shared" si="35"/>
        <v xml:space="preserve"> </v>
      </c>
      <c r="CR64" s="7" t="str">
        <f t="shared" si="36"/>
        <v xml:space="preserve"> </v>
      </c>
      <c r="CS64" s="7" t="str">
        <f t="shared" si="37"/>
        <v xml:space="preserve"> </v>
      </c>
      <c r="CT64" s="7" t="str">
        <f t="shared" si="38"/>
        <v xml:space="preserve"> </v>
      </c>
      <c r="CU64" s="7" t="str">
        <f t="shared" si="39"/>
        <v xml:space="preserve"> </v>
      </c>
      <c r="CV64" s="7" t="str">
        <f t="shared" si="40"/>
        <v xml:space="preserve"> </v>
      </c>
      <c r="CW64" s="7" t="str">
        <f t="shared" si="41"/>
        <v xml:space="preserve"> </v>
      </c>
      <c r="CX64" s="7" t="str">
        <f t="shared" si="42"/>
        <v xml:space="preserve"> </v>
      </c>
      <c r="CY64" s="7" t="str">
        <f t="shared" si="43"/>
        <v xml:space="preserve"> </v>
      </c>
      <c r="CZ64" s="7" t="str">
        <f t="shared" si="44"/>
        <v xml:space="preserve"> </v>
      </c>
      <c r="DA64" s="6" t="str">
        <f t="shared" si="45"/>
        <v xml:space="preserve"> </v>
      </c>
      <c r="DB64" s="7" t="str">
        <f t="shared" si="46"/>
        <v xml:space="preserve"> </v>
      </c>
      <c r="DC64" s="7" t="str">
        <f t="shared" si="47"/>
        <v xml:space="preserve"> </v>
      </c>
      <c r="DD64" s="63"/>
      <c r="DE64" s="37" t="str">
        <f t="shared" si="48"/>
        <v/>
      </c>
      <c r="DF64" s="29" t="str">
        <f t="shared" si="49"/>
        <v/>
      </c>
      <c r="DG64" s="28" t="str">
        <f t="shared" si="50"/>
        <v/>
      </c>
      <c r="DH64" s="29" t="str">
        <f t="shared" si="51"/>
        <v/>
      </c>
      <c r="DI64" s="29" t="str">
        <f t="shared" si="52"/>
        <v/>
      </c>
      <c r="DJ64" s="29" t="str">
        <f t="shared" si="53"/>
        <v/>
      </c>
      <c r="DK64" s="29" t="str">
        <f t="shared" si="54"/>
        <v xml:space="preserve"> </v>
      </c>
      <c r="DL64" s="28" t="str">
        <f t="shared" si="55"/>
        <v/>
      </c>
      <c r="DM64" s="60"/>
    </row>
    <row r="65" spans="1:117" s="7" customFormat="1" x14ac:dyDescent="0.2">
      <c r="A65" s="44">
        <f>WPA2_1_snd!A64</f>
        <v>8</v>
      </c>
      <c r="B65" s="53">
        <v>8</v>
      </c>
      <c r="C65" s="44">
        <v>31165594.981562</v>
      </c>
      <c r="D65" s="7" t="s">
        <v>3</v>
      </c>
      <c r="E65" s="7">
        <v>0</v>
      </c>
      <c r="AA65" s="8"/>
      <c r="AB65" s="19" t="s">
        <v>3</v>
      </c>
      <c r="AC65" s="6">
        <v>31165659.679954998</v>
      </c>
      <c r="AD65" s="7" t="s">
        <v>3</v>
      </c>
      <c r="AE65" s="7">
        <v>537199</v>
      </c>
      <c r="AF65" s="7">
        <v>0</v>
      </c>
      <c r="BB65" s="45"/>
      <c r="BC65" s="44">
        <f t="shared" si="10"/>
        <v>1</v>
      </c>
      <c r="BD65" s="57"/>
      <c r="BE65" s="7">
        <f t="shared" si="11"/>
        <v>1</v>
      </c>
      <c r="BF65" s="57"/>
      <c r="BG65" s="7">
        <f t="shared" si="12"/>
        <v>1</v>
      </c>
      <c r="BH65" s="60"/>
      <c r="BI65" s="44">
        <f t="shared" si="0"/>
        <v>64.698392998427153</v>
      </c>
      <c r="BJ65" s="57"/>
      <c r="BK65" s="29" t="str">
        <f t="shared" si="1"/>
        <v xml:space="preserve"> </v>
      </c>
      <c r="BL65" s="29" t="str">
        <f t="shared" si="2"/>
        <v xml:space="preserve"> </v>
      </c>
      <c r="BM65" s="28" t="str">
        <f t="shared" si="3"/>
        <v xml:space="preserve"> </v>
      </c>
      <c r="BN65" s="29" t="str">
        <f t="shared" si="4"/>
        <v xml:space="preserve"> </v>
      </c>
      <c r="BO65" s="29" t="str">
        <f t="shared" si="5"/>
        <v xml:space="preserve"> </v>
      </c>
      <c r="BP65" s="29" t="str">
        <f t="shared" si="6"/>
        <v xml:space="preserve"> </v>
      </c>
      <c r="BQ65" s="29" t="str">
        <f t="shared" si="7"/>
        <v xml:space="preserve"> </v>
      </c>
      <c r="BR65" s="28">
        <f t="shared" si="8"/>
        <v>64.698392998427153</v>
      </c>
      <c r="BS65" s="60"/>
      <c r="BT65" s="38" t="str">
        <f t="shared" si="13"/>
        <v xml:space="preserve"> </v>
      </c>
      <c r="BU65" s="33" t="str">
        <f t="shared" si="14"/>
        <v xml:space="preserve"> </v>
      </c>
      <c r="BV65" s="33" t="str">
        <f t="shared" si="15"/>
        <v xml:space="preserve"> </v>
      </c>
      <c r="BW65" s="23" t="str">
        <f t="shared" si="16"/>
        <v xml:space="preserve"> </v>
      </c>
      <c r="BX65" s="33" t="str">
        <f t="shared" si="17"/>
        <v xml:space="preserve"> </v>
      </c>
      <c r="BY65" s="33" t="str">
        <f t="shared" si="18"/>
        <v xml:space="preserve"> </v>
      </c>
      <c r="BZ65" s="33" t="str">
        <f t="shared" si="19"/>
        <v xml:space="preserve"> </v>
      </c>
      <c r="CA65" s="33" t="str">
        <f t="shared" si="20"/>
        <v xml:space="preserve"> </v>
      </c>
      <c r="CB65" s="23" t="str">
        <f t="shared" si="21"/>
        <v xml:space="preserve"> </v>
      </c>
      <c r="CC65" s="63"/>
      <c r="CD65" s="7" t="str">
        <f t="shared" si="22"/>
        <v xml:space="preserve"> </v>
      </c>
      <c r="CE65" s="7" t="str">
        <f t="shared" si="23"/>
        <v xml:space="preserve"> </v>
      </c>
      <c r="CF65" s="7" t="str">
        <f t="shared" si="24"/>
        <v xml:space="preserve"> </v>
      </c>
      <c r="CG65" s="7" t="str">
        <f t="shared" si="25"/>
        <v xml:space="preserve"> </v>
      </c>
      <c r="CH65" s="7" t="str">
        <f t="shared" si="26"/>
        <v xml:space="preserve"> </v>
      </c>
      <c r="CI65" s="7" t="str">
        <f t="shared" si="27"/>
        <v xml:space="preserve"> </v>
      </c>
      <c r="CJ65" s="7" t="str">
        <f t="shared" si="28"/>
        <v xml:space="preserve"> </v>
      </c>
      <c r="CK65" s="7" t="str">
        <f t="shared" si="29"/>
        <v xml:space="preserve"> </v>
      </c>
      <c r="CL65" s="7" t="str">
        <f t="shared" si="30"/>
        <v xml:space="preserve"> </v>
      </c>
      <c r="CM65" s="7" t="str">
        <f t="shared" si="31"/>
        <v xml:space="preserve"> </v>
      </c>
      <c r="CN65" s="7" t="str">
        <f t="shared" si="32"/>
        <v xml:space="preserve"> </v>
      </c>
      <c r="CO65" s="7" t="str">
        <f t="shared" si="33"/>
        <v xml:space="preserve"> </v>
      </c>
      <c r="CP65" s="7" t="str">
        <f t="shared" si="34"/>
        <v xml:space="preserve"> </v>
      </c>
      <c r="CQ65" s="7" t="str">
        <f t="shared" si="35"/>
        <v xml:space="preserve"> </v>
      </c>
      <c r="CR65" s="7" t="str">
        <f t="shared" si="36"/>
        <v xml:space="preserve"> </v>
      </c>
      <c r="CS65" s="7" t="str">
        <f t="shared" si="37"/>
        <v xml:space="preserve"> </v>
      </c>
      <c r="CT65" s="7" t="str">
        <f t="shared" si="38"/>
        <v xml:space="preserve"> </v>
      </c>
      <c r="CU65" s="7" t="str">
        <f t="shared" si="39"/>
        <v xml:space="preserve"> </v>
      </c>
      <c r="CV65" s="7" t="str">
        <f t="shared" si="40"/>
        <v xml:space="preserve"> </v>
      </c>
      <c r="CW65" s="7" t="str">
        <f t="shared" si="41"/>
        <v xml:space="preserve"> </v>
      </c>
      <c r="CX65" s="7" t="str">
        <f t="shared" si="42"/>
        <v xml:space="preserve"> </v>
      </c>
      <c r="CY65" s="7" t="str">
        <f t="shared" si="43"/>
        <v xml:space="preserve"> </v>
      </c>
      <c r="CZ65" s="7" t="str">
        <f t="shared" si="44"/>
        <v xml:space="preserve"> </v>
      </c>
      <c r="DA65" s="6" t="str">
        <f t="shared" si="45"/>
        <v xml:space="preserve"> </v>
      </c>
      <c r="DB65" s="7" t="str">
        <f t="shared" si="46"/>
        <v xml:space="preserve"> </v>
      </c>
      <c r="DC65" s="7" t="str">
        <f t="shared" si="47"/>
        <v xml:space="preserve"> </v>
      </c>
      <c r="DD65" s="63"/>
      <c r="DE65" s="37" t="str">
        <f t="shared" si="48"/>
        <v/>
      </c>
      <c r="DF65" s="29" t="str">
        <f t="shared" si="49"/>
        <v/>
      </c>
      <c r="DG65" s="28" t="str">
        <f t="shared" si="50"/>
        <v/>
      </c>
      <c r="DH65" s="29" t="str">
        <f t="shared" si="51"/>
        <v/>
      </c>
      <c r="DI65" s="29" t="str">
        <f t="shared" si="52"/>
        <v/>
      </c>
      <c r="DJ65" s="29" t="str">
        <f t="shared" si="53"/>
        <v/>
      </c>
      <c r="DK65" s="29" t="str">
        <f t="shared" si="54"/>
        <v/>
      </c>
      <c r="DL65" s="28" t="str">
        <f t="shared" si="55"/>
        <v xml:space="preserve"> </v>
      </c>
      <c r="DM65" s="60"/>
    </row>
    <row r="66" spans="1:117" s="7" customFormat="1" x14ac:dyDescent="0.2">
      <c r="A66" s="44">
        <f>WPA2_1_snd!A65</f>
        <v>9</v>
      </c>
      <c r="B66" s="53">
        <v>1</v>
      </c>
      <c r="C66" s="44">
        <v>31171594.670680001</v>
      </c>
      <c r="D66" s="7" t="s">
        <v>1</v>
      </c>
      <c r="E66" s="7">
        <v>58</v>
      </c>
      <c r="F66" s="7">
        <v>62</v>
      </c>
      <c r="G66" s="7">
        <v>51</v>
      </c>
      <c r="H66" s="7">
        <v>135</v>
      </c>
      <c r="I66" s="7">
        <v>218</v>
      </c>
      <c r="J66" s="7">
        <v>138</v>
      </c>
      <c r="K66" s="7">
        <v>199</v>
      </c>
      <c r="L66" s="7">
        <v>160</v>
      </c>
      <c r="M66" s="7">
        <v>111</v>
      </c>
      <c r="N66" s="7">
        <v>243</v>
      </c>
      <c r="O66" s="7">
        <v>242</v>
      </c>
      <c r="P66" s="7">
        <v>58</v>
      </c>
      <c r="Q66" s="7">
        <v>148</v>
      </c>
      <c r="R66" s="7">
        <v>144</v>
      </c>
      <c r="S66" s="7">
        <v>203</v>
      </c>
      <c r="AA66" s="8"/>
      <c r="AB66" s="19" t="s">
        <v>1</v>
      </c>
      <c r="AC66" s="6">
        <v>31171731.742734</v>
      </c>
      <c r="AD66" s="7" t="s">
        <v>1</v>
      </c>
      <c r="AE66" s="7">
        <v>568507</v>
      </c>
      <c r="AF66" s="7">
        <v>0</v>
      </c>
      <c r="AG66" s="7">
        <v>0</v>
      </c>
      <c r="AH66" s="7">
        <v>45</v>
      </c>
      <c r="AI66" s="7">
        <v>120</v>
      </c>
      <c r="AJ66" s="7">
        <v>310</v>
      </c>
      <c r="AK66" s="7">
        <v>40</v>
      </c>
      <c r="AL66" s="7">
        <v>260</v>
      </c>
      <c r="AM66" s="7">
        <v>105</v>
      </c>
      <c r="AN66" s="7">
        <v>95</v>
      </c>
      <c r="AO66" s="7">
        <v>245</v>
      </c>
      <c r="AP66" s="7">
        <v>265</v>
      </c>
      <c r="AQ66" s="7">
        <v>40</v>
      </c>
      <c r="AR66" s="7">
        <v>135</v>
      </c>
      <c r="AS66" s="7">
        <v>145</v>
      </c>
      <c r="AT66" s="7">
        <v>30</v>
      </c>
      <c r="BB66" s="45"/>
      <c r="BC66" s="44">
        <f t="shared" si="10"/>
        <v>1</v>
      </c>
      <c r="BD66" s="57"/>
      <c r="BE66" s="7">
        <f t="shared" si="11"/>
        <v>1</v>
      </c>
      <c r="BF66" s="57"/>
      <c r="BG66" s="7">
        <f t="shared" si="12"/>
        <v>1</v>
      </c>
      <c r="BH66" s="60"/>
      <c r="BI66" s="44">
        <f t="shared" ref="BI66:BI128" si="56">IF($AC66-$C66&gt;500,"outlier", $AC66-$C66)</f>
        <v>137.07205399870872</v>
      </c>
      <c r="BJ66" s="57"/>
      <c r="BK66" s="29">
        <f t="shared" ref="BK66:BK128" si="57">IF($B66=1, $BI66, " ")</f>
        <v>137.07205399870872</v>
      </c>
      <c r="BL66" s="29" t="str">
        <f t="shared" ref="BL66:BL128" si="58">IF($B66=2, $BI66, " ")</f>
        <v xml:space="preserve"> </v>
      </c>
      <c r="BM66" s="28" t="str">
        <f t="shared" ref="BM66:BM128" si="59">IF($B66=3, $BI66, " ")</f>
        <v xml:space="preserve"> </v>
      </c>
      <c r="BN66" s="29" t="str">
        <f t="shared" ref="BN66:BN128" si="60">IF($B66=4, $BI66, " ")</f>
        <v xml:space="preserve"> </v>
      </c>
      <c r="BO66" s="29" t="str">
        <f t="shared" ref="BO66:BO128" si="61">IF($B66=5, $BI66, " ")</f>
        <v xml:space="preserve"> </v>
      </c>
      <c r="BP66" s="29" t="str">
        <f t="shared" ref="BP66:BP128" si="62">IF($B66=6, $BI66, " ")</f>
        <v xml:space="preserve"> </v>
      </c>
      <c r="BQ66" s="29" t="str">
        <f t="shared" ref="BQ66:BQ128" si="63">IF($B66=7, $BI66, " ")</f>
        <v xml:space="preserve"> </v>
      </c>
      <c r="BR66" s="28" t="str">
        <f t="shared" ref="BR66:BR128" si="64">IF($B66=8, $BI66, " ")</f>
        <v xml:space="preserve"> </v>
      </c>
      <c r="BS66" s="60"/>
      <c r="BT66" s="38">
        <f t="shared" si="13"/>
        <v>0</v>
      </c>
      <c r="BU66" s="33">
        <f t="shared" si="14"/>
        <v>0</v>
      </c>
      <c r="BV66" s="33" t="str">
        <f t="shared" si="15"/>
        <v xml:space="preserve"> </v>
      </c>
      <c r="BW66" s="23" t="str">
        <f t="shared" si="16"/>
        <v xml:space="preserve"> </v>
      </c>
      <c r="BX66" s="33" t="str">
        <f t="shared" si="17"/>
        <v xml:space="preserve"> </v>
      </c>
      <c r="BY66" s="33" t="str">
        <f t="shared" si="18"/>
        <v xml:space="preserve"> </v>
      </c>
      <c r="BZ66" s="33" t="str">
        <f t="shared" si="19"/>
        <v xml:space="preserve"> </v>
      </c>
      <c r="CA66" s="33" t="str">
        <f t="shared" si="20"/>
        <v xml:space="preserve"> </v>
      </c>
      <c r="CB66" s="23" t="str">
        <f t="shared" si="21"/>
        <v xml:space="preserve"> </v>
      </c>
      <c r="CC66" s="63"/>
      <c r="CD66" s="7">
        <f t="shared" si="22"/>
        <v>58</v>
      </c>
      <c r="CE66" s="7">
        <f t="shared" si="23"/>
        <v>62</v>
      </c>
      <c r="CF66" s="7">
        <f t="shared" si="24"/>
        <v>6</v>
      </c>
      <c r="CG66" s="7">
        <f t="shared" si="25"/>
        <v>15</v>
      </c>
      <c r="CH66" s="7">
        <f t="shared" si="26"/>
        <v>92</v>
      </c>
      <c r="CI66" s="7">
        <f t="shared" si="27"/>
        <v>98</v>
      </c>
      <c r="CJ66" s="7">
        <f t="shared" si="28"/>
        <v>61</v>
      </c>
      <c r="CK66" s="7">
        <f t="shared" si="29"/>
        <v>55</v>
      </c>
      <c r="CL66" s="7">
        <f t="shared" si="30"/>
        <v>16</v>
      </c>
      <c r="CM66" s="7">
        <f t="shared" si="31"/>
        <v>2</v>
      </c>
      <c r="CN66" s="7">
        <f t="shared" si="32"/>
        <v>23</v>
      </c>
      <c r="CO66" s="7">
        <f t="shared" si="33"/>
        <v>18</v>
      </c>
      <c r="CP66" s="7">
        <f t="shared" si="34"/>
        <v>13</v>
      </c>
      <c r="CQ66" s="7">
        <f t="shared" si="35"/>
        <v>1</v>
      </c>
      <c r="CR66" s="7">
        <f t="shared" si="36"/>
        <v>173</v>
      </c>
      <c r="CS66" s="7" t="str">
        <f t="shared" si="37"/>
        <v xml:space="preserve"> </v>
      </c>
      <c r="CT66" s="7" t="str">
        <f t="shared" si="38"/>
        <v xml:space="preserve"> </v>
      </c>
      <c r="CU66" s="7" t="str">
        <f t="shared" si="39"/>
        <v xml:space="preserve"> </v>
      </c>
      <c r="CV66" s="7" t="str">
        <f t="shared" si="40"/>
        <v xml:space="preserve"> </v>
      </c>
      <c r="CW66" s="7" t="str">
        <f t="shared" si="41"/>
        <v xml:space="preserve"> </v>
      </c>
      <c r="CX66" s="7" t="str">
        <f t="shared" si="42"/>
        <v xml:space="preserve"> </v>
      </c>
      <c r="CY66" s="7" t="str">
        <f t="shared" si="43"/>
        <v xml:space="preserve"> </v>
      </c>
      <c r="CZ66" s="7" t="str">
        <f t="shared" si="44"/>
        <v xml:space="preserve"> </v>
      </c>
      <c r="DA66" s="6">
        <f t="shared" si="45"/>
        <v>46.2</v>
      </c>
      <c r="DB66" s="7">
        <f t="shared" si="46"/>
        <v>23</v>
      </c>
      <c r="DC66" s="7">
        <f t="shared" si="47"/>
        <v>45.810042567105306</v>
      </c>
      <c r="DD66" s="63"/>
      <c r="DE66" s="37">
        <f t="shared" si="48"/>
        <v>46.2</v>
      </c>
      <c r="DF66" s="29" t="str">
        <f t="shared" si="49"/>
        <v/>
      </c>
      <c r="DG66" s="28" t="str">
        <f t="shared" si="50"/>
        <v/>
      </c>
      <c r="DH66" s="29" t="str">
        <f t="shared" si="51"/>
        <v/>
      </c>
      <c r="DI66" s="29" t="str">
        <f t="shared" si="52"/>
        <v/>
      </c>
      <c r="DJ66" s="29" t="str">
        <f t="shared" si="53"/>
        <v/>
      </c>
      <c r="DK66" s="29" t="str">
        <f t="shared" si="54"/>
        <v/>
      </c>
      <c r="DL66" s="28" t="str">
        <f t="shared" si="55"/>
        <v/>
      </c>
      <c r="DM66" s="60"/>
    </row>
    <row r="67" spans="1:117" s="7" customFormat="1" x14ac:dyDescent="0.2">
      <c r="A67" s="44">
        <f>WPA2_1_snd!A66</f>
        <v>9</v>
      </c>
      <c r="B67" s="53">
        <v>2</v>
      </c>
      <c r="C67" s="44">
        <v>31171594.714030001</v>
      </c>
      <c r="D67" s="7" t="s">
        <v>1</v>
      </c>
      <c r="E67" s="7">
        <v>96</v>
      </c>
      <c r="F67" s="7">
        <v>26</v>
      </c>
      <c r="G67" s="7">
        <v>41</v>
      </c>
      <c r="H67" s="7">
        <v>64</v>
      </c>
      <c r="I67" s="7">
        <v>235</v>
      </c>
      <c r="J67" s="7">
        <v>217</v>
      </c>
      <c r="K67" s="7">
        <v>24</v>
      </c>
      <c r="L67" s="7">
        <v>49</v>
      </c>
      <c r="M67" s="7">
        <v>220</v>
      </c>
      <c r="N67" s="7">
        <v>116</v>
      </c>
      <c r="O67" s="7">
        <v>63</v>
      </c>
      <c r="P67" s="7">
        <v>149</v>
      </c>
      <c r="Q67" s="7">
        <v>10</v>
      </c>
      <c r="R67" s="7">
        <v>153</v>
      </c>
      <c r="S67" s="7">
        <v>103</v>
      </c>
      <c r="T67" s="7">
        <v>6</v>
      </c>
      <c r="U67" s="7">
        <v>98</v>
      </c>
      <c r="V67" s="7">
        <v>132</v>
      </c>
      <c r="W67" s="7">
        <v>38</v>
      </c>
      <c r="X67" s="7">
        <v>68</v>
      </c>
      <c r="Y67" s="7">
        <v>75</v>
      </c>
      <c r="Z67" s="7">
        <v>150</v>
      </c>
      <c r="AA67" s="8"/>
      <c r="AB67" s="19" t="s">
        <v>1</v>
      </c>
      <c r="AC67" s="6">
        <v>31171721.329751</v>
      </c>
      <c r="AD67" s="7" t="s">
        <v>1</v>
      </c>
      <c r="AE67" s="7">
        <v>584554</v>
      </c>
      <c r="AF67" s="7">
        <v>10</v>
      </c>
      <c r="AG67" s="7">
        <v>0</v>
      </c>
      <c r="AH67" s="7">
        <v>20</v>
      </c>
      <c r="AI67" s="7">
        <v>60</v>
      </c>
      <c r="AJ67" s="7">
        <v>280</v>
      </c>
      <c r="AK67" s="7">
        <v>200</v>
      </c>
      <c r="AL67" s="7">
        <v>0</v>
      </c>
      <c r="AM67" s="7">
        <v>40</v>
      </c>
      <c r="AN67" s="7">
        <v>275</v>
      </c>
      <c r="AO67" s="7">
        <v>55</v>
      </c>
      <c r="AP67" s="7">
        <v>65</v>
      </c>
      <c r="AQ67" s="7">
        <v>145</v>
      </c>
      <c r="AR67" s="7">
        <v>5</v>
      </c>
      <c r="AS67" s="7">
        <v>170</v>
      </c>
      <c r="AT67" s="7">
        <v>85</v>
      </c>
      <c r="AU67" s="7">
        <v>0</v>
      </c>
      <c r="AV67" s="7">
        <v>115</v>
      </c>
      <c r="AW67" s="7">
        <v>110</v>
      </c>
      <c r="AX67" s="7">
        <v>55</v>
      </c>
      <c r="AY67" s="7">
        <v>65</v>
      </c>
      <c r="AZ67" s="7">
        <v>55</v>
      </c>
      <c r="BA67" s="7">
        <v>20</v>
      </c>
      <c r="BB67" s="45"/>
      <c r="BC67" s="44">
        <f t="shared" ref="BC67:BC128" si="65">IF(D67=AB67,1,0)</f>
        <v>1</v>
      </c>
      <c r="BD67" s="57"/>
      <c r="BE67" s="7">
        <f t="shared" ref="BE67:BE98" si="66">IF(D67=AD67, 1, 0)</f>
        <v>1</v>
      </c>
      <c r="BF67" s="57"/>
      <c r="BG67" s="7">
        <f t="shared" ref="BG67:BG129" si="67">IF(BC67+BE67=2, 1, 0)</f>
        <v>1</v>
      </c>
      <c r="BH67" s="60"/>
      <c r="BI67" s="44">
        <f t="shared" si="56"/>
        <v>126.61572099849582</v>
      </c>
      <c r="BJ67" s="57"/>
      <c r="BK67" s="29" t="str">
        <f t="shared" si="57"/>
        <v xml:space="preserve"> </v>
      </c>
      <c r="BL67" s="29">
        <f t="shared" si="58"/>
        <v>126.61572099849582</v>
      </c>
      <c r="BM67" s="28" t="str">
        <f t="shared" si="59"/>
        <v xml:space="preserve"> </v>
      </c>
      <c r="BN67" s="29" t="str">
        <f t="shared" si="60"/>
        <v xml:space="preserve"> </v>
      </c>
      <c r="BO67" s="29" t="str">
        <f t="shared" si="61"/>
        <v xml:space="preserve"> </v>
      </c>
      <c r="BP67" s="29" t="str">
        <f t="shared" si="62"/>
        <v xml:space="preserve"> </v>
      </c>
      <c r="BQ67" s="29" t="str">
        <f t="shared" si="63"/>
        <v xml:space="preserve"> </v>
      </c>
      <c r="BR67" s="28" t="str">
        <f t="shared" si="64"/>
        <v xml:space="preserve"> </v>
      </c>
      <c r="BS67" s="60"/>
      <c r="BT67" s="38">
        <f t="shared" ref="BT67:BT129" si="68">IF(COUNT(E67:AA67) &gt; 1, (COUNT(E67:AA67)-COUNT(AF67:BB67)), " ")</f>
        <v>0</v>
      </c>
      <c r="BU67" s="33" t="str">
        <f t="shared" ref="BU67:BU129" si="69">IF($B67=1,$BT67, " ")</f>
        <v xml:space="preserve"> </v>
      </c>
      <c r="BV67" s="33">
        <f t="shared" ref="BV67:BV129" si="70">IF($B67=2,$BT67, " ")</f>
        <v>0</v>
      </c>
      <c r="BW67" s="23" t="str">
        <f t="shared" ref="BW67:BW129" si="71">IF($B67=3,$BT67, " ")</f>
        <v xml:space="preserve"> </v>
      </c>
      <c r="BX67" s="33" t="str">
        <f t="shared" ref="BX67:BX129" si="72">IF($B67=4,$BT67, " ")</f>
        <v xml:space="preserve"> </v>
      </c>
      <c r="BY67" s="33" t="str">
        <f t="shared" ref="BY67:BY129" si="73">IF($B67=5,$BT67, " ")</f>
        <v xml:space="preserve"> </v>
      </c>
      <c r="BZ67" s="33" t="str">
        <f t="shared" ref="BZ67:BZ129" si="74">IF($B67=6,$BT67, " ")</f>
        <v xml:space="preserve"> </v>
      </c>
      <c r="CA67" s="33" t="str">
        <f t="shared" ref="CA67:CA129" si="75">IF($B67=7,$BT67, " ")</f>
        <v xml:space="preserve"> </v>
      </c>
      <c r="CB67" s="23" t="str">
        <f t="shared" ref="CB67:CB129" si="76">IF($B67=8,$BT67, " ")</f>
        <v xml:space="preserve"> </v>
      </c>
      <c r="CC67" s="63"/>
      <c r="CD67" s="7">
        <f t="shared" ref="CD67:CD129" si="77">IF(COUNT($E67:$AA67)&gt;1,IF(ISBLANK(E67)," ",IF(ISBLANK(AF67), " ",ABS(E67-AF67))), " ")</f>
        <v>86</v>
      </c>
      <c r="CE67" s="7">
        <f t="shared" ref="CE67:CE129" si="78">IF(COUNT($E67:$AA67)&gt;1,IF(ISBLANK(F67)," ",IF(ISBLANK(AG67), " ",ABS(F67-AG67))), " ")</f>
        <v>26</v>
      </c>
      <c r="CF67" s="7">
        <f t="shared" ref="CF67:CF129" si="79">IF(COUNT($E67:$AA67)&gt;1,IF(ISBLANK(G67)," ",IF(ISBLANK(AH67), " ",ABS(G67-AH67))), " ")</f>
        <v>21</v>
      </c>
      <c r="CG67" s="7">
        <f t="shared" ref="CG67:CG129" si="80">IF(COUNT($E67:$AA67)&gt;1,IF(ISBLANK(H67)," ",IF(ISBLANK(AI67), " ",ABS(H67-AI67))), " ")</f>
        <v>4</v>
      </c>
      <c r="CH67" s="7">
        <f t="shared" ref="CH67:CH129" si="81">IF(COUNT($E67:$AA67)&gt;1,IF(ISBLANK(I67)," ",IF(ISBLANK(AJ67), " ",ABS(I67-AJ67))), " ")</f>
        <v>45</v>
      </c>
      <c r="CI67" s="7">
        <f t="shared" ref="CI67:CI129" si="82">IF(COUNT($E67:$AA67)&gt;1,IF(ISBLANK(J67)," ",IF(ISBLANK(AK67), " ",ABS(J67-AK67))), " ")</f>
        <v>17</v>
      </c>
      <c r="CJ67" s="7">
        <f t="shared" ref="CJ67:CJ129" si="83">IF(COUNT($E67:$AA67)&gt;1,IF(ISBLANK(K67)," ",IF(ISBLANK(AL67), " ",ABS(K67-AL67))), " ")</f>
        <v>24</v>
      </c>
      <c r="CK67" s="7">
        <f t="shared" ref="CK67:CK129" si="84">IF(COUNT($E67:$AA67)&gt;1,IF(ISBLANK(L67)," ",IF(ISBLANK(AM67), " ",ABS(L67-AM67))), " ")</f>
        <v>9</v>
      </c>
      <c r="CL67" s="7">
        <f t="shared" ref="CL67:CL129" si="85">IF(COUNT($E67:$AA67)&gt;1,IF(ISBLANK(M67)," ",IF(ISBLANK(AN67), " ",ABS(M67-AN67))), " ")</f>
        <v>55</v>
      </c>
      <c r="CM67" s="7">
        <f t="shared" ref="CM67:CM129" si="86">IF(COUNT($E67:$AA67)&gt;1,IF(ISBLANK(N67)," ",IF(ISBLANK(AO67), " ",ABS(N67-AO67))), " ")</f>
        <v>61</v>
      </c>
      <c r="CN67" s="7">
        <f t="shared" ref="CN67:CN129" si="87">IF(COUNT($E67:$AA67)&gt;1,IF(ISBLANK(O67)," ",IF(ISBLANK(AP67), " ",ABS(O67-AP67))), " ")</f>
        <v>2</v>
      </c>
      <c r="CO67" s="7">
        <f t="shared" ref="CO67:CO129" si="88">IF(COUNT($E67:$AA67)&gt;1,IF(ISBLANK(P67)," ",IF(ISBLANK(AQ67), " ",ABS(P67-AQ67))), " ")</f>
        <v>4</v>
      </c>
      <c r="CP67" s="7">
        <f t="shared" ref="CP67:CP129" si="89">IF(COUNT($E67:$AA67)&gt;1,IF(ISBLANK(Q67)," ",IF(ISBLANK(AR67), " ",ABS(Q67-AR67))), " ")</f>
        <v>5</v>
      </c>
      <c r="CQ67" s="7">
        <f t="shared" ref="CQ67:CQ129" si="90">IF(COUNT($E67:$AA67)&gt;1,IF(ISBLANK(R67)," ",IF(ISBLANK(AS67), " ",ABS(R67-AS67))), " ")</f>
        <v>17</v>
      </c>
      <c r="CR67" s="7">
        <f t="shared" ref="CR67:CR129" si="91">IF(COUNT($E67:$AA67)&gt;1,IF(ISBLANK(S67)," ",IF(ISBLANK(AT67), " ",ABS(S67-AT67))), " ")</f>
        <v>18</v>
      </c>
      <c r="CS67" s="7">
        <f t="shared" ref="CS67:CS129" si="92">IF(COUNT($E67:$AA67)&gt;1,IF(ISBLANK(T67)," ",IF(ISBLANK(AU67), " ",ABS(T67-AU67))), " ")</f>
        <v>6</v>
      </c>
      <c r="CT67" s="7">
        <f t="shared" ref="CT67:CT129" si="93">IF(COUNT($E67:$AA67)&gt;1,IF(ISBLANK(U67)," ",IF(ISBLANK(AV67), " ",ABS(U67-AV67))), " ")</f>
        <v>17</v>
      </c>
      <c r="CU67" s="7">
        <f t="shared" ref="CU67:CU129" si="94">IF(COUNT($E67:$AA67)&gt;1,IF(ISBLANK(V67)," ",IF(ISBLANK(AW67), " ",ABS(V67-AW67))), " ")</f>
        <v>22</v>
      </c>
      <c r="CV67" s="7">
        <f t="shared" ref="CV67:CV129" si="95">IF(COUNT($E67:$AA67)&gt;1,IF(ISBLANK(W67)," ",IF(ISBLANK(AX67), " ",ABS(W67-AX67))), " ")</f>
        <v>17</v>
      </c>
      <c r="CW67" s="7">
        <f t="shared" ref="CW67:CW129" si="96">IF(COUNT($E67:$AA67)&gt;1,IF(ISBLANK(X67)," ",IF(ISBLANK(AY67), " ",ABS(X67-AY67))), " ")</f>
        <v>3</v>
      </c>
      <c r="CX67" s="7">
        <f t="shared" ref="CX67:CX129" si="97">IF(COUNT($E67:$AA67)&gt;1,IF(ISBLANK(Y67)," ",IF(ISBLANK(AZ67), " ",ABS(Y67-AZ67))), " ")</f>
        <v>20</v>
      </c>
      <c r="CY67" s="7">
        <f t="shared" ref="CY67:CY129" si="98">IF(COUNT($E67:$AA67)&gt;1,IF(ISBLANK(Z67)," ",IF(ISBLANK(BA67), " ",ABS(Z67-BA67))), " ")</f>
        <v>130</v>
      </c>
      <c r="CZ67" s="7" t="str">
        <f t="shared" ref="CZ67:CZ129" si="99">IF(COUNT($E67:$AA67)&gt;1,IF(ISBLANK(AA67)," ",IF(ISBLANK(BB67), " ",ABS(AA67-BB67))), " ")</f>
        <v xml:space="preserve"> </v>
      </c>
      <c r="DA67" s="6">
        <f t="shared" ref="DA67:DA129" si="100">IF(COUNT(CD67:CZ67), AVERAGE(CD67:CZ67), " ")</f>
        <v>27.681818181818183</v>
      </c>
      <c r="DB67" s="7">
        <f t="shared" ref="DB67:DB129" si="101">IF(COUNT(CD67:CZ67), MEDIAN(CD67:CZ67), " ")</f>
        <v>17.5</v>
      </c>
      <c r="DC67" s="7">
        <f t="shared" ref="DC67:DC129" si="102">IF(COUNT(CD67:CZ67), _xlfn.STDEV.P(CD67:CZ67), " ")</f>
        <v>30.49051471528983</v>
      </c>
      <c r="DD67" s="63"/>
      <c r="DE67" s="37" t="str">
        <f t="shared" ref="DE67:DE129" si="103">IF($B67 = 1, IF(COUNT(CD67:CZ67), AVERAGE(CD67:CZ67), " "), "")</f>
        <v/>
      </c>
      <c r="DF67" s="29">
        <f t="shared" ref="DF67:DF129" si="104">IF($B67 = 2, IF(COUNT(CE67:DA67), AVERAGE(CE67:DA67), " "), "")</f>
        <v>25.030991735537189</v>
      </c>
      <c r="DG67" s="28" t="str">
        <f t="shared" ref="DG67:DG129" si="105">IF($B67 = 3, IF(COUNT(CF67:DB67), AVERAGE(CF67:DB67), " "), "")</f>
        <v/>
      </c>
      <c r="DH67" s="29" t="str">
        <f t="shared" ref="DH67:DH129" si="106">IF($B67 = 4, IF(COUNT(CG67:DC67), AVERAGE(CG67:DC67), " "), "")</f>
        <v/>
      </c>
      <c r="DI67" s="29" t="str">
        <f t="shared" ref="DI67:DI129" si="107">IF($B67 = 5, IF(COUNT(CH67:DD67), AVERAGE(CH67:DD67), " "), "")</f>
        <v/>
      </c>
      <c r="DJ67" s="29" t="str">
        <f t="shared" ref="DJ67:DJ129" si="108">IF($B67 = 6, IF(COUNT(CI67:DE67), AVERAGE(CI67:DE67), " "), "")</f>
        <v/>
      </c>
      <c r="DK67" s="29" t="str">
        <f t="shared" ref="DK67:DK129" si="109">IF($B67 = 7, IF(COUNT(CJ67:DF67), AVERAGE(CJ67:DF67), " "), "")</f>
        <v/>
      </c>
      <c r="DL67" s="28" t="str">
        <f t="shared" ref="DL67:DL129" si="110">IF($B67 = 8, IF(COUNT(CK67:DG67), AVERAGE(CK67:DG67), " "), "")</f>
        <v/>
      </c>
      <c r="DM67" s="60"/>
    </row>
    <row r="68" spans="1:117" s="7" customFormat="1" x14ac:dyDescent="0.2">
      <c r="A68" s="44">
        <f>WPA2_1_snd!A67</f>
        <v>9</v>
      </c>
      <c r="B68" s="53">
        <v>3</v>
      </c>
      <c r="C68" s="44">
        <v>31171595.349169001</v>
      </c>
      <c r="D68" s="7" t="s">
        <v>1</v>
      </c>
      <c r="E68" s="7">
        <v>19</v>
      </c>
      <c r="F68" s="7">
        <v>245</v>
      </c>
      <c r="G68" s="7">
        <v>127</v>
      </c>
      <c r="H68" s="7">
        <v>147</v>
      </c>
      <c r="I68" s="7">
        <v>6</v>
      </c>
      <c r="J68" s="7">
        <v>84</v>
      </c>
      <c r="K68" s="7">
        <v>190</v>
      </c>
      <c r="L68" s="7">
        <v>124</v>
      </c>
      <c r="M68" s="7">
        <v>117</v>
      </c>
      <c r="N68" s="7">
        <v>53</v>
      </c>
      <c r="O68" s="7">
        <v>234</v>
      </c>
      <c r="P68" s="7">
        <v>14</v>
      </c>
      <c r="Q68" s="7">
        <v>47</v>
      </c>
      <c r="R68" s="7">
        <v>186</v>
      </c>
      <c r="S68" s="7">
        <v>236</v>
      </c>
      <c r="T68" s="7">
        <v>94</v>
      </c>
      <c r="U68" s="7">
        <v>48</v>
      </c>
      <c r="V68" s="7">
        <v>231</v>
      </c>
      <c r="AA68" s="8"/>
      <c r="AB68" s="19" t="s">
        <v>1</v>
      </c>
      <c r="AC68" s="6">
        <v>31171731.523237001</v>
      </c>
      <c r="AD68" s="7" t="s">
        <v>1</v>
      </c>
      <c r="AE68" s="7">
        <v>583124</v>
      </c>
      <c r="AF68" s="7">
        <v>0</v>
      </c>
      <c r="AG68" s="7">
        <v>165</v>
      </c>
      <c r="AH68" s="7">
        <v>105</v>
      </c>
      <c r="AI68" s="7">
        <v>205</v>
      </c>
      <c r="AJ68" s="7">
        <v>0</v>
      </c>
      <c r="AK68" s="7">
        <v>5</v>
      </c>
      <c r="AL68" s="7">
        <v>295</v>
      </c>
      <c r="AM68" s="7">
        <v>15</v>
      </c>
      <c r="AN68" s="7">
        <v>180</v>
      </c>
      <c r="AO68" s="7">
        <v>0</v>
      </c>
      <c r="AP68" s="7">
        <v>230</v>
      </c>
      <c r="AQ68" s="7">
        <v>20</v>
      </c>
      <c r="AR68" s="7">
        <v>30</v>
      </c>
      <c r="AS68" s="7">
        <v>235</v>
      </c>
      <c r="AT68" s="7">
        <v>215</v>
      </c>
      <c r="AU68" s="7">
        <v>65</v>
      </c>
      <c r="AV68" s="7">
        <v>45</v>
      </c>
      <c r="AW68" s="7">
        <v>40</v>
      </c>
      <c r="BB68" s="45"/>
      <c r="BC68" s="44">
        <f t="shared" si="65"/>
        <v>1</v>
      </c>
      <c r="BD68" s="57"/>
      <c r="BE68" s="7">
        <f t="shared" si="66"/>
        <v>1</v>
      </c>
      <c r="BF68" s="57"/>
      <c r="BG68" s="7">
        <f t="shared" si="67"/>
        <v>1</v>
      </c>
      <c r="BH68" s="60"/>
      <c r="BI68" s="44">
        <f t="shared" si="56"/>
        <v>136.17406800016761</v>
      </c>
      <c r="BJ68" s="57"/>
      <c r="BK68" s="29" t="str">
        <f t="shared" si="57"/>
        <v xml:space="preserve"> </v>
      </c>
      <c r="BL68" s="29" t="str">
        <f t="shared" si="58"/>
        <v xml:space="preserve"> </v>
      </c>
      <c r="BM68" s="28">
        <f t="shared" si="59"/>
        <v>136.17406800016761</v>
      </c>
      <c r="BN68" s="29" t="str">
        <f t="shared" si="60"/>
        <v xml:space="preserve"> </v>
      </c>
      <c r="BO68" s="29" t="str">
        <f t="shared" si="61"/>
        <v xml:space="preserve"> </v>
      </c>
      <c r="BP68" s="29" t="str">
        <f t="shared" si="62"/>
        <v xml:space="preserve"> </v>
      </c>
      <c r="BQ68" s="29" t="str">
        <f t="shared" si="63"/>
        <v xml:space="preserve"> </v>
      </c>
      <c r="BR68" s="28" t="str">
        <f t="shared" si="64"/>
        <v xml:space="preserve"> </v>
      </c>
      <c r="BS68" s="60"/>
      <c r="BT68" s="38">
        <f t="shared" si="68"/>
        <v>0</v>
      </c>
      <c r="BU68" s="33" t="str">
        <f t="shared" si="69"/>
        <v xml:space="preserve"> </v>
      </c>
      <c r="BV68" s="33" t="str">
        <f t="shared" si="70"/>
        <v xml:space="preserve"> </v>
      </c>
      <c r="BW68" s="23">
        <f t="shared" si="71"/>
        <v>0</v>
      </c>
      <c r="BX68" s="33" t="str">
        <f t="shared" si="72"/>
        <v xml:space="preserve"> </v>
      </c>
      <c r="BY68" s="33" t="str">
        <f t="shared" si="73"/>
        <v xml:space="preserve"> </v>
      </c>
      <c r="BZ68" s="33" t="str">
        <f t="shared" si="74"/>
        <v xml:space="preserve"> </v>
      </c>
      <c r="CA68" s="33" t="str">
        <f t="shared" si="75"/>
        <v xml:space="preserve"> </v>
      </c>
      <c r="CB68" s="23" t="str">
        <f t="shared" si="76"/>
        <v xml:space="preserve"> </v>
      </c>
      <c r="CC68" s="63"/>
      <c r="CD68" s="7">
        <f t="shared" si="77"/>
        <v>19</v>
      </c>
      <c r="CE68" s="7">
        <f t="shared" si="78"/>
        <v>80</v>
      </c>
      <c r="CF68" s="7">
        <f t="shared" si="79"/>
        <v>22</v>
      </c>
      <c r="CG68" s="7">
        <f t="shared" si="80"/>
        <v>58</v>
      </c>
      <c r="CH68" s="7">
        <f t="shared" si="81"/>
        <v>6</v>
      </c>
      <c r="CI68" s="7">
        <f t="shared" si="82"/>
        <v>79</v>
      </c>
      <c r="CJ68" s="7">
        <f t="shared" si="83"/>
        <v>105</v>
      </c>
      <c r="CK68" s="7">
        <f t="shared" si="84"/>
        <v>109</v>
      </c>
      <c r="CL68" s="7">
        <f t="shared" si="85"/>
        <v>63</v>
      </c>
      <c r="CM68" s="7">
        <f t="shared" si="86"/>
        <v>53</v>
      </c>
      <c r="CN68" s="7">
        <f t="shared" si="87"/>
        <v>4</v>
      </c>
      <c r="CO68" s="7">
        <f t="shared" si="88"/>
        <v>6</v>
      </c>
      <c r="CP68" s="7">
        <f t="shared" si="89"/>
        <v>17</v>
      </c>
      <c r="CQ68" s="7">
        <f t="shared" si="90"/>
        <v>49</v>
      </c>
      <c r="CR68" s="7">
        <f t="shared" si="91"/>
        <v>21</v>
      </c>
      <c r="CS68" s="7">
        <f t="shared" si="92"/>
        <v>29</v>
      </c>
      <c r="CT68" s="7">
        <f t="shared" si="93"/>
        <v>3</v>
      </c>
      <c r="CU68" s="7">
        <f t="shared" si="94"/>
        <v>191</v>
      </c>
      <c r="CV68" s="7" t="str">
        <f t="shared" si="95"/>
        <v xml:space="preserve"> </v>
      </c>
      <c r="CW68" s="7" t="str">
        <f t="shared" si="96"/>
        <v xml:space="preserve"> </v>
      </c>
      <c r="CX68" s="7" t="str">
        <f t="shared" si="97"/>
        <v xml:space="preserve"> </v>
      </c>
      <c r="CY68" s="7" t="str">
        <f t="shared" si="98"/>
        <v xml:space="preserve"> </v>
      </c>
      <c r="CZ68" s="7" t="str">
        <f t="shared" si="99"/>
        <v xml:space="preserve"> </v>
      </c>
      <c r="DA68" s="6">
        <f t="shared" si="100"/>
        <v>50.777777777777779</v>
      </c>
      <c r="DB68" s="7">
        <f t="shared" si="101"/>
        <v>39</v>
      </c>
      <c r="DC68" s="7">
        <f t="shared" si="102"/>
        <v>47.535431879289966</v>
      </c>
      <c r="DD68" s="63"/>
      <c r="DE68" s="37" t="str">
        <f t="shared" si="103"/>
        <v/>
      </c>
      <c r="DF68" s="29" t="str">
        <f t="shared" si="104"/>
        <v/>
      </c>
      <c r="DG68" s="28">
        <f t="shared" si="105"/>
        <v>50.265432098765437</v>
      </c>
      <c r="DH68" s="29" t="str">
        <f t="shared" si="106"/>
        <v/>
      </c>
      <c r="DI68" s="29" t="str">
        <f t="shared" si="107"/>
        <v/>
      </c>
      <c r="DJ68" s="29" t="str">
        <f t="shared" si="108"/>
        <v/>
      </c>
      <c r="DK68" s="29" t="str">
        <f t="shared" si="109"/>
        <v/>
      </c>
      <c r="DL68" s="28" t="str">
        <f t="shared" si="110"/>
        <v/>
      </c>
      <c r="DM68" s="60"/>
    </row>
    <row r="69" spans="1:117" s="7" customFormat="1" x14ac:dyDescent="0.2">
      <c r="A69" s="44">
        <f>WPA2_1_snd!A68</f>
        <v>9</v>
      </c>
      <c r="B69" s="53">
        <v>4</v>
      </c>
      <c r="C69" s="44">
        <v>31171595.393436</v>
      </c>
      <c r="D69" s="7" t="s">
        <v>1</v>
      </c>
      <c r="E69" s="7">
        <v>77</v>
      </c>
      <c r="F69" s="7">
        <v>0</v>
      </c>
      <c r="G69" s="7">
        <v>158</v>
      </c>
      <c r="H69" s="7">
        <v>155</v>
      </c>
      <c r="I69" s="7">
        <v>181</v>
      </c>
      <c r="J69" s="7">
        <v>18</v>
      </c>
      <c r="K69" s="7">
        <v>76</v>
      </c>
      <c r="L69" s="7">
        <v>205</v>
      </c>
      <c r="M69" s="7">
        <v>214</v>
      </c>
      <c r="N69" s="7">
        <v>245</v>
      </c>
      <c r="O69" s="7">
        <v>18</v>
      </c>
      <c r="P69" s="7">
        <v>197</v>
      </c>
      <c r="Q69" s="7">
        <v>66</v>
      </c>
      <c r="R69" s="7">
        <v>106</v>
      </c>
      <c r="S69" s="7">
        <v>136</v>
      </c>
      <c r="T69" s="7">
        <v>99</v>
      </c>
      <c r="U69" s="7">
        <v>83</v>
      </c>
      <c r="AA69" s="8"/>
      <c r="AB69" s="19" t="s">
        <v>1</v>
      </c>
      <c r="AC69" s="6">
        <v>31171729.307606999</v>
      </c>
      <c r="AD69" s="7" t="s">
        <v>1</v>
      </c>
      <c r="AE69" s="7">
        <v>580670</v>
      </c>
      <c r="AF69" s="7">
        <v>0</v>
      </c>
      <c r="AG69" s="7">
        <v>0</v>
      </c>
      <c r="AH69" s="7">
        <v>165</v>
      </c>
      <c r="AI69" s="7">
        <v>110</v>
      </c>
      <c r="AJ69" s="7">
        <v>210</v>
      </c>
      <c r="AK69" s="7">
        <v>0</v>
      </c>
      <c r="AL69" s="7">
        <v>45</v>
      </c>
      <c r="AM69" s="7">
        <v>255</v>
      </c>
      <c r="AN69" s="7">
        <v>195</v>
      </c>
      <c r="AO69" s="7">
        <v>225</v>
      </c>
      <c r="AP69" s="7">
        <v>0</v>
      </c>
      <c r="AQ69" s="7">
        <v>295</v>
      </c>
      <c r="AR69" s="7">
        <v>295</v>
      </c>
      <c r="AS69" s="7">
        <v>210</v>
      </c>
      <c r="AT69" s="7">
        <v>15</v>
      </c>
      <c r="AU69" s="7">
        <v>75</v>
      </c>
      <c r="AV69" s="7">
        <v>65</v>
      </c>
      <c r="BB69" s="45"/>
      <c r="BC69" s="44">
        <f t="shared" si="65"/>
        <v>1</v>
      </c>
      <c r="BD69" s="57"/>
      <c r="BE69" s="7">
        <f t="shared" si="66"/>
        <v>1</v>
      </c>
      <c r="BF69" s="57"/>
      <c r="BG69" s="7">
        <f t="shared" si="67"/>
        <v>1</v>
      </c>
      <c r="BH69" s="60"/>
      <c r="BI69" s="44">
        <f t="shared" si="56"/>
        <v>133.91417099907994</v>
      </c>
      <c r="BJ69" s="57"/>
      <c r="BK69" s="29" t="str">
        <f t="shared" si="57"/>
        <v xml:space="preserve"> </v>
      </c>
      <c r="BL69" s="29" t="str">
        <f t="shared" si="58"/>
        <v xml:space="preserve"> </v>
      </c>
      <c r="BM69" s="28" t="str">
        <f t="shared" si="59"/>
        <v xml:space="preserve"> </v>
      </c>
      <c r="BN69" s="29">
        <f t="shared" si="60"/>
        <v>133.91417099907994</v>
      </c>
      <c r="BO69" s="29" t="str">
        <f t="shared" si="61"/>
        <v xml:space="preserve"> </v>
      </c>
      <c r="BP69" s="29" t="str">
        <f t="shared" si="62"/>
        <v xml:space="preserve"> </v>
      </c>
      <c r="BQ69" s="29" t="str">
        <f t="shared" si="63"/>
        <v xml:space="preserve"> </v>
      </c>
      <c r="BR69" s="28" t="str">
        <f t="shared" si="64"/>
        <v xml:space="preserve"> </v>
      </c>
      <c r="BS69" s="60"/>
      <c r="BT69" s="38">
        <f t="shared" si="68"/>
        <v>0</v>
      </c>
      <c r="BU69" s="33" t="str">
        <f t="shared" si="69"/>
        <v xml:space="preserve"> </v>
      </c>
      <c r="BV69" s="33" t="str">
        <f t="shared" si="70"/>
        <v xml:space="preserve"> </v>
      </c>
      <c r="BW69" s="23" t="str">
        <f t="shared" si="71"/>
        <v xml:space="preserve"> </v>
      </c>
      <c r="BX69" s="33">
        <f t="shared" si="72"/>
        <v>0</v>
      </c>
      <c r="BY69" s="33" t="str">
        <f t="shared" si="73"/>
        <v xml:space="preserve"> </v>
      </c>
      <c r="BZ69" s="33" t="str">
        <f t="shared" si="74"/>
        <v xml:space="preserve"> </v>
      </c>
      <c r="CA69" s="33" t="str">
        <f t="shared" si="75"/>
        <v xml:space="preserve"> </v>
      </c>
      <c r="CB69" s="23" t="str">
        <f t="shared" si="76"/>
        <v xml:space="preserve"> </v>
      </c>
      <c r="CC69" s="63"/>
      <c r="CD69" s="7">
        <f t="shared" si="77"/>
        <v>77</v>
      </c>
      <c r="CE69" s="7">
        <f t="shared" si="78"/>
        <v>0</v>
      </c>
      <c r="CF69" s="7">
        <f t="shared" si="79"/>
        <v>7</v>
      </c>
      <c r="CG69" s="7">
        <f t="shared" si="80"/>
        <v>45</v>
      </c>
      <c r="CH69" s="7">
        <f t="shared" si="81"/>
        <v>29</v>
      </c>
      <c r="CI69" s="7">
        <f t="shared" si="82"/>
        <v>18</v>
      </c>
      <c r="CJ69" s="7">
        <f t="shared" si="83"/>
        <v>31</v>
      </c>
      <c r="CK69" s="7">
        <f t="shared" si="84"/>
        <v>50</v>
      </c>
      <c r="CL69" s="7">
        <f t="shared" si="85"/>
        <v>19</v>
      </c>
      <c r="CM69" s="7">
        <f t="shared" si="86"/>
        <v>20</v>
      </c>
      <c r="CN69" s="7">
        <f t="shared" si="87"/>
        <v>18</v>
      </c>
      <c r="CO69" s="7">
        <f t="shared" si="88"/>
        <v>98</v>
      </c>
      <c r="CP69" s="7">
        <f t="shared" si="89"/>
        <v>229</v>
      </c>
      <c r="CQ69" s="7">
        <f t="shared" si="90"/>
        <v>104</v>
      </c>
      <c r="CR69" s="7">
        <f t="shared" si="91"/>
        <v>121</v>
      </c>
      <c r="CS69" s="7">
        <f t="shared" si="92"/>
        <v>24</v>
      </c>
      <c r="CT69" s="7">
        <f t="shared" si="93"/>
        <v>18</v>
      </c>
      <c r="CU69" s="7" t="str">
        <f t="shared" si="94"/>
        <v xml:space="preserve"> </v>
      </c>
      <c r="CV69" s="7" t="str">
        <f t="shared" si="95"/>
        <v xml:space="preserve"> </v>
      </c>
      <c r="CW69" s="7" t="str">
        <f t="shared" si="96"/>
        <v xml:space="preserve"> </v>
      </c>
      <c r="CX69" s="7" t="str">
        <f t="shared" si="97"/>
        <v xml:space="preserve"> </v>
      </c>
      <c r="CY69" s="7" t="str">
        <f t="shared" si="98"/>
        <v xml:space="preserve"> </v>
      </c>
      <c r="CZ69" s="7" t="str">
        <f t="shared" si="99"/>
        <v xml:space="preserve"> </v>
      </c>
      <c r="DA69" s="6">
        <f t="shared" si="100"/>
        <v>53.411764705882355</v>
      </c>
      <c r="DB69" s="7">
        <f t="shared" si="101"/>
        <v>29</v>
      </c>
      <c r="DC69" s="7">
        <f t="shared" si="102"/>
        <v>56.160545941214153</v>
      </c>
      <c r="DD69" s="63"/>
      <c r="DE69" s="37" t="str">
        <f t="shared" si="103"/>
        <v/>
      </c>
      <c r="DF69" s="29" t="str">
        <f t="shared" si="104"/>
        <v/>
      </c>
      <c r="DG69" s="28" t="str">
        <f t="shared" si="105"/>
        <v/>
      </c>
      <c r="DH69" s="29">
        <f t="shared" si="106"/>
        <v>56.621900626299798</v>
      </c>
      <c r="DI69" s="29" t="str">
        <f t="shared" si="107"/>
        <v/>
      </c>
      <c r="DJ69" s="29" t="str">
        <f t="shared" si="108"/>
        <v/>
      </c>
      <c r="DK69" s="29" t="str">
        <f t="shared" si="109"/>
        <v/>
      </c>
      <c r="DL69" s="28" t="str">
        <f t="shared" si="110"/>
        <v/>
      </c>
      <c r="DM69" s="60"/>
    </row>
    <row r="70" spans="1:117" s="7" customFormat="1" x14ac:dyDescent="0.2">
      <c r="A70" s="44">
        <f>WPA2_1_snd!A69</f>
        <v>9</v>
      </c>
      <c r="B70" s="53">
        <v>5</v>
      </c>
      <c r="C70" s="44">
        <v>31171595.415973</v>
      </c>
      <c r="D70" s="7" t="s">
        <v>1</v>
      </c>
      <c r="E70" s="7">
        <v>140</v>
      </c>
      <c r="F70" s="7">
        <v>160</v>
      </c>
      <c r="G70" s="7">
        <v>94</v>
      </c>
      <c r="H70" s="7">
        <v>128</v>
      </c>
      <c r="I70" s="7">
        <v>145</v>
      </c>
      <c r="J70" s="7">
        <v>91</v>
      </c>
      <c r="K70" s="7">
        <v>45</v>
      </c>
      <c r="L70" s="7">
        <v>186</v>
      </c>
      <c r="M70" s="7">
        <v>92</v>
      </c>
      <c r="N70" s="7">
        <v>62</v>
      </c>
      <c r="O70" s="7">
        <v>129</v>
      </c>
      <c r="P70" s="7">
        <v>82</v>
      </c>
      <c r="Q70" s="7">
        <v>97</v>
      </c>
      <c r="R70" s="7">
        <v>231</v>
      </c>
      <c r="S70" s="7">
        <v>182</v>
      </c>
      <c r="T70" s="7">
        <v>200</v>
      </c>
      <c r="AA70" s="8"/>
      <c r="AB70" s="19" t="s">
        <v>1</v>
      </c>
      <c r="AC70" s="6">
        <v>31171716.832899</v>
      </c>
      <c r="AD70" s="7" t="s">
        <v>1</v>
      </c>
      <c r="AE70" s="7">
        <v>591124</v>
      </c>
      <c r="AF70" s="7">
        <v>20</v>
      </c>
      <c r="AG70" s="7">
        <v>270</v>
      </c>
      <c r="AH70" s="7">
        <v>0</v>
      </c>
      <c r="AI70" s="7">
        <v>205</v>
      </c>
      <c r="AJ70" s="7">
        <v>50</v>
      </c>
      <c r="AK70" s="7">
        <v>140</v>
      </c>
      <c r="AL70" s="7">
        <v>0</v>
      </c>
      <c r="AM70" s="7">
        <v>215</v>
      </c>
      <c r="AN70" s="7">
        <v>50</v>
      </c>
      <c r="AO70" s="7">
        <v>60</v>
      </c>
      <c r="AP70" s="7">
        <v>205</v>
      </c>
      <c r="AQ70" s="7">
        <v>10</v>
      </c>
      <c r="AR70" s="7">
        <v>170</v>
      </c>
      <c r="AS70" s="7">
        <v>215</v>
      </c>
      <c r="AT70" s="7">
        <v>185</v>
      </c>
      <c r="AU70" s="7">
        <v>110</v>
      </c>
      <c r="BB70" s="45"/>
      <c r="BC70" s="44">
        <f t="shared" si="65"/>
        <v>1</v>
      </c>
      <c r="BD70" s="57"/>
      <c r="BE70" s="7">
        <f t="shared" si="66"/>
        <v>1</v>
      </c>
      <c r="BF70" s="57"/>
      <c r="BG70" s="7">
        <f t="shared" si="67"/>
        <v>1</v>
      </c>
      <c r="BH70" s="60"/>
      <c r="BI70" s="44">
        <f t="shared" si="56"/>
        <v>121.41692600026727</v>
      </c>
      <c r="BJ70" s="57"/>
      <c r="BK70" s="29" t="str">
        <f t="shared" si="57"/>
        <v xml:space="preserve"> </v>
      </c>
      <c r="BL70" s="29" t="str">
        <f t="shared" si="58"/>
        <v xml:space="preserve"> </v>
      </c>
      <c r="BM70" s="28" t="str">
        <f t="shared" si="59"/>
        <v xml:space="preserve"> </v>
      </c>
      <c r="BN70" s="29" t="str">
        <f t="shared" si="60"/>
        <v xml:space="preserve"> </v>
      </c>
      <c r="BO70" s="29">
        <f t="shared" si="61"/>
        <v>121.41692600026727</v>
      </c>
      <c r="BP70" s="29" t="str">
        <f t="shared" si="62"/>
        <v xml:space="preserve"> </v>
      </c>
      <c r="BQ70" s="29" t="str">
        <f t="shared" si="63"/>
        <v xml:space="preserve"> </v>
      </c>
      <c r="BR70" s="28" t="str">
        <f t="shared" si="64"/>
        <v xml:space="preserve"> </v>
      </c>
      <c r="BS70" s="60"/>
      <c r="BT70" s="38">
        <f t="shared" si="68"/>
        <v>0</v>
      </c>
      <c r="BU70" s="33" t="str">
        <f t="shared" si="69"/>
        <v xml:space="preserve"> </v>
      </c>
      <c r="BV70" s="33" t="str">
        <f t="shared" si="70"/>
        <v xml:space="preserve"> </v>
      </c>
      <c r="BW70" s="23" t="str">
        <f t="shared" si="71"/>
        <v xml:space="preserve"> </v>
      </c>
      <c r="BX70" s="33" t="str">
        <f t="shared" si="72"/>
        <v xml:space="preserve"> </v>
      </c>
      <c r="BY70" s="33">
        <f t="shared" si="73"/>
        <v>0</v>
      </c>
      <c r="BZ70" s="33" t="str">
        <f t="shared" si="74"/>
        <v xml:space="preserve"> </v>
      </c>
      <c r="CA70" s="33" t="str">
        <f t="shared" si="75"/>
        <v xml:space="preserve"> </v>
      </c>
      <c r="CB70" s="23" t="str">
        <f t="shared" si="76"/>
        <v xml:space="preserve"> </v>
      </c>
      <c r="CC70" s="63"/>
      <c r="CD70" s="7">
        <f t="shared" si="77"/>
        <v>120</v>
      </c>
      <c r="CE70" s="7">
        <f t="shared" si="78"/>
        <v>110</v>
      </c>
      <c r="CF70" s="7">
        <f t="shared" si="79"/>
        <v>94</v>
      </c>
      <c r="CG70" s="7">
        <f t="shared" si="80"/>
        <v>77</v>
      </c>
      <c r="CH70" s="7">
        <f t="shared" si="81"/>
        <v>95</v>
      </c>
      <c r="CI70" s="7">
        <f t="shared" si="82"/>
        <v>49</v>
      </c>
      <c r="CJ70" s="7">
        <f t="shared" si="83"/>
        <v>45</v>
      </c>
      <c r="CK70" s="7">
        <f t="shared" si="84"/>
        <v>29</v>
      </c>
      <c r="CL70" s="7">
        <f t="shared" si="85"/>
        <v>42</v>
      </c>
      <c r="CM70" s="7">
        <f t="shared" si="86"/>
        <v>2</v>
      </c>
      <c r="CN70" s="7">
        <f t="shared" si="87"/>
        <v>76</v>
      </c>
      <c r="CO70" s="7">
        <f t="shared" si="88"/>
        <v>72</v>
      </c>
      <c r="CP70" s="7">
        <f t="shared" si="89"/>
        <v>73</v>
      </c>
      <c r="CQ70" s="7">
        <f t="shared" si="90"/>
        <v>16</v>
      </c>
      <c r="CR70" s="7">
        <f t="shared" si="91"/>
        <v>3</v>
      </c>
      <c r="CS70" s="7">
        <f t="shared" si="92"/>
        <v>90</v>
      </c>
      <c r="CT70" s="7" t="str">
        <f t="shared" si="93"/>
        <v xml:space="preserve"> </v>
      </c>
      <c r="CU70" s="7" t="str">
        <f t="shared" si="94"/>
        <v xml:space="preserve"> </v>
      </c>
      <c r="CV70" s="7" t="str">
        <f t="shared" si="95"/>
        <v xml:space="preserve"> </v>
      </c>
      <c r="CW70" s="7" t="str">
        <f t="shared" si="96"/>
        <v xml:space="preserve"> </v>
      </c>
      <c r="CX70" s="7" t="str">
        <f t="shared" si="97"/>
        <v xml:space="preserve"> </v>
      </c>
      <c r="CY70" s="7" t="str">
        <f t="shared" si="98"/>
        <v xml:space="preserve"> </v>
      </c>
      <c r="CZ70" s="7" t="str">
        <f t="shared" si="99"/>
        <v xml:space="preserve"> </v>
      </c>
      <c r="DA70" s="6">
        <f t="shared" si="100"/>
        <v>62.0625</v>
      </c>
      <c r="DB70" s="7">
        <f t="shared" si="101"/>
        <v>72.5</v>
      </c>
      <c r="DC70" s="7">
        <f t="shared" si="102"/>
        <v>35.664178018706671</v>
      </c>
      <c r="DD70" s="63"/>
      <c r="DE70" s="37" t="str">
        <f t="shared" si="103"/>
        <v/>
      </c>
      <c r="DF70" s="29" t="str">
        <f t="shared" si="104"/>
        <v/>
      </c>
      <c r="DG70" s="28" t="str">
        <f t="shared" si="105"/>
        <v/>
      </c>
      <c r="DH70" s="29" t="str">
        <f t="shared" si="106"/>
        <v/>
      </c>
      <c r="DI70" s="29">
        <f t="shared" si="107"/>
        <v>50.815111867913778</v>
      </c>
      <c r="DJ70" s="29" t="str">
        <f t="shared" si="108"/>
        <v/>
      </c>
      <c r="DK70" s="29" t="str">
        <f t="shared" si="109"/>
        <v/>
      </c>
      <c r="DL70" s="28" t="str">
        <f t="shared" si="110"/>
        <v/>
      </c>
      <c r="DM70" s="60"/>
    </row>
    <row r="71" spans="1:117" s="7" customFormat="1" x14ac:dyDescent="0.2">
      <c r="A71" s="44">
        <f>WPA2_1_snd!A70</f>
        <v>9</v>
      </c>
      <c r="B71" s="53">
        <v>6</v>
      </c>
      <c r="C71" s="44">
        <v>31171595.439036001</v>
      </c>
      <c r="D71" s="7" t="s">
        <v>1</v>
      </c>
      <c r="E71" s="7">
        <v>114</v>
      </c>
      <c r="F71" s="7">
        <v>147</v>
      </c>
      <c r="G71" s="7">
        <v>158</v>
      </c>
      <c r="H71" s="7">
        <v>200</v>
      </c>
      <c r="I71" s="7">
        <v>171</v>
      </c>
      <c r="J71" s="7">
        <v>197</v>
      </c>
      <c r="K71" s="7">
        <v>232</v>
      </c>
      <c r="L71" s="7">
        <v>67</v>
      </c>
      <c r="M71" s="7">
        <v>183</v>
      </c>
      <c r="N71" s="7">
        <v>91</v>
      </c>
      <c r="O71" s="7">
        <v>141</v>
      </c>
      <c r="P71" s="7">
        <v>72</v>
      </c>
      <c r="Q71" s="7">
        <v>249</v>
      </c>
      <c r="AA71" s="8"/>
      <c r="AB71" s="19" t="s">
        <v>1</v>
      </c>
      <c r="AC71" s="6">
        <v>31171717.116126001</v>
      </c>
      <c r="AD71" s="7" t="s">
        <v>1</v>
      </c>
      <c r="AE71" s="7">
        <v>585045</v>
      </c>
      <c r="AF71" s="7">
        <v>15</v>
      </c>
      <c r="AG71" s="7">
        <v>125</v>
      </c>
      <c r="AH71" s="7">
        <v>240</v>
      </c>
      <c r="AI71" s="7">
        <v>115</v>
      </c>
      <c r="AJ71" s="7">
        <v>185</v>
      </c>
      <c r="AK71" s="7">
        <v>215</v>
      </c>
      <c r="AL71" s="7">
        <v>310</v>
      </c>
      <c r="AM71" s="7">
        <v>0</v>
      </c>
      <c r="AN71" s="7">
        <v>145</v>
      </c>
      <c r="AO71" s="7">
        <v>70</v>
      </c>
      <c r="AP71" s="7">
        <v>290</v>
      </c>
      <c r="AQ71" s="7">
        <v>0</v>
      </c>
      <c r="AR71" s="7">
        <v>190</v>
      </c>
      <c r="BB71" s="45"/>
      <c r="BC71" s="44">
        <f t="shared" si="65"/>
        <v>1</v>
      </c>
      <c r="BD71" s="57"/>
      <c r="BE71" s="7">
        <f t="shared" si="66"/>
        <v>1</v>
      </c>
      <c r="BF71" s="57"/>
      <c r="BG71" s="7">
        <f t="shared" si="67"/>
        <v>1</v>
      </c>
      <c r="BH71" s="60"/>
      <c r="BI71" s="44">
        <f t="shared" si="56"/>
        <v>121.6770900003612</v>
      </c>
      <c r="BJ71" s="57"/>
      <c r="BK71" s="29" t="str">
        <f t="shared" si="57"/>
        <v xml:space="preserve"> </v>
      </c>
      <c r="BL71" s="29" t="str">
        <f t="shared" si="58"/>
        <v xml:space="preserve"> </v>
      </c>
      <c r="BM71" s="28" t="str">
        <f t="shared" si="59"/>
        <v xml:space="preserve"> </v>
      </c>
      <c r="BN71" s="29" t="str">
        <f t="shared" si="60"/>
        <v xml:space="preserve"> </v>
      </c>
      <c r="BO71" s="29" t="str">
        <f t="shared" si="61"/>
        <v xml:space="preserve"> </v>
      </c>
      <c r="BP71" s="29">
        <f t="shared" si="62"/>
        <v>121.6770900003612</v>
      </c>
      <c r="BQ71" s="29" t="str">
        <f t="shared" si="63"/>
        <v xml:space="preserve"> </v>
      </c>
      <c r="BR71" s="28" t="str">
        <f t="shared" si="64"/>
        <v xml:space="preserve"> </v>
      </c>
      <c r="BS71" s="60"/>
      <c r="BT71" s="38">
        <f t="shared" si="68"/>
        <v>0</v>
      </c>
      <c r="BU71" s="33" t="str">
        <f t="shared" si="69"/>
        <v xml:space="preserve"> </v>
      </c>
      <c r="BV71" s="33" t="str">
        <f t="shared" si="70"/>
        <v xml:space="preserve"> </v>
      </c>
      <c r="BW71" s="23" t="str">
        <f t="shared" si="71"/>
        <v xml:space="preserve"> </v>
      </c>
      <c r="BX71" s="33" t="str">
        <f t="shared" si="72"/>
        <v xml:space="preserve"> </v>
      </c>
      <c r="BY71" s="33" t="str">
        <f t="shared" si="73"/>
        <v xml:space="preserve"> </v>
      </c>
      <c r="BZ71" s="33">
        <f t="shared" si="74"/>
        <v>0</v>
      </c>
      <c r="CA71" s="33" t="str">
        <f t="shared" si="75"/>
        <v xml:space="preserve"> </v>
      </c>
      <c r="CB71" s="23" t="str">
        <f t="shared" si="76"/>
        <v xml:space="preserve"> </v>
      </c>
      <c r="CC71" s="63"/>
      <c r="CD71" s="7">
        <f t="shared" si="77"/>
        <v>99</v>
      </c>
      <c r="CE71" s="7">
        <f t="shared" si="78"/>
        <v>22</v>
      </c>
      <c r="CF71" s="7">
        <f t="shared" si="79"/>
        <v>82</v>
      </c>
      <c r="CG71" s="7">
        <f t="shared" si="80"/>
        <v>85</v>
      </c>
      <c r="CH71" s="7">
        <f t="shared" si="81"/>
        <v>14</v>
      </c>
      <c r="CI71" s="7">
        <f t="shared" si="82"/>
        <v>18</v>
      </c>
      <c r="CJ71" s="7">
        <f t="shared" si="83"/>
        <v>78</v>
      </c>
      <c r="CK71" s="7">
        <f t="shared" si="84"/>
        <v>67</v>
      </c>
      <c r="CL71" s="7">
        <f t="shared" si="85"/>
        <v>38</v>
      </c>
      <c r="CM71" s="7">
        <f t="shared" si="86"/>
        <v>21</v>
      </c>
      <c r="CN71" s="7">
        <f t="shared" si="87"/>
        <v>149</v>
      </c>
      <c r="CO71" s="7">
        <f t="shared" si="88"/>
        <v>72</v>
      </c>
      <c r="CP71" s="7">
        <f t="shared" si="89"/>
        <v>59</v>
      </c>
      <c r="CQ71" s="7" t="str">
        <f t="shared" si="90"/>
        <v xml:space="preserve"> </v>
      </c>
      <c r="CR71" s="7" t="str">
        <f t="shared" si="91"/>
        <v xml:space="preserve"> </v>
      </c>
      <c r="CS71" s="7" t="str">
        <f t="shared" si="92"/>
        <v xml:space="preserve"> </v>
      </c>
      <c r="CT71" s="7" t="str">
        <f t="shared" si="93"/>
        <v xml:space="preserve"> </v>
      </c>
      <c r="CU71" s="7" t="str">
        <f t="shared" si="94"/>
        <v xml:space="preserve"> </v>
      </c>
      <c r="CV71" s="7" t="str">
        <f t="shared" si="95"/>
        <v xml:space="preserve"> </v>
      </c>
      <c r="CW71" s="7" t="str">
        <f t="shared" si="96"/>
        <v xml:space="preserve"> </v>
      </c>
      <c r="CX71" s="7" t="str">
        <f t="shared" si="97"/>
        <v xml:space="preserve"> </v>
      </c>
      <c r="CY71" s="7" t="str">
        <f t="shared" si="98"/>
        <v xml:space="preserve"> </v>
      </c>
      <c r="CZ71" s="7" t="str">
        <f t="shared" si="99"/>
        <v xml:space="preserve"> </v>
      </c>
      <c r="DA71" s="6">
        <f t="shared" si="100"/>
        <v>61.846153846153847</v>
      </c>
      <c r="DB71" s="7">
        <f t="shared" si="101"/>
        <v>67</v>
      </c>
      <c r="DC71" s="7">
        <f t="shared" si="102"/>
        <v>37.574226342096523</v>
      </c>
      <c r="DD71" s="63"/>
      <c r="DE71" s="37" t="str">
        <f t="shared" si="103"/>
        <v/>
      </c>
      <c r="DF71" s="29" t="str">
        <f t="shared" si="104"/>
        <v/>
      </c>
      <c r="DG71" s="28" t="str">
        <f t="shared" si="105"/>
        <v/>
      </c>
      <c r="DH71" s="29" t="str">
        <f t="shared" si="106"/>
        <v/>
      </c>
      <c r="DI71" s="29" t="str">
        <f t="shared" si="107"/>
        <v/>
      </c>
      <c r="DJ71" s="29">
        <f t="shared" si="108"/>
        <v>60.765489108022756</v>
      </c>
      <c r="DK71" s="29" t="str">
        <f t="shared" si="109"/>
        <v/>
      </c>
      <c r="DL71" s="28" t="str">
        <f t="shared" si="110"/>
        <v/>
      </c>
      <c r="DM71" s="60"/>
    </row>
    <row r="72" spans="1:117" s="7" customFormat="1" x14ac:dyDescent="0.2">
      <c r="A72" s="44">
        <f>WPA2_1_snd!A71</f>
        <v>9</v>
      </c>
      <c r="B72" s="53">
        <v>7</v>
      </c>
      <c r="C72" s="44">
        <v>31171595.464299999</v>
      </c>
      <c r="D72" s="7" t="s">
        <v>1</v>
      </c>
      <c r="E72" s="7">
        <v>79</v>
      </c>
      <c r="F72" s="7">
        <v>48</v>
      </c>
      <c r="G72" s="7">
        <v>38</v>
      </c>
      <c r="H72" s="7">
        <v>104</v>
      </c>
      <c r="I72" s="7">
        <v>110</v>
      </c>
      <c r="J72" s="7">
        <v>91</v>
      </c>
      <c r="K72" s="7">
        <v>66</v>
      </c>
      <c r="L72" s="7">
        <v>154</v>
      </c>
      <c r="M72" s="7">
        <v>146</v>
      </c>
      <c r="N72" s="7">
        <v>7</v>
      </c>
      <c r="O72" s="7">
        <v>193</v>
      </c>
      <c r="P72" s="7">
        <v>137</v>
      </c>
      <c r="Q72" s="7">
        <v>222</v>
      </c>
      <c r="R72" s="7">
        <v>42</v>
      </c>
      <c r="S72" s="7">
        <v>118</v>
      </c>
      <c r="T72" s="7">
        <v>83</v>
      </c>
      <c r="U72" s="7">
        <v>58</v>
      </c>
      <c r="V72" s="7">
        <v>5</v>
      </c>
      <c r="W72" s="7">
        <v>2</v>
      </c>
      <c r="X72" s="7">
        <v>40</v>
      </c>
      <c r="Y72" s="7">
        <v>57</v>
      </c>
      <c r="Z72" s="7">
        <v>162</v>
      </c>
      <c r="AA72" s="8">
        <v>134</v>
      </c>
      <c r="AB72" s="19" t="s">
        <v>1</v>
      </c>
      <c r="AC72" s="6">
        <v>31171730.310284998</v>
      </c>
      <c r="AD72" s="7" t="s">
        <v>1</v>
      </c>
      <c r="AE72" s="7">
        <v>580469</v>
      </c>
      <c r="AF72" s="7">
        <v>0</v>
      </c>
      <c r="AG72" s="7">
        <v>5</v>
      </c>
      <c r="AH72" s="7">
        <v>35</v>
      </c>
      <c r="AI72" s="7">
        <v>120</v>
      </c>
      <c r="AJ72" s="7">
        <v>75</v>
      </c>
      <c r="AK72" s="7">
        <v>125</v>
      </c>
      <c r="AL72" s="7">
        <v>30</v>
      </c>
      <c r="AM72" s="7">
        <v>170</v>
      </c>
      <c r="AN72" s="7">
        <v>210</v>
      </c>
      <c r="AO72" s="7">
        <v>210</v>
      </c>
      <c r="AP72" s="7">
        <v>195</v>
      </c>
      <c r="AQ72" s="7">
        <v>50</v>
      </c>
      <c r="AR72" s="7">
        <v>220</v>
      </c>
      <c r="AS72" s="7">
        <v>40</v>
      </c>
      <c r="AT72" s="7">
        <v>200</v>
      </c>
      <c r="AU72" s="7">
        <v>0</v>
      </c>
      <c r="AV72" s="7">
        <v>205</v>
      </c>
      <c r="AW72" s="7">
        <v>205</v>
      </c>
      <c r="AX72" s="7">
        <v>0</v>
      </c>
      <c r="AY72" s="7">
        <v>0</v>
      </c>
      <c r="AZ72" s="7">
        <v>0</v>
      </c>
      <c r="BA72" s="7">
        <v>110</v>
      </c>
      <c r="BB72" s="45">
        <v>55</v>
      </c>
      <c r="BC72" s="44">
        <f t="shared" si="65"/>
        <v>1</v>
      </c>
      <c r="BD72" s="57"/>
      <c r="BE72" s="7">
        <f t="shared" si="66"/>
        <v>1</v>
      </c>
      <c r="BF72" s="57"/>
      <c r="BG72" s="7">
        <f t="shared" si="67"/>
        <v>1</v>
      </c>
      <c r="BH72" s="60"/>
      <c r="BI72" s="44">
        <f t="shared" si="56"/>
        <v>134.84598499909043</v>
      </c>
      <c r="BJ72" s="57"/>
      <c r="BK72" s="29" t="str">
        <f t="shared" si="57"/>
        <v xml:space="preserve"> </v>
      </c>
      <c r="BL72" s="29" t="str">
        <f t="shared" si="58"/>
        <v xml:space="preserve"> </v>
      </c>
      <c r="BM72" s="28" t="str">
        <f t="shared" si="59"/>
        <v xml:space="preserve"> </v>
      </c>
      <c r="BN72" s="29" t="str">
        <f t="shared" si="60"/>
        <v xml:space="preserve"> </v>
      </c>
      <c r="BO72" s="29" t="str">
        <f t="shared" si="61"/>
        <v xml:space="preserve"> </v>
      </c>
      <c r="BP72" s="29" t="str">
        <f t="shared" si="62"/>
        <v xml:space="preserve"> </v>
      </c>
      <c r="BQ72" s="29">
        <f t="shared" si="63"/>
        <v>134.84598499909043</v>
      </c>
      <c r="BR72" s="28" t="str">
        <f t="shared" si="64"/>
        <v xml:space="preserve"> </v>
      </c>
      <c r="BS72" s="60"/>
      <c r="BT72" s="38">
        <f t="shared" si="68"/>
        <v>0</v>
      </c>
      <c r="BU72" s="33" t="str">
        <f t="shared" si="69"/>
        <v xml:space="preserve"> </v>
      </c>
      <c r="BV72" s="33" t="str">
        <f t="shared" si="70"/>
        <v xml:space="preserve"> </v>
      </c>
      <c r="BW72" s="23" t="str">
        <f t="shared" si="71"/>
        <v xml:space="preserve"> </v>
      </c>
      <c r="BX72" s="33" t="str">
        <f t="shared" si="72"/>
        <v xml:space="preserve"> </v>
      </c>
      <c r="BY72" s="33" t="str">
        <f t="shared" si="73"/>
        <v xml:space="preserve"> </v>
      </c>
      <c r="BZ72" s="33" t="str">
        <f t="shared" si="74"/>
        <v xml:space="preserve"> </v>
      </c>
      <c r="CA72" s="33">
        <f t="shared" si="75"/>
        <v>0</v>
      </c>
      <c r="CB72" s="23" t="str">
        <f t="shared" si="76"/>
        <v xml:space="preserve"> </v>
      </c>
      <c r="CC72" s="63"/>
      <c r="CD72" s="7">
        <f t="shared" si="77"/>
        <v>79</v>
      </c>
      <c r="CE72" s="7">
        <f t="shared" si="78"/>
        <v>43</v>
      </c>
      <c r="CF72" s="7">
        <f t="shared" si="79"/>
        <v>3</v>
      </c>
      <c r="CG72" s="7">
        <f t="shared" si="80"/>
        <v>16</v>
      </c>
      <c r="CH72" s="7">
        <f t="shared" si="81"/>
        <v>35</v>
      </c>
      <c r="CI72" s="7">
        <f t="shared" si="82"/>
        <v>34</v>
      </c>
      <c r="CJ72" s="7">
        <f t="shared" si="83"/>
        <v>36</v>
      </c>
      <c r="CK72" s="7">
        <f t="shared" si="84"/>
        <v>16</v>
      </c>
      <c r="CL72" s="7">
        <f t="shared" si="85"/>
        <v>64</v>
      </c>
      <c r="CM72" s="7">
        <f t="shared" si="86"/>
        <v>203</v>
      </c>
      <c r="CN72" s="7">
        <f t="shared" si="87"/>
        <v>2</v>
      </c>
      <c r="CO72" s="7">
        <f t="shared" si="88"/>
        <v>87</v>
      </c>
      <c r="CP72" s="7">
        <f t="shared" si="89"/>
        <v>2</v>
      </c>
      <c r="CQ72" s="7">
        <f t="shared" si="90"/>
        <v>2</v>
      </c>
      <c r="CR72" s="7">
        <f t="shared" si="91"/>
        <v>82</v>
      </c>
      <c r="CS72" s="7">
        <f t="shared" si="92"/>
        <v>83</v>
      </c>
      <c r="CT72" s="7">
        <f t="shared" si="93"/>
        <v>147</v>
      </c>
      <c r="CU72" s="7">
        <f t="shared" si="94"/>
        <v>200</v>
      </c>
      <c r="CV72" s="7">
        <f t="shared" si="95"/>
        <v>2</v>
      </c>
      <c r="CW72" s="7">
        <f t="shared" si="96"/>
        <v>40</v>
      </c>
      <c r="CX72" s="7">
        <f t="shared" si="97"/>
        <v>57</v>
      </c>
      <c r="CY72" s="7">
        <f t="shared" si="98"/>
        <v>52</v>
      </c>
      <c r="CZ72" s="7">
        <f t="shared" si="99"/>
        <v>79</v>
      </c>
      <c r="DA72" s="6">
        <f t="shared" si="100"/>
        <v>59.304347826086953</v>
      </c>
      <c r="DB72" s="7">
        <f t="shared" si="101"/>
        <v>43</v>
      </c>
      <c r="DC72" s="7">
        <f t="shared" si="102"/>
        <v>56.454240632960726</v>
      </c>
      <c r="DD72" s="63"/>
      <c r="DE72" s="37" t="str">
        <f t="shared" si="103"/>
        <v/>
      </c>
      <c r="DF72" s="29" t="str">
        <f t="shared" si="104"/>
        <v/>
      </c>
      <c r="DG72" s="28" t="str">
        <f t="shared" si="105"/>
        <v/>
      </c>
      <c r="DH72" s="29" t="str">
        <f t="shared" si="106"/>
        <v/>
      </c>
      <c r="DI72" s="29" t="str">
        <f t="shared" si="107"/>
        <v/>
      </c>
      <c r="DJ72" s="29" t="str">
        <f t="shared" si="108"/>
        <v/>
      </c>
      <c r="DK72" s="29">
        <f t="shared" si="109"/>
        <v>65.637929422952396</v>
      </c>
      <c r="DL72" s="28" t="str">
        <f t="shared" si="110"/>
        <v/>
      </c>
      <c r="DM72" s="60"/>
    </row>
    <row r="73" spans="1:117" s="7" customFormat="1" x14ac:dyDescent="0.2">
      <c r="A73" s="44">
        <f>WPA2_1_snd!A72</f>
        <v>9</v>
      </c>
      <c r="B73" s="53">
        <v>8</v>
      </c>
      <c r="C73" s="44">
        <v>31171595.489781</v>
      </c>
      <c r="D73" s="7" t="s">
        <v>1</v>
      </c>
      <c r="E73" s="7">
        <v>78</v>
      </c>
      <c r="F73" s="7">
        <v>29</v>
      </c>
      <c r="G73" s="7">
        <v>216</v>
      </c>
      <c r="H73" s="7">
        <v>39</v>
      </c>
      <c r="I73" s="7">
        <v>187</v>
      </c>
      <c r="J73" s="7">
        <v>177</v>
      </c>
      <c r="K73" s="7">
        <v>248</v>
      </c>
      <c r="L73" s="7">
        <v>11</v>
      </c>
      <c r="M73" s="7">
        <v>236</v>
      </c>
      <c r="N73" s="7">
        <v>115</v>
      </c>
      <c r="O73" s="7">
        <v>23</v>
      </c>
      <c r="P73" s="7">
        <v>177</v>
      </c>
      <c r="Q73" s="7">
        <v>28</v>
      </c>
      <c r="R73" s="7">
        <v>143</v>
      </c>
      <c r="S73" s="7">
        <v>117</v>
      </c>
      <c r="T73" s="7">
        <v>79</v>
      </c>
      <c r="U73" s="7">
        <v>111</v>
      </c>
      <c r="AA73" s="8"/>
      <c r="AB73" s="19" t="s">
        <v>1</v>
      </c>
      <c r="AC73" s="6">
        <v>31171721.290731002</v>
      </c>
      <c r="AD73" s="7" t="s">
        <v>1</v>
      </c>
      <c r="AE73" s="7">
        <v>537199</v>
      </c>
      <c r="AF73" s="7">
        <v>5</v>
      </c>
      <c r="AG73" s="7">
        <v>0</v>
      </c>
      <c r="AH73" s="7">
        <v>275</v>
      </c>
      <c r="AI73" s="7">
        <v>0</v>
      </c>
      <c r="AJ73" s="7">
        <v>210</v>
      </c>
      <c r="AK73" s="7">
        <v>190</v>
      </c>
      <c r="AL73" s="7">
        <v>210</v>
      </c>
      <c r="AM73" s="7">
        <v>0</v>
      </c>
      <c r="AN73" s="7">
        <v>315</v>
      </c>
      <c r="AO73" s="7">
        <v>0</v>
      </c>
      <c r="AP73" s="7">
        <v>25</v>
      </c>
      <c r="AQ73" s="7">
        <v>265</v>
      </c>
      <c r="AR73" s="7">
        <v>0</v>
      </c>
      <c r="AS73" s="7">
        <v>210</v>
      </c>
      <c r="AT73" s="7">
        <v>0</v>
      </c>
      <c r="AU73" s="7">
        <v>65</v>
      </c>
      <c r="AV73" s="7">
        <v>125</v>
      </c>
      <c r="BB73" s="45"/>
      <c r="BC73" s="44">
        <f t="shared" si="65"/>
        <v>1</v>
      </c>
      <c r="BD73" s="57"/>
      <c r="BE73" s="7">
        <f t="shared" si="66"/>
        <v>1</v>
      </c>
      <c r="BF73" s="57"/>
      <c r="BG73" s="7">
        <f t="shared" si="67"/>
        <v>1</v>
      </c>
      <c r="BH73" s="60"/>
      <c r="BI73" s="44">
        <f t="shared" si="56"/>
        <v>125.80095000192523</v>
      </c>
      <c r="BJ73" s="57"/>
      <c r="BK73" s="29" t="str">
        <f t="shared" si="57"/>
        <v xml:space="preserve"> </v>
      </c>
      <c r="BL73" s="29" t="str">
        <f t="shared" si="58"/>
        <v xml:space="preserve"> </v>
      </c>
      <c r="BM73" s="28" t="str">
        <f t="shared" si="59"/>
        <v xml:space="preserve"> </v>
      </c>
      <c r="BN73" s="29" t="str">
        <f t="shared" si="60"/>
        <v xml:space="preserve"> </v>
      </c>
      <c r="BO73" s="29" t="str">
        <f t="shared" si="61"/>
        <v xml:space="preserve"> </v>
      </c>
      <c r="BP73" s="29" t="str">
        <f t="shared" si="62"/>
        <v xml:space="preserve"> </v>
      </c>
      <c r="BQ73" s="29" t="str">
        <f t="shared" si="63"/>
        <v xml:space="preserve"> </v>
      </c>
      <c r="BR73" s="28">
        <f t="shared" si="64"/>
        <v>125.80095000192523</v>
      </c>
      <c r="BS73" s="60"/>
      <c r="BT73" s="38">
        <f t="shared" si="68"/>
        <v>0</v>
      </c>
      <c r="BU73" s="33" t="str">
        <f t="shared" si="69"/>
        <v xml:space="preserve"> </v>
      </c>
      <c r="BV73" s="33" t="str">
        <f t="shared" si="70"/>
        <v xml:space="preserve"> </v>
      </c>
      <c r="BW73" s="23" t="str">
        <f t="shared" si="71"/>
        <v xml:space="preserve"> </v>
      </c>
      <c r="BX73" s="33" t="str">
        <f t="shared" si="72"/>
        <v xml:space="preserve"> </v>
      </c>
      <c r="BY73" s="33" t="str">
        <f t="shared" si="73"/>
        <v xml:space="preserve"> </v>
      </c>
      <c r="BZ73" s="33" t="str">
        <f t="shared" si="74"/>
        <v xml:space="preserve"> </v>
      </c>
      <c r="CA73" s="33" t="str">
        <f t="shared" si="75"/>
        <v xml:space="preserve"> </v>
      </c>
      <c r="CB73" s="23">
        <f t="shared" si="76"/>
        <v>0</v>
      </c>
      <c r="CC73" s="63"/>
      <c r="CD73" s="7">
        <f t="shared" si="77"/>
        <v>73</v>
      </c>
      <c r="CE73" s="7">
        <f t="shared" si="78"/>
        <v>29</v>
      </c>
      <c r="CF73" s="7">
        <f t="shared" si="79"/>
        <v>59</v>
      </c>
      <c r="CG73" s="7">
        <f t="shared" si="80"/>
        <v>39</v>
      </c>
      <c r="CH73" s="7">
        <f t="shared" si="81"/>
        <v>23</v>
      </c>
      <c r="CI73" s="7">
        <f t="shared" si="82"/>
        <v>13</v>
      </c>
      <c r="CJ73" s="7">
        <f t="shared" si="83"/>
        <v>38</v>
      </c>
      <c r="CK73" s="7">
        <f t="shared" si="84"/>
        <v>11</v>
      </c>
      <c r="CL73" s="7">
        <f t="shared" si="85"/>
        <v>79</v>
      </c>
      <c r="CM73" s="7">
        <f t="shared" si="86"/>
        <v>115</v>
      </c>
      <c r="CN73" s="7">
        <f t="shared" si="87"/>
        <v>2</v>
      </c>
      <c r="CO73" s="7">
        <f t="shared" si="88"/>
        <v>88</v>
      </c>
      <c r="CP73" s="7">
        <f t="shared" si="89"/>
        <v>28</v>
      </c>
      <c r="CQ73" s="7">
        <f t="shared" si="90"/>
        <v>67</v>
      </c>
      <c r="CR73" s="7">
        <f t="shared" si="91"/>
        <v>117</v>
      </c>
      <c r="CS73" s="7">
        <f t="shared" si="92"/>
        <v>14</v>
      </c>
      <c r="CT73" s="7">
        <f t="shared" si="93"/>
        <v>14</v>
      </c>
      <c r="CU73" s="7" t="str">
        <f t="shared" si="94"/>
        <v xml:space="preserve"> </v>
      </c>
      <c r="CV73" s="7" t="str">
        <f t="shared" si="95"/>
        <v xml:space="preserve"> </v>
      </c>
      <c r="CW73" s="7" t="str">
        <f t="shared" si="96"/>
        <v xml:space="preserve"> </v>
      </c>
      <c r="CX73" s="7" t="str">
        <f t="shared" si="97"/>
        <v xml:space="preserve"> </v>
      </c>
      <c r="CY73" s="7" t="str">
        <f t="shared" si="98"/>
        <v xml:space="preserve"> </v>
      </c>
      <c r="CZ73" s="7" t="str">
        <f t="shared" si="99"/>
        <v xml:space="preserve"> </v>
      </c>
      <c r="DA73" s="6">
        <f t="shared" si="100"/>
        <v>47.588235294117645</v>
      </c>
      <c r="DB73" s="7">
        <f t="shared" si="101"/>
        <v>38</v>
      </c>
      <c r="DC73" s="7">
        <f t="shared" si="102"/>
        <v>35.56610882407314</v>
      </c>
      <c r="DD73" s="63"/>
      <c r="DE73" s="37" t="str">
        <f t="shared" si="103"/>
        <v/>
      </c>
      <c r="DF73" s="29" t="str">
        <f t="shared" si="104"/>
        <v/>
      </c>
      <c r="DG73" s="28" t="str">
        <f t="shared" si="105"/>
        <v/>
      </c>
      <c r="DH73" s="29" t="str">
        <f t="shared" si="106"/>
        <v/>
      </c>
      <c r="DI73" s="29" t="str">
        <f t="shared" si="107"/>
        <v/>
      </c>
      <c r="DJ73" s="29" t="str">
        <f t="shared" si="108"/>
        <v/>
      </c>
      <c r="DK73" s="29" t="str">
        <f t="shared" si="109"/>
        <v/>
      </c>
      <c r="DL73" s="28">
        <f t="shared" si="110"/>
        <v>50.473411086014679</v>
      </c>
      <c r="DM73" s="60"/>
    </row>
    <row r="74" spans="1:117" s="7" customFormat="1" x14ac:dyDescent="0.2">
      <c r="A74" s="44">
        <f>WPA2_1_snd!A73</f>
        <v>10</v>
      </c>
      <c r="B74" s="53">
        <v>1</v>
      </c>
      <c r="C74" s="44">
        <v>31177594.609553002</v>
      </c>
      <c r="D74" s="7" t="s">
        <v>2</v>
      </c>
      <c r="E74" s="7">
        <v>0</v>
      </c>
      <c r="AA74" s="8"/>
      <c r="AB74" s="19" t="s">
        <v>2</v>
      </c>
      <c r="AC74" s="6">
        <v>31177598.307870999</v>
      </c>
      <c r="AD74" s="7" t="s">
        <v>2</v>
      </c>
      <c r="AE74" s="7">
        <v>568507</v>
      </c>
      <c r="AF74" s="7">
        <v>0</v>
      </c>
      <c r="BB74" s="45"/>
      <c r="BC74" s="44">
        <f t="shared" si="65"/>
        <v>1</v>
      </c>
      <c r="BD74" s="57"/>
      <c r="BE74" s="7">
        <f t="shared" si="66"/>
        <v>1</v>
      </c>
      <c r="BF74" s="57"/>
      <c r="BG74" s="7">
        <f t="shared" si="67"/>
        <v>1</v>
      </c>
      <c r="BH74" s="60"/>
      <c r="BI74" s="44">
        <f t="shared" si="56"/>
        <v>3.6983179971575737</v>
      </c>
      <c r="BJ74" s="57"/>
      <c r="BK74" s="29">
        <f t="shared" si="57"/>
        <v>3.6983179971575737</v>
      </c>
      <c r="BL74" s="29" t="str">
        <f t="shared" si="58"/>
        <v xml:space="preserve"> </v>
      </c>
      <c r="BM74" s="28" t="str">
        <f t="shared" si="59"/>
        <v xml:space="preserve"> </v>
      </c>
      <c r="BN74" s="29" t="str">
        <f t="shared" si="60"/>
        <v xml:space="preserve"> </v>
      </c>
      <c r="BO74" s="29" t="str">
        <f t="shared" si="61"/>
        <v xml:space="preserve"> </v>
      </c>
      <c r="BP74" s="29" t="str">
        <f t="shared" si="62"/>
        <v xml:space="preserve"> </v>
      </c>
      <c r="BQ74" s="29" t="str">
        <f t="shared" si="63"/>
        <v xml:space="preserve"> </v>
      </c>
      <c r="BR74" s="28" t="str">
        <f t="shared" si="64"/>
        <v xml:space="preserve"> </v>
      </c>
      <c r="BS74" s="60"/>
      <c r="BT74" s="38" t="str">
        <f t="shared" si="68"/>
        <v xml:space="preserve"> </v>
      </c>
      <c r="BU74" s="33" t="str">
        <f t="shared" si="69"/>
        <v xml:space="preserve"> </v>
      </c>
      <c r="BV74" s="33" t="str">
        <f t="shared" si="70"/>
        <v xml:space="preserve"> </v>
      </c>
      <c r="BW74" s="23" t="str">
        <f t="shared" si="71"/>
        <v xml:space="preserve"> </v>
      </c>
      <c r="BX74" s="33" t="str">
        <f t="shared" si="72"/>
        <v xml:space="preserve"> </v>
      </c>
      <c r="BY74" s="33" t="str">
        <f t="shared" si="73"/>
        <v xml:space="preserve"> </v>
      </c>
      <c r="BZ74" s="33" t="str">
        <f t="shared" si="74"/>
        <v xml:space="preserve"> </v>
      </c>
      <c r="CA74" s="33" t="str">
        <f t="shared" si="75"/>
        <v xml:space="preserve"> </v>
      </c>
      <c r="CB74" s="23" t="str">
        <f t="shared" si="76"/>
        <v xml:space="preserve"> </v>
      </c>
      <c r="CC74" s="63"/>
      <c r="CD74" s="7" t="str">
        <f t="shared" si="77"/>
        <v xml:space="preserve"> </v>
      </c>
      <c r="CE74" s="7" t="str">
        <f t="shared" si="78"/>
        <v xml:space="preserve"> </v>
      </c>
      <c r="CF74" s="7" t="str">
        <f t="shared" si="79"/>
        <v xml:space="preserve"> </v>
      </c>
      <c r="CG74" s="7" t="str">
        <f t="shared" si="80"/>
        <v xml:space="preserve"> </v>
      </c>
      <c r="CH74" s="7" t="str">
        <f t="shared" si="81"/>
        <v xml:space="preserve"> </v>
      </c>
      <c r="CI74" s="7" t="str">
        <f t="shared" si="82"/>
        <v xml:space="preserve"> </v>
      </c>
      <c r="CJ74" s="7" t="str">
        <f t="shared" si="83"/>
        <v xml:space="preserve"> </v>
      </c>
      <c r="CK74" s="7" t="str">
        <f t="shared" si="84"/>
        <v xml:space="preserve"> </v>
      </c>
      <c r="CL74" s="7" t="str">
        <f t="shared" si="85"/>
        <v xml:space="preserve"> </v>
      </c>
      <c r="CM74" s="7" t="str">
        <f t="shared" si="86"/>
        <v xml:space="preserve"> </v>
      </c>
      <c r="CN74" s="7" t="str">
        <f t="shared" si="87"/>
        <v xml:space="preserve"> </v>
      </c>
      <c r="CO74" s="7" t="str">
        <f t="shared" si="88"/>
        <v xml:space="preserve"> </v>
      </c>
      <c r="CP74" s="7" t="str">
        <f t="shared" si="89"/>
        <v xml:space="preserve"> </v>
      </c>
      <c r="CQ74" s="7" t="str">
        <f t="shared" si="90"/>
        <v xml:space="preserve"> </v>
      </c>
      <c r="CR74" s="7" t="str">
        <f t="shared" si="91"/>
        <v xml:space="preserve"> </v>
      </c>
      <c r="CS74" s="7" t="str">
        <f t="shared" si="92"/>
        <v xml:space="preserve"> </v>
      </c>
      <c r="CT74" s="7" t="str">
        <f t="shared" si="93"/>
        <v xml:space="preserve"> </v>
      </c>
      <c r="CU74" s="7" t="str">
        <f t="shared" si="94"/>
        <v xml:space="preserve"> </v>
      </c>
      <c r="CV74" s="7" t="str">
        <f t="shared" si="95"/>
        <v xml:space="preserve"> </v>
      </c>
      <c r="CW74" s="7" t="str">
        <f t="shared" si="96"/>
        <v xml:space="preserve"> </v>
      </c>
      <c r="CX74" s="7" t="str">
        <f t="shared" si="97"/>
        <v xml:space="preserve"> </v>
      </c>
      <c r="CY74" s="7" t="str">
        <f t="shared" si="98"/>
        <v xml:space="preserve"> </v>
      </c>
      <c r="CZ74" s="7" t="str">
        <f t="shared" si="99"/>
        <v xml:space="preserve"> </v>
      </c>
      <c r="DA74" s="6" t="str">
        <f t="shared" si="100"/>
        <v xml:space="preserve"> </v>
      </c>
      <c r="DB74" s="7" t="str">
        <f t="shared" si="101"/>
        <v xml:space="preserve"> </v>
      </c>
      <c r="DC74" s="7" t="str">
        <f t="shared" si="102"/>
        <v xml:space="preserve"> </v>
      </c>
      <c r="DD74" s="63"/>
      <c r="DE74" s="37" t="str">
        <f t="shared" si="103"/>
        <v xml:space="preserve"> </v>
      </c>
      <c r="DF74" s="29" t="str">
        <f t="shared" si="104"/>
        <v/>
      </c>
      <c r="DG74" s="28" t="str">
        <f t="shared" si="105"/>
        <v/>
      </c>
      <c r="DH74" s="29" t="str">
        <f t="shared" si="106"/>
        <v/>
      </c>
      <c r="DI74" s="29" t="str">
        <f t="shared" si="107"/>
        <v/>
      </c>
      <c r="DJ74" s="29" t="str">
        <f t="shared" si="108"/>
        <v/>
      </c>
      <c r="DK74" s="29" t="str">
        <f t="shared" si="109"/>
        <v/>
      </c>
      <c r="DL74" s="28" t="str">
        <f t="shared" si="110"/>
        <v/>
      </c>
      <c r="DM74" s="60"/>
    </row>
    <row r="75" spans="1:117" s="7" customFormat="1" x14ac:dyDescent="0.2">
      <c r="A75" s="44">
        <f>WPA2_1_snd!A74</f>
        <v>10</v>
      </c>
      <c r="B75" s="53">
        <v>2</v>
      </c>
      <c r="C75" s="44">
        <v>31177594.665036</v>
      </c>
      <c r="D75" s="7" t="s">
        <v>2</v>
      </c>
      <c r="E75" s="7">
        <v>0</v>
      </c>
      <c r="AA75" s="8"/>
      <c r="AB75" s="19" t="s">
        <v>2</v>
      </c>
      <c r="AC75" s="6">
        <v>31177635.679712001</v>
      </c>
      <c r="AD75" s="7" t="s">
        <v>2</v>
      </c>
      <c r="AE75" s="7">
        <v>584554</v>
      </c>
      <c r="AF75" s="7">
        <v>0</v>
      </c>
      <c r="BB75" s="45"/>
      <c r="BC75" s="44">
        <f t="shared" si="65"/>
        <v>1</v>
      </c>
      <c r="BD75" s="57"/>
      <c r="BE75" s="7">
        <f t="shared" si="66"/>
        <v>1</v>
      </c>
      <c r="BF75" s="57"/>
      <c r="BG75" s="7">
        <f t="shared" si="67"/>
        <v>1</v>
      </c>
      <c r="BH75" s="60"/>
      <c r="BI75" s="44">
        <f t="shared" si="56"/>
        <v>41.014676000922918</v>
      </c>
      <c r="BJ75" s="57"/>
      <c r="BK75" s="29" t="str">
        <f t="shared" si="57"/>
        <v xml:space="preserve"> </v>
      </c>
      <c r="BL75" s="29">
        <f t="shared" si="58"/>
        <v>41.014676000922918</v>
      </c>
      <c r="BM75" s="28" t="str">
        <f t="shared" si="59"/>
        <v xml:space="preserve"> </v>
      </c>
      <c r="BN75" s="29" t="str">
        <f t="shared" si="60"/>
        <v xml:space="preserve"> </v>
      </c>
      <c r="BO75" s="29" t="str">
        <f t="shared" si="61"/>
        <v xml:space="preserve"> </v>
      </c>
      <c r="BP75" s="29" t="str">
        <f t="shared" si="62"/>
        <v xml:space="preserve"> </v>
      </c>
      <c r="BQ75" s="29" t="str">
        <f t="shared" si="63"/>
        <v xml:space="preserve"> </v>
      </c>
      <c r="BR75" s="28" t="str">
        <f t="shared" si="64"/>
        <v xml:space="preserve"> </v>
      </c>
      <c r="BS75" s="60"/>
      <c r="BT75" s="38" t="str">
        <f t="shared" si="68"/>
        <v xml:space="preserve"> </v>
      </c>
      <c r="BU75" s="33" t="str">
        <f t="shared" si="69"/>
        <v xml:space="preserve"> </v>
      </c>
      <c r="BV75" s="33" t="str">
        <f t="shared" si="70"/>
        <v xml:space="preserve"> </v>
      </c>
      <c r="BW75" s="23" t="str">
        <f t="shared" si="71"/>
        <v xml:space="preserve"> </v>
      </c>
      <c r="BX75" s="33" t="str">
        <f t="shared" si="72"/>
        <v xml:space="preserve"> </v>
      </c>
      <c r="BY75" s="33" t="str">
        <f t="shared" si="73"/>
        <v xml:space="preserve"> </v>
      </c>
      <c r="BZ75" s="33" t="str">
        <f t="shared" si="74"/>
        <v xml:space="preserve"> </v>
      </c>
      <c r="CA75" s="33" t="str">
        <f t="shared" si="75"/>
        <v xml:space="preserve"> </v>
      </c>
      <c r="CB75" s="23" t="str">
        <f t="shared" si="76"/>
        <v xml:space="preserve"> </v>
      </c>
      <c r="CC75" s="63"/>
      <c r="CD75" s="7" t="str">
        <f t="shared" si="77"/>
        <v xml:space="preserve"> </v>
      </c>
      <c r="CE75" s="7" t="str">
        <f t="shared" si="78"/>
        <v xml:space="preserve"> </v>
      </c>
      <c r="CF75" s="7" t="str">
        <f t="shared" si="79"/>
        <v xml:space="preserve"> </v>
      </c>
      <c r="CG75" s="7" t="str">
        <f t="shared" si="80"/>
        <v xml:space="preserve"> </v>
      </c>
      <c r="CH75" s="7" t="str">
        <f t="shared" si="81"/>
        <v xml:space="preserve"> </v>
      </c>
      <c r="CI75" s="7" t="str">
        <f t="shared" si="82"/>
        <v xml:space="preserve"> </v>
      </c>
      <c r="CJ75" s="7" t="str">
        <f t="shared" si="83"/>
        <v xml:space="preserve"> </v>
      </c>
      <c r="CK75" s="7" t="str">
        <f t="shared" si="84"/>
        <v xml:space="preserve"> </v>
      </c>
      <c r="CL75" s="7" t="str">
        <f t="shared" si="85"/>
        <v xml:space="preserve"> </v>
      </c>
      <c r="CM75" s="7" t="str">
        <f t="shared" si="86"/>
        <v xml:space="preserve"> </v>
      </c>
      <c r="CN75" s="7" t="str">
        <f t="shared" si="87"/>
        <v xml:space="preserve"> </v>
      </c>
      <c r="CO75" s="7" t="str">
        <f t="shared" si="88"/>
        <v xml:space="preserve"> </v>
      </c>
      <c r="CP75" s="7" t="str">
        <f t="shared" si="89"/>
        <v xml:space="preserve"> </v>
      </c>
      <c r="CQ75" s="7" t="str">
        <f t="shared" si="90"/>
        <v xml:space="preserve"> </v>
      </c>
      <c r="CR75" s="7" t="str">
        <f t="shared" si="91"/>
        <v xml:space="preserve"> </v>
      </c>
      <c r="CS75" s="7" t="str">
        <f t="shared" si="92"/>
        <v xml:space="preserve"> </v>
      </c>
      <c r="CT75" s="7" t="str">
        <f t="shared" si="93"/>
        <v xml:space="preserve"> </v>
      </c>
      <c r="CU75" s="7" t="str">
        <f t="shared" si="94"/>
        <v xml:space="preserve"> </v>
      </c>
      <c r="CV75" s="7" t="str">
        <f t="shared" si="95"/>
        <v xml:space="preserve"> </v>
      </c>
      <c r="CW75" s="7" t="str">
        <f t="shared" si="96"/>
        <v xml:space="preserve"> </v>
      </c>
      <c r="CX75" s="7" t="str">
        <f t="shared" si="97"/>
        <v xml:space="preserve"> </v>
      </c>
      <c r="CY75" s="7" t="str">
        <f t="shared" si="98"/>
        <v xml:space="preserve"> </v>
      </c>
      <c r="CZ75" s="7" t="str">
        <f t="shared" si="99"/>
        <v xml:space="preserve"> </v>
      </c>
      <c r="DA75" s="6" t="str">
        <f t="shared" si="100"/>
        <v xml:space="preserve"> </v>
      </c>
      <c r="DB75" s="7" t="str">
        <f t="shared" si="101"/>
        <v xml:space="preserve"> </v>
      </c>
      <c r="DC75" s="7" t="str">
        <f t="shared" si="102"/>
        <v xml:space="preserve"> </v>
      </c>
      <c r="DD75" s="63"/>
      <c r="DE75" s="37" t="str">
        <f t="shared" si="103"/>
        <v/>
      </c>
      <c r="DF75" s="29" t="str">
        <f t="shared" si="104"/>
        <v xml:space="preserve"> </v>
      </c>
      <c r="DG75" s="28" t="str">
        <f t="shared" si="105"/>
        <v/>
      </c>
      <c r="DH75" s="29" t="str">
        <f t="shared" si="106"/>
        <v/>
      </c>
      <c r="DI75" s="29" t="str">
        <f t="shared" si="107"/>
        <v/>
      </c>
      <c r="DJ75" s="29" t="str">
        <f t="shared" si="108"/>
        <v/>
      </c>
      <c r="DK75" s="29" t="str">
        <f t="shared" si="109"/>
        <v/>
      </c>
      <c r="DL75" s="28" t="str">
        <f t="shared" si="110"/>
        <v/>
      </c>
      <c r="DM75" s="60"/>
    </row>
    <row r="76" spans="1:117" s="7" customFormat="1" x14ac:dyDescent="0.2">
      <c r="A76" s="44">
        <f>WPA2_1_snd!A75</f>
        <v>10</v>
      </c>
      <c r="B76" s="53">
        <v>3</v>
      </c>
      <c r="C76" s="44">
        <v>31177594.698734999</v>
      </c>
      <c r="D76" s="7" t="s">
        <v>2</v>
      </c>
      <c r="E76" s="7">
        <v>0</v>
      </c>
      <c r="AA76" s="8"/>
      <c r="AB76" s="19" t="s">
        <v>2</v>
      </c>
      <c r="AC76" s="6">
        <v>31177602.497053999</v>
      </c>
      <c r="AD76" s="7" t="s">
        <v>2</v>
      </c>
      <c r="AE76" s="7">
        <v>583124</v>
      </c>
      <c r="AF76" s="7">
        <v>0</v>
      </c>
      <c r="BB76" s="45"/>
      <c r="BC76" s="44">
        <f t="shared" si="65"/>
        <v>1</v>
      </c>
      <c r="BD76" s="57"/>
      <c r="BE76" s="7">
        <f t="shared" si="66"/>
        <v>1</v>
      </c>
      <c r="BF76" s="57"/>
      <c r="BG76" s="7">
        <f t="shared" si="67"/>
        <v>1</v>
      </c>
      <c r="BH76" s="60"/>
      <c r="BI76" s="44">
        <f t="shared" si="56"/>
        <v>7.7983190007507801</v>
      </c>
      <c r="BJ76" s="57"/>
      <c r="BK76" s="29" t="str">
        <f t="shared" si="57"/>
        <v xml:space="preserve"> </v>
      </c>
      <c r="BL76" s="29" t="str">
        <f t="shared" si="58"/>
        <v xml:space="preserve"> </v>
      </c>
      <c r="BM76" s="28">
        <f t="shared" si="59"/>
        <v>7.7983190007507801</v>
      </c>
      <c r="BN76" s="29" t="str">
        <f t="shared" si="60"/>
        <v xml:space="preserve"> </v>
      </c>
      <c r="BO76" s="29" t="str">
        <f t="shared" si="61"/>
        <v xml:space="preserve"> </v>
      </c>
      <c r="BP76" s="29" t="str">
        <f t="shared" si="62"/>
        <v xml:space="preserve"> </v>
      </c>
      <c r="BQ76" s="29" t="str">
        <f t="shared" si="63"/>
        <v xml:space="preserve"> </v>
      </c>
      <c r="BR76" s="28" t="str">
        <f t="shared" si="64"/>
        <v xml:space="preserve"> </v>
      </c>
      <c r="BS76" s="60"/>
      <c r="BT76" s="38" t="str">
        <f t="shared" si="68"/>
        <v xml:space="preserve"> </v>
      </c>
      <c r="BU76" s="33" t="str">
        <f t="shared" si="69"/>
        <v xml:space="preserve"> </v>
      </c>
      <c r="BV76" s="33" t="str">
        <f t="shared" si="70"/>
        <v xml:space="preserve"> </v>
      </c>
      <c r="BW76" s="23" t="str">
        <f t="shared" si="71"/>
        <v xml:space="preserve"> </v>
      </c>
      <c r="BX76" s="33" t="str">
        <f t="shared" si="72"/>
        <v xml:space="preserve"> </v>
      </c>
      <c r="BY76" s="33" t="str">
        <f t="shared" si="73"/>
        <v xml:space="preserve"> </v>
      </c>
      <c r="BZ76" s="33" t="str">
        <f t="shared" si="74"/>
        <v xml:space="preserve"> </v>
      </c>
      <c r="CA76" s="33" t="str">
        <f t="shared" si="75"/>
        <v xml:space="preserve"> </v>
      </c>
      <c r="CB76" s="23" t="str">
        <f t="shared" si="76"/>
        <v xml:space="preserve"> </v>
      </c>
      <c r="CC76" s="63"/>
      <c r="CD76" s="7" t="str">
        <f t="shared" si="77"/>
        <v xml:space="preserve"> </v>
      </c>
      <c r="CE76" s="7" t="str">
        <f t="shared" si="78"/>
        <v xml:space="preserve"> </v>
      </c>
      <c r="CF76" s="7" t="str">
        <f t="shared" si="79"/>
        <v xml:space="preserve"> </v>
      </c>
      <c r="CG76" s="7" t="str">
        <f t="shared" si="80"/>
        <v xml:space="preserve"> </v>
      </c>
      <c r="CH76" s="7" t="str">
        <f t="shared" si="81"/>
        <v xml:space="preserve"> </v>
      </c>
      <c r="CI76" s="7" t="str">
        <f t="shared" si="82"/>
        <v xml:space="preserve"> </v>
      </c>
      <c r="CJ76" s="7" t="str">
        <f t="shared" si="83"/>
        <v xml:space="preserve"> </v>
      </c>
      <c r="CK76" s="7" t="str">
        <f t="shared" si="84"/>
        <v xml:space="preserve"> </v>
      </c>
      <c r="CL76" s="7" t="str">
        <f t="shared" si="85"/>
        <v xml:space="preserve"> </v>
      </c>
      <c r="CM76" s="7" t="str">
        <f t="shared" si="86"/>
        <v xml:space="preserve"> </v>
      </c>
      <c r="CN76" s="7" t="str">
        <f t="shared" si="87"/>
        <v xml:space="preserve"> </v>
      </c>
      <c r="CO76" s="7" t="str">
        <f t="shared" si="88"/>
        <v xml:space="preserve"> </v>
      </c>
      <c r="CP76" s="7" t="str">
        <f t="shared" si="89"/>
        <v xml:space="preserve"> </v>
      </c>
      <c r="CQ76" s="7" t="str">
        <f t="shared" si="90"/>
        <v xml:space="preserve"> </v>
      </c>
      <c r="CR76" s="7" t="str">
        <f t="shared" si="91"/>
        <v xml:space="preserve"> </v>
      </c>
      <c r="CS76" s="7" t="str">
        <f t="shared" si="92"/>
        <v xml:space="preserve"> </v>
      </c>
      <c r="CT76" s="7" t="str">
        <f t="shared" si="93"/>
        <v xml:space="preserve"> </v>
      </c>
      <c r="CU76" s="7" t="str">
        <f t="shared" si="94"/>
        <v xml:space="preserve"> </v>
      </c>
      <c r="CV76" s="7" t="str">
        <f t="shared" si="95"/>
        <v xml:space="preserve"> </v>
      </c>
      <c r="CW76" s="7" t="str">
        <f t="shared" si="96"/>
        <v xml:space="preserve"> </v>
      </c>
      <c r="CX76" s="7" t="str">
        <f t="shared" si="97"/>
        <v xml:space="preserve"> </v>
      </c>
      <c r="CY76" s="7" t="str">
        <f t="shared" si="98"/>
        <v xml:space="preserve"> </v>
      </c>
      <c r="CZ76" s="7" t="str">
        <f t="shared" si="99"/>
        <v xml:space="preserve"> </v>
      </c>
      <c r="DA76" s="6" t="str">
        <f t="shared" si="100"/>
        <v xml:space="preserve"> </v>
      </c>
      <c r="DB76" s="7" t="str">
        <f t="shared" si="101"/>
        <v xml:space="preserve"> </v>
      </c>
      <c r="DC76" s="7" t="str">
        <f t="shared" si="102"/>
        <v xml:space="preserve"> </v>
      </c>
      <c r="DD76" s="63"/>
      <c r="DE76" s="37" t="str">
        <f t="shared" si="103"/>
        <v/>
      </c>
      <c r="DF76" s="29" t="str">
        <f t="shared" si="104"/>
        <v/>
      </c>
      <c r="DG76" s="28" t="str">
        <f t="shared" si="105"/>
        <v xml:space="preserve"> </v>
      </c>
      <c r="DH76" s="29" t="str">
        <f t="shared" si="106"/>
        <v/>
      </c>
      <c r="DI76" s="29" t="str">
        <f t="shared" si="107"/>
        <v/>
      </c>
      <c r="DJ76" s="29" t="str">
        <f t="shared" si="108"/>
        <v/>
      </c>
      <c r="DK76" s="29" t="str">
        <f t="shared" si="109"/>
        <v/>
      </c>
      <c r="DL76" s="28" t="str">
        <f t="shared" si="110"/>
        <v/>
      </c>
      <c r="DM76" s="60"/>
    </row>
    <row r="77" spans="1:117" s="7" customFormat="1" x14ac:dyDescent="0.2">
      <c r="A77" s="44">
        <f>WPA2_1_snd!A76</f>
        <v>10</v>
      </c>
      <c r="B77" s="53">
        <v>4</v>
      </c>
      <c r="C77" s="44">
        <v>31177594.731272001</v>
      </c>
      <c r="D77" s="7" t="s">
        <v>2</v>
      </c>
      <c r="E77" s="7">
        <v>0</v>
      </c>
      <c r="AA77" s="8"/>
      <c r="AB77" s="19" t="s">
        <v>2</v>
      </c>
      <c r="AC77" s="6">
        <v>31177635.299315002</v>
      </c>
      <c r="AD77" s="7" t="s">
        <v>2</v>
      </c>
      <c r="AE77" s="7">
        <v>580670</v>
      </c>
      <c r="AF77" s="7">
        <v>0</v>
      </c>
      <c r="BB77" s="45"/>
      <c r="BC77" s="44">
        <f t="shared" si="65"/>
        <v>1</v>
      </c>
      <c r="BD77" s="57"/>
      <c r="BE77" s="7">
        <f t="shared" si="66"/>
        <v>1</v>
      </c>
      <c r="BF77" s="57"/>
      <c r="BG77" s="7">
        <f t="shared" si="67"/>
        <v>1</v>
      </c>
      <c r="BH77" s="60"/>
      <c r="BI77" s="44">
        <f t="shared" si="56"/>
        <v>40.568043000996113</v>
      </c>
      <c r="BJ77" s="57"/>
      <c r="BK77" s="29" t="str">
        <f t="shared" si="57"/>
        <v xml:space="preserve"> </v>
      </c>
      <c r="BL77" s="29" t="str">
        <f t="shared" si="58"/>
        <v xml:space="preserve"> </v>
      </c>
      <c r="BM77" s="28" t="str">
        <f t="shared" si="59"/>
        <v xml:space="preserve"> </v>
      </c>
      <c r="BN77" s="29">
        <f t="shared" si="60"/>
        <v>40.568043000996113</v>
      </c>
      <c r="BO77" s="29" t="str">
        <f t="shared" si="61"/>
        <v xml:space="preserve"> </v>
      </c>
      <c r="BP77" s="29" t="str">
        <f t="shared" si="62"/>
        <v xml:space="preserve"> </v>
      </c>
      <c r="BQ77" s="29" t="str">
        <f t="shared" si="63"/>
        <v xml:space="preserve"> </v>
      </c>
      <c r="BR77" s="28" t="str">
        <f t="shared" si="64"/>
        <v xml:space="preserve"> </v>
      </c>
      <c r="BS77" s="60"/>
      <c r="BT77" s="38" t="str">
        <f t="shared" si="68"/>
        <v xml:space="preserve"> </v>
      </c>
      <c r="BU77" s="33" t="str">
        <f t="shared" si="69"/>
        <v xml:space="preserve"> </v>
      </c>
      <c r="BV77" s="33" t="str">
        <f t="shared" si="70"/>
        <v xml:space="preserve"> </v>
      </c>
      <c r="BW77" s="23" t="str">
        <f t="shared" si="71"/>
        <v xml:space="preserve"> </v>
      </c>
      <c r="BX77" s="33" t="str">
        <f t="shared" si="72"/>
        <v xml:space="preserve"> </v>
      </c>
      <c r="BY77" s="33" t="str">
        <f t="shared" si="73"/>
        <v xml:space="preserve"> </v>
      </c>
      <c r="BZ77" s="33" t="str">
        <f t="shared" si="74"/>
        <v xml:space="preserve"> </v>
      </c>
      <c r="CA77" s="33" t="str">
        <f t="shared" si="75"/>
        <v xml:space="preserve"> </v>
      </c>
      <c r="CB77" s="23" t="str">
        <f t="shared" si="76"/>
        <v xml:space="preserve"> </v>
      </c>
      <c r="CC77" s="63"/>
      <c r="CD77" s="7" t="str">
        <f t="shared" si="77"/>
        <v xml:space="preserve"> </v>
      </c>
      <c r="CE77" s="7" t="str">
        <f t="shared" si="78"/>
        <v xml:space="preserve"> </v>
      </c>
      <c r="CF77" s="7" t="str">
        <f t="shared" si="79"/>
        <v xml:space="preserve"> </v>
      </c>
      <c r="CG77" s="7" t="str">
        <f t="shared" si="80"/>
        <v xml:space="preserve"> </v>
      </c>
      <c r="CH77" s="7" t="str">
        <f t="shared" si="81"/>
        <v xml:space="preserve"> </v>
      </c>
      <c r="CI77" s="7" t="str">
        <f t="shared" si="82"/>
        <v xml:space="preserve"> </v>
      </c>
      <c r="CJ77" s="7" t="str">
        <f t="shared" si="83"/>
        <v xml:space="preserve"> </v>
      </c>
      <c r="CK77" s="7" t="str">
        <f t="shared" si="84"/>
        <v xml:space="preserve"> </v>
      </c>
      <c r="CL77" s="7" t="str">
        <f t="shared" si="85"/>
        <v xml:space="preserve"> </v>
      </c>
      <c r="CM77" s="7" t="str">
        <f t="shared" si="86"/>
        <v xml:space="preserve"> </v>
      </c>
      <c r="CN77" s="7" t="str">
        <f t="shared" si="87"/>
        <v xml:space="preserve"> </v>
      </c>
      <c r="CO77" s="7" t="str">
        <f t="shared" si="88"/>
        <v xml:space="preserve"> </v>
      </c>
      <c r="CP77" s="7" t="str">
        <f t="shared" si="89"/>
        <v xml:space="preserve"> </v>
      </c>
      <c r="CQ77" s="7" t="str">
        <f t="shared" si="90"/>
        <v xml:space="preserve"> </v>
      </c>
      <c r="CR77" s="7" t="str">
        <f t="shared" si="91"/>
        <v xml:space="preserve"> </v>
      </c>
      <c r="CS77" s="7" t="str">
        <f t="shared" si="92"/>
        <v xml:space="preserve"> </v>
      </c>
      <c r="CT77" s="7" t="str">
        <f t="shared" si="93"/>
        <v xml:space="preserve"> </v>
      </c>
      <c r="CU77" s="7" t="str">
        <f t="shared" si="94"/>
        <v xml:space="preserve"> </v>
      </c>
      <c r="CV77" s="7" t="str">
        <f t="shared" si="95"/>
        <v xml:space="preserve"> </v>
      </c>
      <c r="CW77" s="7" t="str">
        <f t="shared" si="96"/>
        <v xml:space="preserve"> </v>
      </c>
      <c r="CX77" s="7" t="str">
        <f t="shared" si="97"/>
        <v xml:space="preserve"> </v>
      </c>
      <c r="CY77" s="7" t="str">
        <f t="shared" si="98"/>
        <v xml:space="preserve"> </v>
      </c>
      <c r="CZ77" s="7" t="str">
        <f t="shared" si="99"/>
        <v xml:space="preserve"> </v>
      </c>
      <c r="DA77" s="6" t="str">
        <f t="shared" si="100"/>
        <v xml:space="preserve"> </v>
      </c>
      <c r="DB77" s="7" t="str">
        <f t="shared" si="101"/>
        <v xml:space="preserve"> </v>
      </c>
      <c r="DC77" s="7" t="str">
        <f t="shared" si="102"/>
        <v xml:space="preserve"> </v>
      </c>
      <c r="DD77" s="63"/>
      <c r="DE77" s="37" t="str">
        <f t="shared" si="103"/>
        <v/>
      </c>
      <c r="DF77" s="29" t="str">
        <f t="shared" si="104"/>
        <v/>
      </c>
      <c r="DG77" s="28" t="str">
        <f t="shared" si="105"/>
        <v/>
      </c>
      <c r="DH77" s="29" t="str">
        <f t="shared" si="106"/>
        <v xml:space="preserve"> </v>
      </c>
      <c r="DI77" s="29" t="str">
        <f t="shared" si="107"/>
        <v/>
      </c>
      <c r="DJ77" s="29" t="str">
        <f t="shared" si="108"/>
        <v/>
      </c>
      <c r="DK77" s="29" t="str">
        <f t="shared" si="109"/>
        <v/>
      </c>
      <c r="DL77" s="28" t="str">
        <f t="shared" si="110"/>
        <v/>
      </c>
      <c r="DM77" s="60"/>
    </row>
    <row r="78" spans="1:117" s="7" customFormat="1" x14ac:dyDescent="0.2">
      <c r="A78" s="44">
        <f>WPA2_1_snd!A77</f>
        <v>10</v>
      </c>
      <c r="B78" s="53">
        <v>5</v>
      </c>
      <c r="C78" s="44">
        <v>31177594.905423</v>
      </c>
      <c r="D78" s="7" t="s">
        <v>2</v>
      </c>
      <c r="E78" s="7">
        <v>0</v>
      </c>
      <c r="AA78" s="8"/>
      <c r="AB78" s="19" t="s">
        <v>2</v>
      </c>
      <c r="AC78" s="6">
        <v>31177605.787349999</v>
      </c>
      <c r="AD78" s="7" t="s">
        <v>2</v>
      </c>
      <c r="AE78" s="7">
        <v>591124</v>
      </c>
      <c r="AF78" s="7">
        <v>0</v>
      </c>
      <c r="BB78" s="45"/>
      <c r="BC78" s="44">
        <f t="shared" si="65"/>
        <v>1</v>
      </c>
      <c r="BD78" s="57"/>
      <c r="BE78" s="7">
        <f t="shared" si="66"/>
        <v>1</v>
      </c>
      <c r="BF78" s="57"/>
      <c r="BG78" s="7">
        <f t="shared" si="67"/>
        <v>1</v>
      </c>
      <c r="BH78" s="60"/>
      <c r="BI78" s="44">
        <f t="shared" si="56"/>
        <v>10.881926998496056</v>
      </c>
      <c r="BJ78" s="57"/>
      <c r="BK78" s="29" t="str">
        <f t="shared" si="57"/>
        <v xml:space="preserve"> </v>
      </c>
      <c r="BL78" s="29" t="str">
        <f t="shared" si="58"/>
        <v xml:space="preserve"> </v>
      </c>
      <c r="BM78" s="28" t="str">
        <f t="shared" si="59"/>
        <v xml:space="preserve"> </v>
      </c>
      <c r="BN78" s="29" t="str">
        <f t="shared" si="60"/>
        <v xml:space="preserve"> </v>
      </c>
      <c r="BO78" s="29">
        <f t="shared" si="61"/>
        <v>10.881926998496056</v>
      </c>
      <c r="BP78" s="29" t="str">
        <f t="shared" si="62"/>
        <v xml:space="preserve"> </v>
      </c>
      <c r="BQ78" s="29" t="str">
        <f t="shared" si="63"/>
        <v xml:space="preserve"> </v>
      </c>
      <c r="BR78" s="28" t="str">
        <f t="shared" si="64"/>
        <v xml:space="preserve"> </v>
      </c>
      <c r="BS78" s="60"/>
      <c r="BT78" s="38" t="str">
        <f t="shared" si="68"/>
        <v xml:space="preserve"> </v>
      </c>
      <c r="BU78" s="33" t="str">
        <f t="shared" si="69"/>
        <v xml:space="preserve"> </v>
      </c>
      <c r="BV78" s="33" t="str">
        <f t="shared" si="70"/>
        <v xml:space="preserve"> </v>
      </c>
      <c r="BW78" s="23" t="str">
        <f t="shared" si="71"/>
        <v xml:space="preserve"> </v>
      </c>
      <c r="BX78" s="33" t="str">
        <f t="shared" si="72"/>
        <v xml:space="preserve"> </v>
      </c>
      <c r="BY78" s="33" t="str">
        <f t="shared" si="73"/>
        <v xml:space="preserve"> </v>
      </c>
      <c r="BZ78" s="33" t="str">
        <f t="shared" si="74"/>
        <v xml:space="preserve"> </v>
      </c>
      <c r="CA78" s="33" t="str">
        <f t="shared" si="75"/>
        <v xml:space="preserve"> </v>
      </c>
      <c r="CB78" s="23" t="str">
        <f t="shared" si="76"/>
        <v xml:space="preserve"> </v>
      </c>
      <c r="CC78" s="63"/>
      <c r="CD78" s="7" t="str">
        <f t="shared" si="77"/>
        <v xml:space="preserve"> </v>
      </c>
      <c r="CE78" s="7" t="str">
        <f t="shared" si="78"/>
        <v xml:space="preserve"> </v>
      </c>
      <c r="CF78" s="7" t="str">
        <f t="shared" si="79"/>
        <v xml:space="preserve"> </v>
      </c>
      <c r="CG78" s="7" t="str">
        <f t="shared" si="80"/>
        <v xml:space="preserve"> </v>
      </c>
      <c r="CH78" s="7" t="str">
        <f t="shared" si="81"/>
        <v xml:space="preserve"> </v>
      </c>
      <c r="CI78" s="7" t="str">
        <f t="shared" si="82"/>
        <v xml:space="preserve"> </v>
      </c>
      <c r="CJ78" s="7" t="str">
        <f t="shared" si="83"/>
        <v xml:space="preserve"> </v>
      </c>
      <c r="CK78" s="7" t="str">
        <f t="shared" si="84"/>
        <v xml:space="preserve"> </v>
      </c>
      <c r="CL78" s="7" t="str">
        <f t="shared" si="85"/>
        <v xml:space="preserve"> </v>
      </c>
      <c r="CM78" s="7" t="str">
        <f t="shared" si="86"/>
        <v xml:space="preserve"> </v>
      </c>
      <c r="CN78" s="7" t="str">
        <f t="shared" si="87"/>
        <v xml:space="preserve"> </v>
      </c>
      <c r="CO78" s="7" t="str">
        <f t="shared" si="88"/>
        <v xml:space="preserve"> </v>
      </c>
      <c r="CP78" s="7" t="str">
        <f t="shared" si="89"/>
        <v xml:space="preserve"> </v>
      </c>
      <c r="CQ78" s="7" t="str">
        <f t="shared" si="90"/>
        <v xml:space="preserve"> </v>
      </c>
      <c r="CR78" s="7" t="str">
        <f t="shared" si="91"/>
        <v xml:space="preserve"> </v>
      </c>
      <c r="CS78" s="7" t="str">
        <f t="shared" si="92"/>
        <v xml:space="preserve"> </v>
      </c>
      <c r="CT78" s="7" t="str">
        <f t="shared" si="93"/>
        <v xml:space="preserve"> </v>
      </c>
      <c r="CU78" s="7" t="str">
        <f t="shared" si="94"/>
        <v xml:space="preserve"> </v>
      </c>
      <c r="CV78" s="7" t="str">
        <f t="shared" si="95"/>
        <v xml:space="preserve"> </v>
      </c>
      <c r="CW78" s="7" t="str">
        <f t="shared" si="96"/>
        <v xml:space="preserve"> </v>
      </c>
      <c r="CX78" s="7" t="str">
        <f t="shared" si="97"/>
        <v xml:space="preserve"> </v>
      </c>
      <c r="CY78" s="7" t="str">
        <f t="shared" si="98"/>
        <v xml:space="preserve"> </v>
      </c>
      <c r="CZ78" s="7" t="str">
        <f t="shared" si="99"/>
        <v xml:space="preserve"> </v>
      </c>
      <c r="DA78" s="6" t="str">
        <f t="shared" si="100"/>
        <v xml:space="preserve"> </v>
      </c>
      <c r="DB78" s="7" t="str">
        <f t="shared" si="101"/>
        <v xml:space="preserve"> </v>
      </c>
      <c r="DC78" s="7" t="str">
        <f t="shared" si="102"/>
        <v xml:space="preserve"> </v>
      </c>
      <c r="DD78" s="63"/>
      <c r="DE78" s="37" t="str">
        <f t="shared" si="103"/>
        <v/>
      </c>
      <c r="DF78" s="29" t="str">
        <f t="shared" si="104"/>
        <v/>
      </c>
      <c r="DG78" s="28" t="str">
        <f t="shared" si="105"/>
        <v/>
      </c>
      <c r="DH78" s="29" t="str">
        <f t="shared" si="106"/>
        <v/>
      </c>
      <c r="DI78" s="29" t="str">
        <f t="shared" si="107"/>
        <v xml:space="preserve"> </v>
      </c>
      <c r="DJ78" s="29" t="str">
        <f t="shared" si="108"/>
        <v/>
      </c>
      <c r="DK78" s="29" t="str">
        <f t="shared" si="109"/>
        <v/>
      </c>
      <c r="DL78" s="28" t="str">
        <f t="shared" si="110"/>
        <v/>
      </c>
      <c r="DM78" s="60"/>
    </row>
    <row r="79" spans="1:117" s="7" customFormat="1" x14ac:dyDescent="0.2">
      <c r="A79" s="44">
        <f>WPA2_1_snd!A78</f>
        <v>10</v>
      </c>
      <c r="B79" s="53">
        <v>6</v>
      </c>
      <c r="C79" s="44">
        <v>31177594.942467</v>
      </c>
      <c r="D79" s="7" t="s">
        <v>2</v>
      </c>
      <c r="E79" s="7">
        <v>0</v>
      </c>
      <c r="AA79" s="8"/>
      <c r="AB79" s="19" t="s">
        <v>2</v>
      </c>
      <c r="AC79" s="6">
        <v>31177605.993588001</v>
      </c>
      <c r="AD79" s="7" t="s">
        <v>2</v>
      </c>
      <c r="AE79" s="7">
        <v>585045</v>
      </c>
      <c r="AF79" s="7">
        <v>0</v>
      </c>
      <c r="BB79" s="45"/>
      <c r="BC79" s="44">
        <f t="shared" si="65"/>
        <v>1</v>
      </c>
      <c r="BD79" s="57"/>
      <c r="BE79" s="7">
        <f t="shared" si="66"/>
        <v>1</v>
      </c>
      <c r="BF79" s="57"/>
      <c r="BG79" s="7">
        <f t="shared" si="67"/>
        <v>1</v>
      </c>
      <c r="BH79" s="60"/>
      <c r="BI79" s="44">
        <f t="shared" si="56"/>
        <v>11.05112100020051</v>
      </c>
      <c r="BJ79" s="57"/>
      <c r="BK79" s="29" t="str">
        <f t="shared" si="57"/>
        <v xml:space="preserve"> </v>
      </c>
      <c r="BL79" s="29" t="str">
        <f t="shared" si="58"/>
        <v xml:space="preserve"> </v>
      </c>
      <c r="BM79" s="28" t="str">
        <f t="shared" si="59"/>
        <v xml:space="preserve"> </v>
      </c>
      <c r="BN79" s="29" t="str">
        <f t="shared" si="60"/>
        <v xml:space="preserve"> </v>
      </c>
      <c r="BO79" s="29" t="str">
        <f t="shared" si="61"/>
        <v xml:space="preserve"> </v>
      </c>
      <c r="BP79" s="29">
        <f t="shared" si="62"/>
        <v>11.05112100020051</v>
      </c>
      <c r="BQ79" s="29" t="str">
        <f t="shared" si="63"/>
        <v xml:space="preserve"> </v>
      </c>
      <c r="BR79" s="28" t="str">
        <f t="shared" si="64"/>
        <v xml:space="preserve"> </v>
      </c>
      <c r="BS79" s="60"/>
      <c r="BT79" s="38" t="str">
        <f t="shared" si="68"/>
        <v xml:space="preserve"> </v>
      </c>
      <c r="BU79" s="33" t="str">
        <f t="shared" si="69"/>
        <v xml:space="preserve"> </v>
      </c>
      <c r="BV79" s="33" t="str">
        <f t="shared" si="70"/>
        <v xml:space="preserve"> </v>
      </c>
      <c r="BW79" s="23" t="str">
        <f t="shared" si="71"/>
        <v xml:space="preserve"> </v>
      </c>
      <c r="BX79" s="33" t="str">
        <f t="shared" si="72"/>
        <v xml:space="preserve"> </v>
      </c>
      <c r="BY79" s="33" t="str">
        <f t="shared" si="73"/>
        <v xml:space="preserve"> </v>
      </c>
      <c r="BZ79" s="33" t="str">
        <f t="shared" si="74"/>
        <v xml:space="preserve"> </v>
      </c>
      <c r="CA79" s="33" t="str">
        <f t="shared" si="75"/>
        <v xml:space="preserve"> </v>
      </c>
      <c r="CB79" s="23" t="str">
        <f t="shared" si="76"/>
        <v xml:space="preserve"> </v>
      </c>
      <c r="CC79" s="63"/>
      <c r="CD79" s="7" t="str">
        <f t="shared" si="77"/>
        <v xml:space="preserve"> </v>
      </c>
      <c r="CE79" s="7" t="str">
        <f t="shared" si="78"/>
        <v xml:space="preserve"> </v>
      </c>
      <c r="CF79" s="7" t="str">
        <f t="shared" si="79"/>
        <v xml:space="preserve"> </v>
      </c>
      <c r="CG79" s="7" t="str">
        <f t="shared" si="80"/>
        <v xml:space="preserve"> </v>
      </c>
      <c r="CH79" s="7" t="str">
        <f t="shared" si="81"/>
        <v xml:space="preserve"> </v>
      </c>
      <c r="CI79" s="7" t="str">
        <f t="shared" si="82"/>
        <v xml:space="preserve"> </v>
      </c>
      <c r="CJ79" s="7" t="str">
        <f t="shared" si="83"/>
        <v xml:space="preserve"> </v>
      </c>
      <c r="CK79" s="7" t="str">
        <f t="shared" si="84"/>
        <v xml:space="preserve"> </v>
      </c>
      <c r="CL79" s="7" t="str">
        <f t="shared" si="85"/>
        <v xml:space="preserve"> </v>
      </c>
      <c r="CM79" s="7" t="str">
        <f t="shared" si="86"/>
        <v xml:space="preserve"> </v>
      </c>
      <c r="CN79" s="7" t="str">
        <f t="shared" si="87"/>
        <v xml:space="preserve"> </v>
      </c>
      <c r="CO79" s="7" t="str">
        <f t="shared" si="88"/>
        <v xml:space="preserve"> </v>
      </c>
      <c r="CP79" s="7" t="str">
        <f t="shared" si="89"/>
        <v xml:space="preserve"> </v>
      </c>
      <c r="CQ79" s="7" t="str">
        <f t="shared" si="90"/>
        <v xml:space="preserve"> </v>
      </c>
      <c r="CR79" s="7" t="str">
        <f t="shared" si="91"/>
        <v xml:space="preserve"> </v>
      </c>
      <c r="CS79" s="7" t="str">
        <f t="shared" si="92"/>
        <v xml:space="preserve"> </v>
      </c>
      <c r="CT79" s="7" t="str">
        <f t="shared" si="93"/>
        <v xml:space="preserve"> </v>
      </c>
      <c r="CU79" s="7" t="str">
        <f t="shared" si="94"/>
        <v xml:space="preserve"> </v>
      </c>
      <c r="CV79" s="7" t="str">
        <f t="shared" si="95"/>
        <v xml:space="preserve"> </v>
      </c>
      <c r="CW79" s="7" t="str">
        <f t="shared" si="96"/>
        <v xml:space="preserve"> </v>
      </c>
      <c r="CX79" s="7" t="str">
        <f t="shared" si="97"/>
        <v xml:space="preserve"> </v>
      </c>
      <c r="CY79" s="7" t="str">
        <f t="shared" si="98"/>
        <v xml:space="preserve"> </v>
      </c>
      <c r="CZ79" s="7" t="str">
        <f t="shared" si="99"/>
        <v xml:space="preserve"> </v>
      </c>
      <c r="DA79" s="6" t="str">
        <f t="shared" si="100"/>
        <v xml:space="preserve"> </v>
      </c>
      <c r="DB79" s="7" t="str">
        <f t="shared" si="101"/>
        <v xml:space="preserve"> </v>
      </c>
      <c r="DC79" s="7" t="str">
        <f t="shared" si="102"/>
        <v xml:space="preserve"> </v>
      </c>
      <c r="DD79" s="63"/>
      <c r="DE79" s="37" t="str">
        <f t="shared" si="103"/>
        <v/>
      </c>
      <c r="DF79" s="29" t="str">
        <f t="shared" si="104"/>
        <v/>
      </c>
      <c r="DG79" s="28" t="str">
        <f t="shared" si="105"/>
        <v/>
      </c>
      <c r="DH79" s="29" t="str">
        <f t="shared" si="106"/>
        <v/>
      </c>
      <c r="DI79" s="29" t="str">
        <f t="shared" si="107"/>
        <v/>
      </c>
      <c r="DJ79" s="29" t="str">
        <f t="shared" si="108"/>
        <v xml:space="preserve"> </v>
      </c>
      <c r="DK79" s="29" t="str">
        <f t="shared" si="109"/>
        <v/>
      </c>
      <c r="DL79" s="28" t="str">
        <f t="shared" si="110"/>
        <v/>
      </c>
      <c r="DM79" s="60"/>
    </row>
    <row r="80" spans="1:117" s="7" customFormat="1" x14ac:dyDescent="0.2">
      <c r="A80" s="44">
        <f>WPA2_1_snd!A79</f>
        <v>10</v>
      </c>
      <c r="B80" s="53">
        <v>7</v>
      </c>
      <c r="C80" s="44">
        <v>31177594.976829998</v>
      </c>
      <c r="D80" s="7" t="s">
        <v>2</v>
      </c>
      <c r="E80" s="7">
        <v>0</v>
      </c>
      <c r="AA80" s="8"/>
      <c r="AB80" s="19" t="s">
        <v>2</v>
      </c>
      <c r="AC80" s="6">
        <v>31177635.980943002</v>
      </c>
      <c r="AD80" s="7" t="s">
        <v>2</v>
      </c>
      <c r="AE80" s="7">
        <v>580469</v>
      </c>
      <c r="AF80" s="7">
        <v>0</v>
      </c>
      <c r="BB80" s="45"/>
      <c r="BC80" s="44">
        <f t="shared" si="65"/>
        <v>1</v>
      </c>
      <c r="BD80" s="57"/>
      <c r="BE80" s="7">
        <f t="shared" si="66"/>
        <v>1</v>
      </c>
      <c r="BF80" s="57"/>
      <c r="BG80" s="7">
        <f t="shared" si="67"/>
        <v>1</v>
      </c>
      <c r="BH80" s="60"/>
      <c r="BI80" s="44">
        <f t="shared" si="56"/>
        <v>41.004113003611565</v>
      </c>
      <c r="BJ80" s="57"/>
      <c r="BK80" s="29" t="str">
        <f t="shared" si="57"/>
        <v xml:space="preserve"> </v>
      </c>
      <c r="BL80" s="29" t="str">
        <f t="shared" si="58"/>
        <v xml:space="preserve"> </v>
      </c>
      <c r="BM80" s="28" t="str">
        <f t="shared" si="59"/>
        <v xml:space="preserve"> </v>
      </c>
      <c r="BN80" s="29" t="str">
        <f t="shared" si="60"/>
        <v xml:space="preserve"> </v>
      </c>
      <c r="BO80" s="29" t="str">
        <f t="shared" si="61"/>
        <v xml:space="preserve"> </v>
      </c>
      <c r="BP80" s="29" t="str">
        <f t="shared" si="62"/>
        <v xml:space="preserve"> </v>
      </c>
      <c r="BQ80" s="29">
        <f t="shared" si="63"/>
        <v>41.004113003611565</v>
      </c>
      <c r="BR80" s="28" t="str">
        <f t="shared" si="64"/>
        <v xml:space="preserve"> </v>
      </c>
      <c r="BS80" s="60"/>
      <c r="BT80" s="38" t="str">
        <f t="shared" si="68"/>
        <v xml:space="preserve"> </v>
      </c>
      <c r="BU80" s="33" t="str">
        <f t="shared" si="69"/>
        <v xml:space="preserve"> </v>
      </c>
      <c r="BV80" s="33" t="str">
        <f t="shared" si="70"/>
        <v xml:space="preserve"> </v>
      </c>
      <c r="BW80" s="23" t="str">
        <f t="shared" si="71"/>
        <v xml:space="preserve"> </v>
      </c>
      <c r="BX80" s="33" t="str">
        <f t="shared" si="72"/>
        <v xml:space="preserve"> </v>
      </c>
      <c r="BY80" s="33" t="str">
        <f t="shared" si="73"/>
        <v xml:space="preserve"> </v>
      </c>
      <c r="BZ80" s="33" t="str">
        <f t="shared" si="74"/>
        <v xml:space="preserve"> </v>
      </c>
      <c r="CA80" s="33" t="str">
        <f t="shared" si="75"/>
        <v xml:space="preserve"> </v>
      </c>
      <c r="CB80" s="23" t="str">
        <f t="shared" si="76"/>
        <v xml:space="preserve"> </v>
      </c>
      <c r="CC80" s="63"/>
      <c r="CD80" s="7" t="str">
        <f t="shared" si="77"/>
        <v xml:space="preserve"> </v>
      </c>
      <c r="CE80" s="7" t="str">
        <f t="shared" si="78"/>
        <v xml:space="preserve"> </v>
      </c>
      <c r="CF80" s="7" t="str">
        <f t="shared" si="79"/>
        <v xml:space="preserve"> </v>
      </c>
      <c r="CG80" s="7" t="str">
        <f t="shared" si="80"/>
        <v xml:space="preserve"> </v>
      </c>
      <c r="CH80" s="7" t="str">
        <f t="shared" si="81"/>
        <v xml:space="preserve"> </v>
      </c>
      <c r="CI80" s="7" t="str">
        <f t="shared" si="82"/>
        <v xml:space="preserve"> </v>
      </c>
      <c r="CJ80" s="7" t="str">
        <f t="shared" si="83"/>
        <v xml:space="preserve"> </v>
      </c>
      <c r="CK80" s="7" t="str">
        <f t="shared" si="84"/>
        <v xml:space="preserve"> </v>
      </c>
      <c r="CL80" s="7" t="str">
        <f t="shared" si="85"/>
        <v xml:space="preserve"> </v>
      </c>
      <c r="CM80" s="7" t="str">
        <f t="shared" si="86"/>
        <v xml:space="preserve"> </v>
      </c>
      <c r="CN80" s="7" t="str">
        <f t="shared" si="87"/>
        <v xml:space="preserve"> </v>
      </c>
      <c r="CO80" s="7" t="str">
        <f t="shared" si="88"/>
        <v xml:space="preserve"> </v>
      </c>
      <c r="CP80" s="7" t="str">
        <f t="shared" si="89"/>
        <v xml:space="preserve"> </v>
      </c>
      <c r="CQ80" s="7" t="str">
        <f t="shared" si="90"/>
        <v xml:space="preserve"> </v>
      </c>
      <c r="CR80" s="7" t="str">
        <f t="shared" si="91"/>
        <v xml:space="preserve"> </v>
      </c>
      <c r="CS80" s="7" t="str">
        <f t="shared" si="92"/>
        <v xml:space="preserve"> </v>
      </c>
      <c r="CT80" s="7" t="str">
        <f t="shared" si="93"/>
        <v xml:space="preserve"> </v>
      </c>
      <c r="CU80" s="7" t="str">
        <f t="shared" si="94"/>
        <v xml:space="preserve"> </v>
      </c>
      <c r="CV80" s="7" t="str">
        <f t="shared" si="95"/>
        <v xml:space="preserve"> </v>
      </c>
      <c r="CW80" s="7" t="str">
        <f t="shared" si="96"/>
        <v xml:space="preserve"> </v>
      </c>
      <c r="CX80" s="7" t="str">
        <f t="shared" si="97"/>
        <v xml:space="preserve"> </v>
      </c>
      <c r="CY80" s="7" t="str">
        <f t="shared" si="98"/>
        <v xml:space="preserve"> </v>
      </c>
      <c r="CZ80" s="7" t="str">
        <f t="shared" si="99"/>
        <v xml:space="preserve"> </v>
      </c>
      <c r="DA80" s="6" t="str">
        <f t="shared" si="100"/>
        <v xml:space="preserve"> </v>
      </c>
      <c r="DB80" s="7" t="str">
        <f t="shared" si="101"/>
        <v xml:space="preserve"> </v>
      </c>
      <c r="DC80" s="7" t="str">
        <f t="shared" si="102"/>
        <v xml:space="preserve"> </v>
      </c>
      <c r="DD80" s="63"/>
      <c r="DE80" s="37" t="str">
        <f t="shared" si="103"/>
        <v/>
      </c>
      <c r="DF80" s="29" t="str">
        <f t="shared" si="104"/>
        <v/>
      </c>
      <c r="DG80" s="28" t="str">
        <f t="shared" si="105"/>
        <v/>
      </c>
      <c r="DH80" s="29" t="str">
        <f t="shared" si="106"/>
        <v/>
      </c>
      <c r="DI80" s="29" t="str">
        <f t="shared" si="107"/>
        <v/>
      </c>
      <c r="DJ80" s="29" t="str">
        <f t="shared" si="108"/>
        <v/>
      </c>
      <c r="DK80" s="29" t="str">
        <f t="shared" si="109"/>
        <v xml:space="preserve"> </v>
      </c>
      <c r="DL80" s="28" t="str">
        <f t="shared" si="110"/>
        <v/>
      </c>
      <c r="DM80" s="60"/>
    </row>
    <row r="81" spans="1:117" s="7" customFormat="1" x14ac:dyDescent="0.2">
      <c r="A81" s="44">
        <f>WPA2_1_snd!A80</f>
        <v>10</v>
      </c>
      <c r="B81" s="53">
        <v>8</v>
      </c>
      <c r="C81" s="44">
        <v>31177595.033465002</v>
      </c>
      <c r="D81" s="7" t="s">
        <v>2</v>
      </c>
      <c r="E81" s="7">
        <v>0</v>
      </c>
      <c r="AA81" s="8"/>
      <c r="AB81" s="19" t="s">
        <v>2</v>
      </c>
      <c r="AC81" s="6">
        <v>31177612.34956</v>
      </c>
      <c r="AD81" s="7" t="s">
        <v>2</v>
      </c>
      <c r="AE81" s="7">
        <v>537199</v>
      </c>
      <c r="AF81" s="7">
        <v>0</v>
      </c>
      <c r="BB81" s="45"/>
      <c r="BC81" s="44">
        <f t="shared" si="65"/>
        <v>1</v>
      </c>
      <c r="BD81" s="57"/>
      <c r="BE81" s="7">
        <f t="shared" si="66"/>
        <v>1</v>
      </c>
      <c r="BF81" s="57"/>
      <c r="BG81" s="7">
        <f t="shared" si="67"/>
        <v>1</v>
      </c>
      <c r="BH81" s="60"/>
      <c r="BI81" s="44">
        <f t="shared" si="56"/>
        <v>17.316094998270273</v>
      </c>
      <c r="BJ81" s="57"/>
      <c r="BK81" s="29" t="str">
        <f t="shared" si="57"/>
        <v xml:space="preserve"> </v>
      </c>
      <c r="BL81" s="29" t="str">
        <f t="shared" si="58"/>
        <v xml:space="preserve"> </v>
      </c>
      <c r="BM81" s="28" t="str">
        <f t="shared" si="59"/>
        <v xml:space="preserve"> </v>
      </c>
      <c r="BN81" s="29" t="str">
        <f t="shared" si="60"/>
        <v xml:space="preserve"> </v>
      </c>
      <c r="BO81" s="29" t="str">
        <f t="shared" si="61"/>
        <v xml:space="preserve"> </v>
      </c>
      <c r="BP81" s="29" t="str">
        <f t="shared" si="62"/>
        <v xml:space="preserve"> </v>
      </c>
      <c r="BQ81" s="29" t="str">
        <f t="shared" si="63"/>
        <v xml:space="preserve"> </v>
      </c>
      <c r="BR81" s="28">
        <f t="shared" si="64"/>
        <v>17.316094998270273</v>
      </c>
      <c r="BS81" s="60"/>
      <c r="BT81" s="38" t="str">
        <f t="shared" si="68"/>
        <v xml:space="preserve"> </v>
      </c>
      <c r="BU81" s="33" t="str">
        <f t="shared" si="69"/>
        <v xml:space="preserve"> </v>
      </c>
      <c r="BV81" s="33" t="str">
        <f t="shared" si="70"/>
        <v xml:space="preserve"> </v>
      </c>
      <c r="BW81" s="23" t="str">
        <f t="shared" si="71"/>
        <v xml:space="preserve"> </v>
      </c>
      <c r="BX81" s="33" t="str">
        <f t="shared" si="72"/>
        <v xml:space="preserve"> </v>
      </c>
      <c r="BY81" s="33" t="str">
        <f t="shared" si="73"/>
        <v xml:space="preserve"> </v>
      </c>
      <c r="BZ81" s="33" t="str">
        <f t="shared" si="74"/>
        <v xml:space="preserve"> </v>
      </c>
      <c r="CA81" s="33" t="str">
        <f t="shared" si="75"/>
        <v xml:space="preserve"> </v>
      </c>
      <c r="CB81" s="23" t="str">
        <f t="shared" si="76"/>
        <v xml:space="preserve"> </v>
      </c>
      <c r="CC81" s="63"/>
      <c r="CD81" s="7" t="str">
        <f t="shared" si="77"/>
        <v xml:space="preserve"> </v>
      </c>
      <c r="CE81" s="7" t="str">
        <f t="shared" si="78"/>
        <v xml:space="preserve"> </v>
      </c>
      <c r="CF81" s="7" t="str">
        <f t="shared" si="79"/>
        <v xml:space="preserve"> </v>
      </c>
      <c r="CG81" s="7" t="str">
        <f t="shared" si="80"/>
        <v xml:space="preserve"> </v>
      </c>
      <c r="CH81" s="7" t="str">
        <f t="shared" si="81"/>
        <v xml:space="preserve"> </v>
      </c>
      <c r="CI81" s="7" t="str">
        <f t="shared" si="82"/>
        <v xml:space="preserve"> </v>
      </c>
      <c r="CJ81" s="7" t="str">
        <f t="shared" si="83"/>
        <v xml:space="preserve"> </v>
      </c>
      <c r="CK81" s="7" t="str">
        <f t="shared" si="84"/>
        <v xml:space="preserve"> </v>
      </c>
      <c r="CL81" s="7" t="str">
        <f t="shared" si="85"/>
        <v xml:space="preserve"> </v>
      </c>
      <c r="CM81" s="7" t="str">
        <f t="shared" si="86"/>
        <v xml:space="preserve"> </v>
      </c>
      <c r="CN81" s="7" t="str">
        <f t="shared" si="87"/>
        <v xml:space="preserve"> </v>
      </c>
      <c r="CO81" s="7" t="str">
        <f t="shared" si="88"/>
        <v xml:space="preserve"> </v>
      </c>
      <c r="CP81" s="7" t="str">
        <f t="shared" si="89"/>
        <v xml:space="preserve"> </v>
      </c>
      <c r="CQ81" s="7" t="str">
        <f t="shared" si="90"/>
        <v xml:space="preserve"> </v>
      </c>
      <c r="CR81" s="7" t="str">
        <f t="shared" si="91"/>
        <v xml:space="preserve"> </v>
      </c>
      <c r="CS81" s="7" t="str">
        <f t="shared" si="92"/>
        <v xml:space="preserve"> </v>
      </c>
      <c r="CT81" s="7" t="str">
        <f t="shared" si="93"/>
        <v xml:space="preserve"> </v>
      </c>
      <c r="CU81" s="7" t="str">
        <f t="shared" si="94"/>
        <v xml:space="preserve"> </v>
      </c>
      <c r="CV81" s="7" t="str">
        <f t="shared" si="95"/>
        <v xml:space="preserve"> </v>
      </c>
      <c r="CW81" s="7" t="str">
        <f t="shared" si="96"/>
        <v xml:space="preserve"> </v>
      </c>
      <c r="CX81" s="7" t="str">
        <f t="shared" si="97"/>
        <v xml:space="preserve"> </v>
      </c>
      <c r="CY81" s="7" t="str">
        <f t="shared" si="98"/>
        <v xml:space="preserve"> </v>
      </c>
      <c r="CZ81" s="7" t="str">
        <f t="shared" si="99"/>
        <v xml:space="preserve"> </v>
      </c>
      <c r="DA81" s="6" t="str">
        <f t="shared" si="100"/>
        <v xml:space="preserve"> </v>
      </c>
      <c r="DB81" s="7" t="str">
        <f t="shared" si="101"/>
        <v xml:space="preserve"> </v>
      </c>
      <c r="DC81" s="7" t="str">
        <f t="shared" si="102"/>
        <v xml:space="preserve"> </v>
      </c>
      <c r="DD81" s="63"/>
      <c r="DE81" s="37" t="str">
        <f t="shared" si="103"/>
        <v/>
      </c>
      <c r="DF81" s="29" t="str">
        <f t="shared" si="104"/>
        <v/>
      </c>
      <c r="DG81" s="28" t="str">
        <f t="shared" si="105"/>
        <v/>
      </c>
      <c r="DH81" s="29" t="str">
        <f t="shared" si="106"/>
        <v/>
      </c>
      <c r="DI81" s="29" t="str">
        <f t="shared" si="107"/>
        <v/>
      </c>
      <c r="DJ81" s="29" t="str">
        <f t="shared" si="108"/>
        <v/>
      </c>
      <c r="DK81" s="29" t="str">
        <f t="shared" si="109"/>
        <v/>
      </c>
      <c r="DL81" s="28" t="str">
        <f t="shared" si="110"/>
        <v xml:space="preserve"> </v>
      </c>
      <c r="DM81" s="60"/>
    </row>
    <row r="82" spans="1:117" s="7" customFormat="1" x14ac:dyDescent="0.2">
      <c r="A82" s="44">
        <f>WPA2_1_snd!A81</f>
        <v>11</v>
      </c>
      <c r="B82" s="53">
        <v>1</v>
      </c>
      <c r="C82" s="44">
        <v>31183594.497262001</v>
      </c>
      <c r="D82" s="7" t="s">
        <v>2</v>
      </c>
      <c r="E82" s="7">
        <v>0</v>
      </c>
      <c r="AA82" s="8"/>
      <c r="AB82" s="19" t="s">
        <v>2</v>
      </c>
      <c r="AC82" s="6">
        <v>31183597.886758</v>
      </c>
      <c r="AD82" s="7" t="s">
        <v>2</v>
      </c>
      <c r="AE82" s="7">
        <v>568507</v>
      </c>
      <c r="AF82" s="7">
        <v>0</v>
      </c>
      <c r="BB82" s="45"/>
      <c r="BC82" s="44">
        <f t="shared" si="65"/>
        <v>1</v>
      </c>
      <c r="BD82" s="57"/>
      <c r="BE82" s="7">
        <f t="shared" si="66"/>
        <v>1</v>
      </c>
      <c r="BF82" s="57"/>
      <c r="BG82" s="7">
        <f t="shared" si="67"/>
        <v>1</v>
      </c>
      <c r="BH82" s="60"/>
      <c r="BI82" s="44">
        <f t="shared" si="56"/>
        <v>3.3894959986209869</v>
      </c>
      <c r="BJ82" s="57"/>
      <c r="BK82" s="29">
        <f t="shared" si="57"/>
        <v>3.3894959986209869</v>
      </c>
      <c r="BL82" s="29" t="str">
        <f t="shared" si="58"/>
        <v xml:space="preserve"> </v>
      </c>
      <c r="BM82" s="28" t="str">
        <f t="shared" si="59"/>
        <v xml:space="preserve"> </v>
      </c>
      <c r="BN82" s="29" t="str">
        <f t="shared" si="60"/>
        <v xml:space="preserve"> </v>
      </c>
      <c r="BO82" s="29" t="str">
        <f t="shared" si="61"/>
        <v xml:space="preserve"> </v>
      </c>
      <c r="BP82" s="29" t="str">
        <f t="shared" si="62"/>
        <v xml:space="preserve"> </v>
      </c>
      <c r="BQ82" s="29" t="str">
        <f t="shared" si="63"/>
        <v xml:space="preserve"> </v>
      </c>
      <c r="BR82" s="28" t="str">
        <f t="shared" si="64"/>
        <v xml:space="preserve"> </v>
      </c>
      <c r="BS82" s="60"/>
      <c r="BT82" s="38" t="str">
        <f t="shared" si="68"/>
        <v xml:space="preserve"> </v>
      </c>
      <c r="BU82" s="33" t="str">
        <f t="shared" si="69"/>
        <v xml:space="preserve"> </v>
      </c>
      <c r="BV82" s="33" t="str">
        <f t="shared" si="70"/>
        <v xml:space="preserve"> </v>
      </c>
      <c r="BW82" s="23" t="str">
        <f t="shared" si="71"/>
        <v xml:space="preserve"> </v>
      </c>
      <c r="BX82" s="33" t="str">
        <f t="shared" si="72"/>
        <v xml:space="preserve"> </v>
      </c>
      <c r="BY82" s="33" t="str">
        <f t="shared" si="73"/>
        <v xml:space="preserve"> </v>
      </c>
      <c r="BZ82" s="33" t="str">
        <f t="shared" si="74"/>
        <v xml:space="preserve"> </v>
      </c>
      <c r="CA82" s="33" t="str">
        <f t="shared" si="75"/>
        <v xml:space="preserve"> </v>
      </c>
      <c r="CB82" s="23" t="str">
        <f t="shared" si="76"/>
        <v xml:space="preserve"> </v>
      </c>
      <c r="CC82" s="63"/>
      <c r="CD82" s="7" t="str">
        <f t="shared" si="77"/>
        <v xml:space="preserve"> </v>
      </c>
      <c r="CE82" s="7" t="str">
        <f t="shared" si="78"/>
        <v xml:space="preserve"> </v>
      </c>
      <c r="CF82" s="7" t="str">
        <f t="shared" si="79"/>
        <v xml:space="preserve"> </v>
      </c>
      <c r="CG82" s="7" t="str">
        <f t="shared" si="80"/>
        <v xml:space="preserve"> </v>
      </c>
      <c r="CH82" s="7" t="str">
        <f t="shared" si="81"/>
        <v xml:space="preserve"> </v>
      </c>
      <c r="CI82" s="7" t="str">
        <f t="shared" si="82"/>
        <v xml:space="preserve"> </v>
      </c>
      <c r="CJ82" s="7" t="str">
        <f t="shared" si="83"/>
        <v xml:space="preserve"> </v>
      </c>
      <c r="CK82" s="7" t="str">
        <f t="shared" si="84"/>
        <v xml:space="preserve"> </v>
      </c>
      <c r="CL82" s="7" t="str">
        <f t="shared" si="85"/>
        <v xml:space="preserve"> </v>
      </c>
      <c r="CM82" s="7" t="str">
        <f t="shared" si="86"/>
        <v xml:space="preserve"> </v>
      </c>
      <c r="CN82" s="7" t="str">
        <f t="shared" si="87"/>
        <v xml:space="preserve"> </v>
      </c>
      <c r="CO82" s="7" t="str">
        <f t="shared" si="88"/>
        <v xml:space="preserve"> </v>
      </c>
      <c r="CP82" s="7" t="str">
        <f t="shared" si="89"/>
        <v xml:space="preserve"> </v>
      </c>
      <c r="CQ82" s="7" t="str">
        <f t="shared" si="90"/>
        <v xml:space="preserve"> </v>
      </c>
      <c r="CR82" s="7" t="str">
        <f t="shared" si="91"/>
        <v xml:space="preserve"> </v>
      </c>
      <c r="CS82" s="7" t="str">
        <f t="shared" si="92"/>
        <v xml:space="preserve"> </v>
      </c>
      <c r="CT82" s="7" t="str">
        <f t="shared" si="93"/>
        <v xml:space="preserve"> </v>
      </c>
      <c r="CU82" s="7" t="str">
        <f t="shared" si="94"/>
        <v xml:space="preserve"> </v>
      </c>
      <c r="CV82" s="7" t="str">
        <f t="shared" si="95"/>
        <v xml:space="preserve"> </v>
      </c>
      <c r="CW82" s="7" t="str">
        <f t="shared" si="96"/>
        <v xml:space="preserve"> </v>
      </c>
      <c r="CX82" s="7" t="str">
        <f t="shared" si="97"/>
        <v xml:space="preserve"> </v>
      </c>
      <c r="CY82" s="7" t="str">
        <f t="shared" si="98"/>
        <v xml:space="preserve"> </v>
      </c>
      <c r="CZ82" s="7" t="str">
        <f t="shared" si="99"/>
        <v xml:space="preserve"> </v>
      </c>
      <c r="DA82" s="6" t="str">
        <f t="shared" si="100"/>
        <v xml:space="preserve"> </v>
      </c>
      <c r="DB82" s="7" t="str">
        <f t="shared" si="101"/>
        <v xml:space="preserve"> </v>
      </c>
      <c r="DC82" s="7" t="str">
        <f t="shared" si="102"/>
        <v xml:space="preserve"> </v>
      </c>
      <c r="DD82" s="63"/>
      <c r="DE82" s="37" t="str">
        <f t="shared" si="103"/>
        <v xml:space="preserve"> </v>
      </c>
      <c r="DF82" s="29" t="str">
        <f t="shared" si="104"/>
        <v/>
      </c>
      <c r="DG82" s="28" t="str">
        <f t="shared" si="105"/>
        <v/>
      </c>
      <c r="DH82" s="29" t="str">
        <f t="shared" si="106"/>
        <v/>
      </c>
      <c r="DI82" s="29" t="str">
        <f t="shared" si="107"/>
        <v/>
      </c>
      <c r="DJ82" s="29" t="str">
        <f t="shared" si="108"/>
        <v/>
      </c>
      <c r="DK82" s="29" t="str">
        <f t="shared" si="109"/>
        <v/>
      </c>
      <c r="DL82" s="28" t="str">
        <f t="shared" si="110"/>
        <v/>
      </c>
      <c r="DM82" s="60"/>
    </row>
    <row r="83" spans="1:117" s="7" customFormat="1" x14ac:dyDescent="0.2">
      <c r="A83" s="44">
        <f>WPA2_1_snd!A82</f>
        <v>11</v>
      </c>
      <c r="B83" s="53">
        <v>2</v>
      </c>
      <c r="C83" s="44">
        <v>31183594.553699002</v>
      </c>
      <c r="D83" s="7" t="s">
        <v>2</v>
      </c>
      <c r="E83" s="7">
        <v>0</v>
      </c>
      <c r="AA83" s="8"/>
      <c r="AB83" s="19" t="s">
        <v>2</v>
      </c>
      <c r="AC83" s="6">
        <v>31183608.175088</v>
      </c>
      <c r="AD83" s="7" t="s">
        <v>2</v>
      </c>
      <c r="AE83" s="7">
        <v>584554</v>
      </c>
      <c r="AF83" s="7">
        <v>0</v>
      </c>
      <c r="BB83" s="45"/>
      <c r="BC83" s="44">
        <f t="shared" si="65"/>
        <v>1</v>
      </c>
      <c r="BD83" s="57"/>
      <c r="BE83" s="7">
        <f t="shared" si="66"/>
        <v>1</v>
      </c>
      <c r="BF83" s="57"/>
      <c r="BG83" s="7">
        <f t="shared" si="67"/>
        <v>1</v>
      </c>
      <c r="BH83" s="60"/>
      <c r="BI83" s="44">
        <f t="shared" si="56"/>
        <v>13.621388997882605</v>
      </c>
      <c r="BJ83" s="57"/>
      <c r="BK83" s="29" t="str">
        <f t="shared" si="57"/>
        <v xml:space="preserve"> </v>
      </c>
      <c r="BL83" s="29">
        <f t="shared" si="58"/>
        <v>13.621388997882605</v>
      </c>
      <c r="BM83" s="28" t="str">
        <f t="shared" si="59"/>
        <v xml:space="preserve"> </v>
      </c>
      <c r="BN83" s="29" t="str">
        <f t="shared" si="60"/>
        <v xml:space="preserve"> </v>
      </c>
      <c r="BO83" s="29" t="str">
        <f t="shared" si="61"/>
        <v xml:space="preserve"> </v>
      </c>
      <c r="BP83" s="29" t="str">
        <f t="shared" si="62"/>
        <v xml:space="preserve"> </v>
      </c>
      <c r="BQ83" s="29" t="str">
        <f t="shared" si="63"/>
        <v xml:space="preserve"> </v>
      </c>
      <c r="BR83" s="28" t="str">
        <f t="shared" si="64"/>
        <v xml:space="preserve"> </v>
      </c>
      <c r="BS83" s="60"/>
      <c r="BT83" s="38" t="str">
        <f t="shared" si="68"/>
        <v xml:space="preserve"> </v>
      </c>
      <c r="BU83" s="33" t="str">
        <f t="shared" si="69"/>
        <v xml:space="preserve"> </v>
      </c>
      <c r="BV83" s="33" t="str">
        <f t="shared" si="70"/>
        <v xml:space="preserve"> </v>
      </c>
      <c r="BW83" s="23" t="str">
        <f t="shared" si="71"/>
        <v xml:space="preserve"> </v>
      </c>
      <c r="BX83" s="33" t="str">
        <f t="shared" si="72"/>
        <v xml:space="preserve"> </v>
      </c>
      <c r="BY83" s="33" t="str">
        <f t="shared" si="73"/>
        <v xml:space="preserve"> </v>
      </c>
      <c r="BZ83" s="33" t="str">
        <f t="shared" si="74"/>
        <v xml:space="preserve"> </v>
      </c>
      <c r="CA83" s="33" t="str">
        <f t="shared" si="75"/>
        <v xml:space="preserve"> </v>
      </c>
      <c r="CB83" s="23" t="str">
        <f t="shared" si="76"/>
        <v xml:space="preserve"> </v>
      </c>
      <c r="CC83" s="63"/>
      <c r="CD83" s="7" t="str">
        <f t="shared" si="77"/>
        <v xml:space="preserve"> </v>
      </c>
      <c r="CE83" s="7" t="str">
        <f t="shared" si="78"/>
        <v xml:space="preserve"> </v>
      </c>
      <c r="CF83" s="7" t="str">
        <f t="shared" si="79"/>
        <v xml:space="preserve"> </v>
      </c>
      <c r="CG83" s="7" t="str">
        <f t="shared" si="80"/>
        <v xml:space="preserve"> </v>
      </c>
      <c r="CH83" s="7" t="str">
        <f t="shared" si="81"/>
        <v xml:space="preserve"> </v>
      </c>
      <c r="CI83" s="7" t="str">
        <f t="shared" si="82"/>
        <v xml:space="preserve"> </v>
      </c>
      <c r="CJ83" s="7" t="str">
        <f t="shared" si="83"/>
        <v xml:space="preserve"> </v>
      </c>
      <c r="CK83" s="7" t="str">
        <f t="shared" si="84"/>
        <v xml:space="preserve"> </v>
      </c>
      <c r="CL83" s="7" t="str">
        <f t="shared" si="85"/>
        <v xml:space="preserve"> </v>
      </c>
      <c r="CM83" s="7" t="str">
        <f t="shared" si="86"/>
        <v xml:space="preserve"> </v>
      </c>
      <c r="CN83" s="7" t="str">
        <f t="shared" si="87"/>
        <v xml:space="preserve"> </v>
      </c>
      <c r="CO83" s="7" t="str">
        <f t="shared" si="88"/>
        <v xml:space="preserve"> </v>
      </c>
      <c r="CP83" s="7" t="str">
        <f t="shared" si="89"/>
        <v xml:space="preserve"> </v>
      </c>
      <c r="CQ83" s="7" t="str">
        <f t="shared" si="90"/>
        <v xml:space="preserve"> </v>
      </c>
      <c r="CR83" s="7" t="str">
        <f t="shared" si="91"/>
        <v xml:space="preserve"> </v>
      </c>
      <c r="CS83" s="7" t="str">
        <f t="shared" si="92"/>
        <v xml:space="preserve"> </v>
      </c>
      <c r="CT83" s="7" t="str">
        <f t="shared" si="93"/>
        <v xml:space="preserve"> </v>
      </c>
      <c r="CU83" s="7" t="str">
        <f t="shared" si="94"/>
        <v xml:space="preserve"> </v>
      </c>
      <c r="CV83" s="7" t="str">
        <f t="shared" si="95"/>
        <v xml:space="preserve"> </v>
      </c>
      <c r="CW83" s="7" t="str">
        <f t="shared" si="96"/>
        <v xml:space="preserve"> </v>
      </c>
      <c r="CX83" s="7" t="str">
        <f t="shared" si="97"/>
        <v xml:space="preserve"> </v>
      </c>
      <c r="CY83" s="7" t="str">
        <f t="shared" si="98"/>
        <v xml:space="preserve"> </v>
      </c>
      <c r="CZ83" s="7" t="str">
        <f t="shared" si="99"/>
        <v xml:space="preserve"> </v>
      </c>
      <c r="DA83" s="6" t="str">
        <f t="shared" si="100"/>
        <v xml:space="preserve"> </v>
      </c>
      <c r="DB83" s="7" t="str">
        <f t="shared" si="101"/>
        <v xml:space="preserve"> </v>
      </c>
      <c r="DC83" s="7" t="str">
        <f t="shared" si="102"/>
        <v xml:space="preserve"> </v>
      </c>
      <c r="DD83" s="63"/>
      <c r="DE83" s="37" t="str">
        <f t="shared" si="103"/>
        <v/>
      </c>
      <c r="DF83" s="29" t="str">
        <f t="shared" si="104"/>
        <v xml:space="preserve"> </v>
      </c>
      <c r="DG83" s="28" t="str">
        <f t="shared" si="105"/>
        <v/>
      </c>
      <c r="DH83" s="29" t="str">
        <f t="shared" si="106"/>
        <v/>
      </c>
      <c r="DI83" s="29" t="str">
        <f t="shared" si="107"/>
        <v/>
      </c>
      <c r="DJ83" s="29" t="str">
        <f t="shared" si="108"/>
        <v/>
      </c>
      <c r="DK83" s="29" t="str">
        <f t="shared" si="109"/>
        <v/>
      </c>
      <c r="DL83" s="28" t="str">
        <f t="shared" si="110"/>
        <v/>
      </c>
      <c r="DM83" s="60"/>
    </row>
    <row r="84" spans="1:117" s="7" customFormat="1" x14ac:dyDescent="0.2">
      <c r="A84" s="44">
        <f>WPA2_1_snd!A83</f>
        <v>11</v>
      </c>
      <c r="B84" s="53">
        <v>3</v>
      </c>
      <c r="C84" s="44">
        <v>31183594.585503999</v>
      </c>
      <c r="D84" s="7" t="s">
        <v>2</v>
      </c>
      <c r="E84" s="7">
        <v>0</v>
      </c>
      <c r="AA84" s="8"/>
      <c r="AB84" s="19" t="s">
        <v>2</v>
      </c>
      <c r="AC84" s="6">
        <v>31183610.012836002</v>
      </c>
      <c r="AD84" s="7" t="s">
        <v>2</v>
      </c>
      <c r="AE84" s="7">
        <v>583124</v>
      </c>
      <c r="AF84" s="7">
        <v>0</v>
      </c>
      <c r="BB84" s="45"/>
      <c r="BC84" s="44">
        <f t="shared" si="65"/>
        <v>1</v>
      </c>
      <c r="BD84" s="57"/>
      <c r="BE84" s="7">
        <f t="shared" si="66"/>
        <v>1</v>
      </c>
      <c r="BF84" s="57"/>
      <c r="BG84" s="7">
        <f t="shared" si="67"/>
        <v>1</v>
      </c>
      <c r="BH84" s="60"/>
      <c r="BI84" s="44">
        <f t="shared" si="56"/>
        <v>15.427332002669573</v>
      </c>
      <c r="BJ84" s="57"/>
      <c r="BK84" s="29" t="str">
        <f t="shared" si="57"/>
        <v xml:space="preserve"> </v>
      </c>
      <c r="BL84" s="29" t="str">
        <f t="shared" si="58"/>
        <v xml:space="preserve"> </v>
      </c>
      <c r="BM84" s="28">
        <f t="shared" si="59"/>
        <v>15.427332002669573</v>
      </c>
      <c r="BN84" s="29" t="str">
        <f t="shared" si="60"/>
        <v xml:space="preserve"> </v>
      </c>
      <c r="BO84" s="29" t="str">
        <f t="shared" si="61"/>
        <v xml:space="preserve"> </v>
      </c>
      <c r="BP84" s="29" t="str">
        <f t="shared" si="62"/>
        <v xml:space="preserve"> </v>
      </c>
      <c r="BQ84" s="29" t="str">
        <f t="shared" si="63"/>
        <v xml:space="preserve"> </v>
      </c>
      <c r="BR84" s="28" t="str">
        <f t="shared" si="64"/>
        <v xml:space="preserve"> </v>
      </c>
      <c r="BS84" s="60"/>
      <c r="BT84" s="38" t="str">
        <f t="shared" si="68"/>
        <v xml:space="preserve"> </v>
      </c>
      <c r="BU84" s="33" t="str">
        <f t="shared" si="69"/>
        <v xml:space="preserve"> </v>
      </c>
      <c r="BV84" s="33" t="str">
        <f t="shared" si="70"/>
        <v xml:space="preserve"> </v>
      </c>
      <c r="BW84" s="23" t="str">
        <f t="shared" si="71"/>
        <v xml:space="preserve"> </v>
      </c>
      <c r="BX84" s="33" t="str">
        <f t="shared" si="72"/>
        <v xml:space="preserve"> </v>
      </c>
      <c r="BY84" s="33" t="str">
        <f t="shared" si="73"/>
        <v xml:space="preserve"> </v>
      </c>
      <c r="BZ84" s="33" t="str">
        <f t="shared" si="74"/>
        <v xml:space="preserve"> </v>
      </c>
      <c r="CA84" s="33" t="str">
        <f t="shared" si="75"/>
        <v xml:space="preserve"> </v>
      </c>
      <c r="CB84" s="23" t="str">
        <f t="shared" si="76"/>
        <v xml:space="preserve"> </v>
      </c>
      <c r="CC84" s="63"/>
      <c r="CD84" s="7" t="str">
        <f t="shared" si="77"/>
        <v xml:space="preserve"> </v>
      </c>
      <c r="CE84" s="7" t="str">
        <f t="shared" si="78"/>
        <v xml:space="preserve"> </v>
      </c>
      <c r="CF84" s="7" t="str">
        <f t="shared" si="79"/>
        <v xml:space="preserve"> </v>
      </c>
      <c r="CG84" s="7" t="str">
        <f t="shared" si="80"/>
        <v xml:space="preserve"> </v>
      </c>
      <c r="CH84" s="7" t="str">
        <f t="shared" si="81"/>
        <v xml:space="preserve"> </v>
      </c>
      <c r="CI84" s="7" t="str">
        <f t="shared" si="82"/>
        <v xml:space="preserve"> </v>
      </c>
      <c r="CJ84" s="7" t="str">
        <f t="shared" si="83"/>
        <v xml:space="preserve"> </v>
      </c>
      <c r="CK84" s="7" t="str">
        <f t="shared" si="84"/>
        <v xml:space="preserve"> </v>
      </c>
      <c r="CL84" s="7" t="str">
        <f t="shared" si="85"/>
        <v xml:space="preserve"> </v>
      </c>
      <c r="CM84" s="7" t="str">
        <f t="shared" si="86"/>
        <v xml:space="preserve"> </v>
      </c>
      <c r="CN84" s="7" t="str">
        <f t="shared" si="87"/>
        <v xml:space="preserve"> </v>
      </c>
      <c r="CO84" s="7" t="str">
        <f t="shared" si="88"/>
        <v xml:space="preserve"> </v>
      </c>
      <c r="CP84" s="7" t="str">
        <f t="shared" si="89"/>
        <v xml:space="preserve"> </v>
      </c>
      <c r="CQ84" s="7" t="str">
        <f t="shared" si="90"/>
        <v xml:space="preserve"> </v>
      </c>
      <c r="CR84" s="7" t="str">
        <f t="shared" si="91"/>
        <v xml:space="preserve"> </v>
      </c>
      <c r="CS84" s="7" t="str">
        <f t="shared" si="92"/>
        <v xml:space="preserve"> </v>
      </c>
      <c r="CT84" s="7" t="str">
        <f t="shared" si="93"/>
        <v xml:space="preserve"> </v>
      </c>
      <c r="CU84" s="7" t="str">
        <f t="shared" si="94"/>
        <v xml:space="preserve"> </v>
      </c>
      <c r="CV84" s="7" t="str">
        <f t="shared" si="95"/>
        <v xml:space="preserve"> </v>
      </c>
      <c r="CW84" s="7" t="str">
        <f t="shared" si="96"/>
        <v xml:space="preserve"> </v>
      </c>
      <c r="CX84" s="7" t="str">
        <f t="shared" si="97"/>
        <v xml:space="preserve"> </v>
      </c>
      <c r="CY84" s="7" t="str">
        <f t="shared" si="98"/>
        <v xml:space="preserve"> </v>
      </c>
      <c r="CZ84" s="7" t="str">
        <f t="shared" si="99"/>
        <v xml:space="preserve"> </v>
      </c>
      <c r="DA84" s="6" t="str">
        <f t="shared" si="100"/>
        <v xml:space="preserve"> </v>
      </c>
      <c r="DB84" s="7" t="str">
        <f t="shared" si="101"/>
        <v xml:space="preserve"> </v>
      </c>
      <c r="DC84" s="7" t="str">
        <f t="shared" si="102"/>
        <v xml:space="preserve"> </v>
      </c>
      <c r="DD84" s="63"/>
      <c r="DE84" s="37" t="str">
        <f t="shared" si="103"/>
        <v/>
      </c>
      <c r="DF84" s="29" t="str">
        <f t="shared" si="104"/>
        <v/>
      </c>
      <c r="DG84" s="28" t="str">
        <f t="shared" si="105"/>
        <v xml:space="preserve"> </v>
      </c>
      <c r="DH84" s="29" t="str">
        <f t="shared" si="106"/>
        <v/>
      </c>
      <c r="DI84" s="29" t="str">
        <f t="shared" si="107"/>
        <v/>
      </c>
      <c r="DJ84" s="29" t="str">
        <f t="shared" si="108"/>
        <v/>
      </c>
      <c r="DK84" s="29" t="str">
        <f t="shared" si="109"/>
        <v/>
      </c>
      <c r="DL84" s="28" t="str">
        <f t="shared" si="110"/>
        <v/>
      </c>
      <c r="DM84" s="60"/>
    </row>
    <row r="85" spans="1:117" s="7" customFormat="1" x14ac:dyDescent="0.2">
      <c r="A85" s="44">
        <f>WPA2_1_snd!A84</f>
        <v>11</v>
      </c>
      <c r="B85" s="53">
        <v>4</v>
      </c>
      <c r="C85" s="44">
        <v>31183594.618689001</v>
      </c>
      <c r="D85" s="7" t="s">
        <v>2</v>
      </c>
      <c r="E85" s="7">
        <v>0</v>
      </c>
      <c r="AA85" s="8"/>
      <c r="AB85" s="19" t="s">
        <v>2</v>
      </c>
      <c r="AC85" s="6">
        <v>31183609.988124002</v>
      </c>
      <c r="AD85" s="7" t="s">
        <v>2</v>
      </c>
      <c r="AE85" s="7">
        <v>580670</v>
      </c>
      <c r="AF85" s="7">
        <v>0</v>
      </c>
      <c r="BB85" s="45"/>
      <c r="BC85" s="44">
        <f t="shared" si="65"/>
        <v>1</v>
      </c>
      <c r="BD85" s="57"/>
      <c r="BE85" s="7">
        <f t="shared" si="66"/>
        <v>1</v>
      </c>
      <c r="BF85" s="57"/>
      <c r="BG85" s="7">
        <f t="shared" si="67"/>
        <v>1</v>
      </c>
      <c r="BH85" s="60"/>
      <c r="BI85" s="44">
        <f t="shared" si="56"/>
        <v>15.369435001164675</v>
      </c>
      <c r="BJ85" s="57"/>
      <c r="BK85" s="29" t="str">
        <f t="shared" si="57"/>
        <v xml:space="preserve"> </v>
      </c>
      <c r="BL85" s="29" t="str">
        <f t="shared" si="58"/>
        <v xml:space="preserve"> </v>
      </c>
      <c r="BM85" s="28" t="str">
        <f t="shared" si="59"/>
        <v xml:space="preserve"> </v>
      </c>
      <c r="BN85" s="29">
        <f t="shared" si="60"/>
        <v>15.369435001164675</v>
      </c>
      <c r="BO85" s="29" t="str">
        <f t="shared" si="61"/>
        <v xml:space="preserve"> </v>
      </c>
      <c r="BP85" s="29" t="str">
        <f t="shared" si="62"/>
        <v xml:space="preserve"> </v>
      </c>
      <c r="BQ85" s="29" t="str">
        <f t="shared" si="63"/>
        <v xml:space="preserve"> </v>
      </c>
      <c r="BR85" s="28" t="str">
        <f t="shared" si="64"/>
        <v xml:space="preserve"> </v>
      </c>
      <c r="BS85" s="60"/>
      <c r="BT85" s="38" t="str">
        <f t="shared" si="68"/>
        <v xml:space="preserve"> </v>
      </c>
      <c r="BU85" s="33" t="str">
        <f t="shared" si="69"/>
        <v xml:space="preserve"> </v>
      </c>
      <c r="BV85" s="33" t="str">
        <f t="shared" si="70"/>
        <v xml:space="preserve"> </v>
      </c>
      <c r="BW85" s="23" t="str">
        <f t="shared" si="71"/>
        <v xml:space="preserve"> </v>
      </c>
      <c r="BX85" s="33" t="str">
        <f t="shared" si="72"/>
        <v xml:space="preserve"> </v>
      </c>
      <c r="BY85" s="33" t="str">
        <f t="shared" si="73"/>
        <v xml:space="preserve"> </v>
      </c>
      <c r="BZ85" s="33" t="str">
        <f t="shared" si="74"/>
        <v xml:space="preserve"> </v>
      </c>
      <c r="CA85" s="33" t="str">
        <f t="shared" si="75"/>
        <v xml:space="preserve"> </v>
      </c>
      <c r="CB85" s="23" t="str">
        <f t="shared" si="76"/>
        <v xml:space="preserve"> </v>
      </c>
      <c r="CC85" s="63"/>
      <c r="CD85" s="7" t="str">
        <f t="shared" si="77"/>
        <v xml:space="preserve"> </v>
      </c>
      <c r="CE85" s="7" t="str">
        <f t="shared" si="78"/>
        <v xml:space="preserve"> </v>
      </c>
      <c r="CF85" s="7" t="str">
        <f t="shared" si="79"/>
        <v xml:space="preserve"> </v>
      </c>
      <c r="CG85" s="7" t="str">
        <f t="shared" si="80"/>
        <v xml:space="preserve"> </v>
      </c>
      <c r="CH85" s="7" t="str">
        <f t="shared" si="81"/>
        <v xml:space="preserve"> </v>
      </c>
      <c r="CI85" s="7" t="str">
        <f t="shared" si="82"/>
        <v xml:space="preserve"> </v>
      </c>
      <c r="CJ85" s="7" t="str">
        <f t="shared" si="83"/>
        <v xml:space="preserve"> </v>
      </c>
      <c r="CK85" s="7" t="str">
        <f t="shared" si="84"/>
        <v xml:space="preserve"> </v>
      </c>
      <c r="CL85" s="7" t="str">
        <f t="shared" si="85"/>
        <v xml:space="preserve"> </v>
      </c>
      <c r="CM85" s="7" t="str">
        <f t="shared" si="86"/>
        <v xml:space="preserve"> </v>
      </c>
      <c r="CN85" s="7" t="str">
        <f t="shared" si="87"/>
        <v xml:space="preserve"> </v>
      </c>
      <c r="CO85" s="7" t="str">
        <f t="shared" si="88"/>
        <v xml:space="preserve"> </v>
      </c>
      <c r="CP85" s="7" t="str">
        <f t="shared" si="89"/>
        <v xml:space="preserve"> </v>
      </c>
      <c r="CQ85" s="7" t="str">
        <f t="shared" si="90"/>
        <v xml:space="preserve"> </v>
      </c>
      <c r="CR85" s="7" t="str">
        <f t="shared" si="91"/>
        <v xml:space="preserve"> </v>
      </c>
      <c r="CS85" s="7" t="str">
        <f t="shared" si="92"/>
        <v xml:space="preserve"> </v>
      </c>
      <c r="CT85" s="7" t="str">
        <f t="shared" si="93"/>
        <v xml:space="preserve"> </v>
      </c>
      <c r="CU85" s="7" t="str">
        <f t="shared" si="94"/>
        <v xml:space="preserve"> </v>
      </c>
      <c r="CV85" s="7" t="str">
        <f t="shared" si="95"/>
        <v xml:space="preserve"> </v>
      </c>
      <c r="CW85" s="7" t="str">
        <f t="shared" si="96"/>
        <v xml:space="preserve"> </v>
      </c>
      <c r="CX85" s="7" t="str">
        <f t="shared" si="97"/>
        <v xml:space="preserve"> </v>
      </c>
      <c r="CY85" s="7" t="str">
        <f t="shared" si="98"/>
        <v xml:space="preserve"> </v>
      </c>
      <c r="CZ85" s="7" t="str">
        <f t="shared" si="99"/>
        <v xml:space="preserve"> </v>
      </c>
      <c r="DA85" s="6" t="str">
        <f t="shared" si="100"/>
        <v xml:space="preserve"> </v>
      </c>
      <c r="DB85" s="7" t="str">
        <f t="shared" si="101"/>
        <v xml:space="preserve"> </v>
      </c>
      <c r="DC85" s="7" t="str">
        <f t="shared" si="102"/>
        <v xml:space="preserve"> </v>
      </c>
      <c r="DD85" s="63"/>
      <c r="DE85" s="37" t="str">
        <f t="shared" si="103"/>
        <v/>
      </c>
      <c r="DF85" s="29" t="str">
        <f t="shared" si="104"/>
        <v/>
      </c>
      <c r="DG85" s="28" t="str">
        <f t="shared" si="105"/>
        <v/>
      </c>
      <c r="DH85" s="29" t="str">
        <f t="shared" si="106"/>
        <v xml:space="preserve"> </v>
      </c>
      <c r="DI85" s="29" t="str">
        <f t="shared" si="107"/>
        <v/>
      </c>
      <c r="DJ85" s="29" t="str">
        <f t="shared" si="108"/>
        <v/>
      </c>
      <c r="DK85" s="29" t="str">
        <f t="shared" si="109"/>
        <v/>
      </c>
      <c r="DL85" s="28" t="str">
        <f t="shared" si="110"/>
        <v/>
      </c>
      <c r="DM85" s="60"/>
    </row>
    <row r="86" spans="1:117" s="7" customFormat="1" x14ac:dyDescent="0.2">
      <c r="A86" s="44">
        <f>WPA2_1_snd!A85</f>
        <v>11</v>
      </c>
      <c r="B86" s="53">
        <v>5</v>
      </c>
      <c r="C86" s="44">
        <v>31183594.742598001</v>
      </c>
      <c r="D86" s="7" t="s">
        <v>2</v>
      </c>
      <c r="E86" s="7">
        <v>0</v>
      </c>
      <c r="AA86" s="8"/>
      <c r="AB86" s="19" t="s">
        <v>2</v>
      </c>
      <c r="AC86" s="6">
        <v>31183610.896242</v>
      </c>
      <c r="AD86" s="7" t="s">
        <v>2</v>
      </c>
      <c r="AE86" s="7">
        <v>591124</v>
      </c>
      <c r="AF86" s="7">
        <v>0</v>
      </c>
      <c r="BB86" s="45"/>
      <c r="BC86" s="44">
        <f t="shared" si="65"/>
        <v>1</v>
      </c>
      <c r="BD86" s="57"/>
      <c r="BE86" s="7">
        <f t="shared" si="66"/>
        <v>1</v>
      </c>
      <c r="BF86" s="57"/>
      <c r="BG86" s="7">
        <f t="shared" si="67"/>
        <v>1</v>
      </c>
      <c r="BH86" s="60"/>
      <c r="BI86" s="44">
        <f t="shared" si="56"/>
        <v>16.153643999248743</v>
      </c>
      <c r="BJ86" s="57"/>
      <c r="BK86" s="29" t="str">
        <f t="shared" si="57"/>
        <v xml:space="preserve"> </v>
      </c>
      <c r="BL86" s="29" t="str">
        <f t="shared" si="58"/>
        <v xml:space="preserve"> </v>
      </c>
      <c r="BM86" s="28" t="str">
        <f t="shared" si="59"/>
        <v xml:space="preserve"> </v>
      </c>
      <c r="BN86" s="29" t="str">
        <f t="shared" si="60"/>
        <v xml:space="preserve"> </v>
      </c>
      <c r="BO86" s="29">
        <f t="shared" si="61"/>
        <v>16.153643999248743</v>
      </c>
      <c r="BP86" s="29" t="str">
        <f t="shared" si="62"/>
        <v xml:space="preserve"> </v>
      </c>
      <c r="BQ86" s="29" t="str">
        <f t="shared" si="63"/>
        <v xml:space="preserve"> </v>
      </c>
      <c r="BR86" s="28" t="str">
        <f t="shared" si="64"/>
        <v xml:space="preserve"> </v>
      </c>
      <c r="BS86" s="60"/>
      <c r="BT86" s="38" t="str">
        <f t="shared" si="68"/>
        <v xml:space="preserve"> </v>
      </c>
      <c r="BU86" s="33" t="str">
        <f t="shared" si="69"/>
        <v xml:space="preserve"> </v>
      </c>
      <c r="BV86" s="33" t="str">
        <f t="shared" si="70"/>
        <v xml:space="preserve"> </v>
      </c>
      <c r="BW86" s="23" t="str">
        <f t="shared" si="71"/>
        <v xml:space="preserve"> </v>
      </c>
      <c r="BX86" s="33" t="str">
        <f t="shared" si="72"/>
        <v xml:space="preserve"> </v>
      </c>
      <c r="BY86" s="33" t="str">
        <f t="shared" si="73"/>
        <v xml:space="preserve"> </v>
      </c>
      <c r="BZ86" s="33" t="str">
        <f t="shared" si="74"/>
        <v xml:space="preserve"> </v>
      </c>
      <c r="CA86" s="33" t="str">
        <f t="shared" si="75"/>
        <v xml:space="preserve"> </v>
      </c>
      <c r="CB86" s="23" t="str">
        <f t="shared" si="76"/>
        <v xml:space="preserve"> </v>
      </c>
      <c r="CC86" s="63"/>
      <c r="CD86" s="7" t="str">
        <f t="shared" si="77"/>
        <v xml:space="preserve"> </v>
      </c>
      <c r="CE86" s="7" t="str">
        <f t="shared" si="78"/>
        <v xml:space="preserve"> </v>
      </c>
      <c r="CF86" s="7" t="str">
        <f t="shared" si="79"/>
        <v xml:space="preserve"> </v>
      </c>
      <c r="CG86" s="7" t="str">
        <f t="shared" si="80"/>
        <v xml:space="preserve"> </v>
      </c>
      <c r="CH86" s="7" t="str">
        <f t="shared" si="81"/>
        <v xml:space="preserve"> </v>
      </c>
      <c r="CI86" s="7" t="str">
        <f t="shared" si="82"/>
        <v xml:space="preserve"> </v>
      </c>
      <c r="CJ86" s="7" t="str">
        <f t="shared" si="83"/>
        <v xml:space="preserve"> </v>
      </c>
      <c r="CK86" s="7" t="str">
        <f t="shared" si="84"/>
        <v xml:space="preserve"> </v>
      </c>
      <c r="CL86" s="7" t="str">
        <f t="shared" si="85"/>
        <v xml:space="preserve"> </v>
      </c>
      <c r="CM86" s="7" t="str">
        <f t="shared" si="86"/>
        <v xml:space="preserve"> </v>
      </c>
      <c r="CN86" s="7" t="str">
        <f t="shared" si="87"/>
        <v xml:space="preserve"> </v>
      </c>
      <c r="CO86" s="7" t="str">
        <f t="shared" si="88"/>
        <v xml:space="preserve"> </v>
      </c>
      <c r="CP86" s="7" t="str">
        <f t="shared" si="89"/>
        <v xml:space="preserve"> </v>
      </c>
      <c r="CQ86" s="7" t="str">
        <f t="shared" si="90"/>
        <v xml:space="preserve"> </v>
      </c>
      <c r="CR86" s="7" t="str">
        <f t="shared" si="91"/>
        <v xml:space="preserve"> </v>
      </c>
      <c r="CS86" s="7" t="str">
        <f t="shared" si="92"/>
        <v xml:space="preserve"> </v>
      </c>
      <c r="CT86" s="7" t="str">
        <f t="shared" si="93"/>
        <v xml:space="preserve"> </v>
      </c>
      <c r="CU86" s="7" t="str">
        <f t="shared" si="94"/>
        <v xml:space="preserve"> </v>
      </c>
      <c r="CV86" s="7" t="str">
        <f t="shared" si="95"/>
        <v xml:space="preserve"> </v>
      </c>
      <c r="CW86" s="7" t="str">
        <f t="shared" si="96"/>
        <v xml:space="preserve"> </v>
      </c>
      <c r="CX86" s="7" t="str">
        <f t="shared" si="97"/>
        <v xml:space="preserve"> </v>
      </c>
      <c r="CY86" s="7" t="str">
        <f t="shared" si="98"/>
        <v xml:space="preserve"> </v>
      </c>
      <c r="CZ86" s="7" t="str">
        <f t="shared" si="99"/>
        <v xml:space="preserve"> </v>
      </c>
      <c r="DA86" s="6" t="str">
        <f t="shared" si="100"/>
        <v xml:space="preserve"> </v>
      </c>
      <c r="DB86" s="7" t="str">
        <f t="shared" si="101"/>
        <v xml:space="preserve"> </v>
      </c>
      <c r="DC86" s="7" t="str">
        <f t="shared" si="102"/>
        <v xml:space="preserve"> </v>
      </c>
      <c r="DD86" s="63"/>
      <c r="DE86" s="37" t="str">
        <f t="shared" si="103"/>
        <v/>
      </c>
      <c r="DF86" s="29" t="str">
        <f t="shared" si="104"/>
        <v/>
      </c>
      <c r="DG86" s="28" t="str">
        <f t="shared" si="105"/>
        <v/>
      </c>
      <c r="DH86" s="29" t="str">
        <f t="shared" si="106"/>
        <v/>
      </c>
      <c r="DI86" s="29" t="str">
        <f t="shared" si="107"/>
        <v xml:space="preserve"> </v>
      </c>
      <c r="DJ86" s="29" t="str">
        <f t="shared" si="108"/>
        <v/>
      </c>
      <c r="DK86" s="29" t="str">
        <f t="shared" si="109"/>
        <v/>
      </c>
      <c r="DL86" s="28" t="str">
        <f t="shared" si="110"/>
        <v/>
      </c>
      <c r="DM86" s="60"/>
    </row>
    <row r="87" spans="1:117" s="7" customFormat="1" x14ac:dyDescent="0.2">
      <c r="A87" s="44">
        <f>WPA2_1_snd!A86</f>
        <v>11</v>
      </c>
      <c r="B87" s="53">
        <v>6</v>
      </c>
      <c r="C87" s="44">
        <v>31183594.775453001</v>
      </c>
      <c r="D87" s="7" t="s">
        <v>2</v>
      </c>
      <c r="E87" s="7">
        <v>0</v>
      </c>
      <c r="AA87" s="8"/>
      <c r="AB87" s="19" t="s">
        <v>2</v>
      </c>
      <c r="AC87" s="6">
        <v>31183622.202644002</v>
      </c>
      <c r="AD87" s="7" t="s">
        <v>2</v>
      </c>
      <c r="AE87" s="7">
        <v>585045</v>
      </c>
      <c r="AF87" s="7">
        <v>0</v>
      </c>
      <c r="BB87" s="45"/>
      <c r="BC87" s="44">
        <f t="shared" si="65"/>
        <v>1</v>
      </c>
      <c r="BD87" s="57"/>
      <c r="BE87" s="7">
        <f t="shared" si="66"/>
        <v>1</v>
      </c>
      <c r="BF87" s="57"/>
      <c r="BG87" s="7">
        <f t="shared" si="67"/>
        <v>1</v>
      </c>
      <c r="BH87" s="60"/>
      <c r="BI87" s="44">
        <f t="shared" si="56"/>
        <v>27.427191000431776</v>
      </c>
      <c r="BJ87" s="57"/>
      <c r="BK87" s="29" t="str">
        <f t="shared" si="57"/>
        <v xml:space="preserve"> </v>
      </c>
      <c r="BL87" s="29" t="str">
        <f t="shared" si="58"/>
        <v xml:space="preserve"> </v>
      </c>
      <c r="BM87" s="28" t="str">
        <f t="shared" si="59"/>
        <v xml:space="preserve"> </v>
      </c>
      <c r="BN87" s="29" t="str">
        <f t="shared" si="60"/>
        <v xml:space="preserve"> </v>
      </c>
      <c r="BO87" s="29" t="str">
        <f t="shared" si="61"/>
        <v xml:space="preserve"> </v>
      </c>
      <c r="BP87" s="29">
        <f t="shared" si="62"/>
        <v>27.427191000431776</v>
      </c>
      <c r="BQ87" s="29" t="str">
        <f t="shared" si="63"/>
        <v xml:space="preserve"> </v>
      </c>
      <c r="BR87" s="28" t="str">
        <f t="shared" si="64"/>
        <v xml:space="preserve"> </v>
      </c>
      <c r="BS87" s="60"/>
      <c r="BT87" s="38" t="str">
        <f t="shared" si="68"/>
        <v xml:space="preserve"> </v>
      </c>
      <c r="BU87" s="33" t="str">
        <f t="shared" si="69"/>
        <v xml:space="preserve"> </v>
      </c>
      <c r="BV87" s="33" t="str">
        <f t="shared" si="70"/>
        <v xml:space="preserve"> </v>
      </c>
      <c r="BW87" s="23" t="str">
        <f t="shared" si="71"/>
        <v xml:space="preserve"> </v>
      </c>
      <c r="BX87" s="33" t="str">
        <f t="shared" si="72"/>
        <v xml:space="preserve"> </v>
      </c>
      <c r="BY87" s="33" t="str">
        <f t="shared" si="73"/>
        <v xml:space="preserve"> </v>
      </c>
      <c r="BZ87" s="33" t="str">
        <f t="shared" si="74"/>
        <v xml:space="preserve"> </v>
      </c>
      <c r="CA87" s="33" t="str">
        <f t="shared" si="75"/>
        <v xml:space="preserve"> </v>
      </c>
      <c r="CB87" s="23" t="str">
        <f t="shared" si="76"/>
        <v xml:space="preserve"> </v>
      </c>
      <c r="CC87" s="63"/>
      <c r="CD87" s="7" t="str">
        <f t="shared" si="77"/>
        <v xml:space="preserve"> </v>
      </c>
      <c r="CE87" s="7" t="str">
        <f t="shared" si="78"/>
        <v xml:space="preserve"> </v>
      </c>
      <c r="CF87" s="7" t="str">
        <f t="shared" si="79"/>
        <v xml:space="preserve"> </v>
      </c>
      <c r="CG87" s="7" t="str">
        <f t="shared" si="80"/>
        <v xml:space="preserve"> </v>
      </c>
      <c r="CH87" s="7" t="str">
        <f t="shared" si="81"/>
        <v xml:space="preserve"> </v>
      </c>
      <c r="CI87" s="7" t="str">
        <f t="shared" si="82"/>
        <v xml:space="preserve"> </v>
      </c>
      <c r="CJ87" s="7" t="str">
        <f t="shared" si="83"/>
        <v xml:space="preserve"> </v>
      </c>
      <c r="CK87" s="7" t="str">
        <f t="shared" si="84"/>
        <v xml:space="preserve"> </v>
      </c>
      <c r="CL87" s="7" t="str">
        <f t="shared" si="85"/>
        <v xml:space="preserve"> </v>
      </c>
      <c r="CM87" s="7" t="str">
        <f t="shared" si="86"/>
        <v xml:space="preserve"> </v>
      </c>
      <c r="CN87" s="7" t="str">
        <f t="shared" si="87"/>
        <v xml:space="preserve"> </v>
      </c>
      <c r="CO87" s="7" t="str">
        <f t="shared" si="88"/>
        <v xml:space="preserve"> </v>
      </c>
      <c r="CP87" s="7" t="str">
        <f t="shared" si="89"/>
        <v xml:space="preserve"> </v>
      </c>
      <c r="CQ87" s="7" t="str">
        <f t="shared" si="90"/>
        <v xml:space="preserve"> </v>
      </c>
      <c r="CR87" s="7" t="str">
        <f t="shared" si="91"/>
        <v xml:space="preserve"> </v>
      </c>
      <c r="CS87" s="7" t="str">
        <f t="shared" si="92"/>
        <v xml:space="preserve"> </v>
      </c>
      <c r="CT87" s="7" t="str">
        <f t="shared" si="93"/>
        <v xml:space="preserve"> </v>
      </c>
      <c r="CU87" s="7" t="str">
        <f t="shared" si="94"/>
        <v xml:space="preserve"> </v>
      </c>
      <c r="CV87" s="7" t="str">
        <f t="shared" si="95"/>
        <v xml:space="preserve"> </v>
      </c>
      <c r="CW87" s="7" t="str">
        <f t="shared" si="96"/>
        <v xml:space="preserve"> </v>
      </c>
      <c r="CX87" s="7" t="str">
        <f t="shared" si="97"/>
        <v xml:space="preserve"> </v>
      </c>
      <c r="CY87" s="7" t="str">
        <f t="shared" si="98"/>
        <v xml:space="preserve"> </v>
      </c>
      <c r="CZ87" s="7" t="str">
        <f t="shared" si="99"/>
        <v xml:space="preserve"> </v>
      </c>
      <c r="DA87" s="6" t="str">
        <f t="shared" si="100"/>
        <v xml:space="preserve"> </v>
      </c>
      <c r="DB87" s="7" t="str">
        <f t="shared" si="101"/>
        <v xml:space="preserve"> </v>
      </c>
      <c r="DC87" s="7" t="str">
        <f t="shared" si="102"/>
        <v xml:space="preserve"> </v>
      </c>
      <c r="DD87" s="63"/>
      <c r="DE87" s="37" t="str">
        <f t="shared" si="103"/>
        <v/>
      </c>
      <c r="DF87" s="29" t="str">
        <f t="shared" si="104"/>
        <v/>
      </c>
      <c r="DG87" s="28" t="str">
        <f t="shared" si="105"/>
        <v/>
      </c>
      <c r="DH87" s="29" t="str">
        <f t="shared" si="106"/>
        <v/>
      </c>
      <c r="DI87" s="29" t="str">
        <f t="shared" si="107"/>
        <v/>
      </c>
      <c r="DJ87" s="29" t="str">
        <f t="shared" si="108"/>
        <v xml:space="preserve"> </v>
      </c>
      <c r="DK87" s="29" t="str">
        <f t="shared" si="109"/>
        <v/>
      </c>
      <c r="DL87" s="28" t="str">
        <f t="shared" si="110"/>
        <v/>
      </c>
      <c r="DM87" s="60"/>
    </row>
    <row r="88" spans="1:117" s="7" customFormat="1" x14ac:dyDescent="0.2">
      <c r="A88" s="44">
        <f>WPA2_1_snd!A87</f>
        <v>11</v>
      </c>
      <c r="B88" s="53">
        <v>7</v>
      </c>
      <c r="C88" s="44">
        <v>31183594.899473999</v>
      </c>
      <c r="D88" s="7" t="s">
        <v>2</v>
      </c>
      <c r="E88" s="7">
        <v>0</v>
      </c>
      <c r="AA88" s="8"/>
      <c r="AB88" s="19" t="s">
        <v>2</v>
      </c>
      <c r="AC88" s="6">
        <v>31183619.262455001</v>
      </c>
      <c r="AD88" s="7" t="s">
        <v>2</v>
      </c>
      <c r="AE88" s="7">
        <v>580469</v>
      </c>
      <c r="AF88" s="7">
        <v>0</v>
      </c>
      <c r="BB88" s="45"/>
      <c r="BC88" s="44">
        <f t="shared" si="65"/>
        <v>1</v>
      </c>
      <c r="BD88" s="57"/>
      <c r="BE88" s="7">
        <f t="shared" si="66"/>
        <v>1</v>
      </c>
      <c r="BF88" s="57"/>
      <c r="BG88" s="7">
        <f t="shared" si="67"/>
        <v>1</v>
      </c>
      <c r="BH88" s="60"/>
      <c r="BI88" s="44">
        <f t="shared" si="56"/>
        <v>24.362981002777815</v>
      </c>
      <c r="BJ88" s="57"/>
      <c r="BK88" s="29" t="str">
        <f t="shared" si="57"/>
        <v xml:space="preserve"> </v>
      </c>
      <c r="BL88" s="29" t="str">
        <f t="shared" si="58"/>
        <v xml:space="preserve"> </v>
      </c>
      <c r="BM88" s="28" t="str">
        <f t="shared" si="59"/>
        <v xml:space="preserve"> </v>
      </c>
      <c r="BN88" s="29" t="str">
        <f t="shared" si="60"/>
        <v xml:space="preserve"> </v>
      </c>
      <c r="BO88" s="29" t="str">
        <f t="shared" si="61"/>
        <v xml:space="preserve"> </v>
      </c>
      <c r="BP88" s="29" t="str">
        <f t="shared" si="62"/>
        <v xml:space="preserve"> </v>
      </c>
      <c r="BQ88" s="29">
        <f t="shared" si="63"/>
        <v>24.362981002777815</v>
      </c>
      <c r="BR88" s="28" t="str">
        <f t="shared" si="64"/>
        <v xml:space="preserve"> </v>
      </c>
      <c r="BS88" s="60"/>
      <c r="BT88" s="38" t="str">
        <f t="shared" si="68"/>
        <v xml:space="preserve"> </v>
      </c>
      <c r="BU88" s="33" t="str">
        <f t="shared" si="69"/>
        <v xml:space="preserve"> </v>
      </c>
      <c r="BV88" s="33" t="str">
        <f t="shared" si="70"/>
        <v xml:space="preserve"> </v>
      </c>
      <c r="BW88" s="23" t="str">
        <f t="shared" si="71"/>
        <v xml:space="preserve"> </v>
      </c>
      <c r="BX88" s="33" t="str">
        <f t="shared" si="72"/>
        <v xml:space="preserve"> </v>
      </c>
      <c r="BY88" s="33" t="str">
        <f t="shared" si="73"/>
        <v xml:space="preserve"> </v>
      </c>
      <c r="BZ88" s="33" t="str">
        <f t="shared" si="74"/>
        <v xml:space="preserve"> </v>
      </c>
      <c r="CA88" s="33" t="str">
        <f t="shared" si="75"/>
        <v xml:space="preserve"> </v>
      </c>
      <c r="CB88" s="23" t="str">
        <f t="shared" si="76"/>
        <v xml:space="preserve"> </v>
      </c>
      <c r="CC88" s="63"/>
      <c r="CD88" s="7" t="str">
        <f t="shared" si="77"/>
        <v xml:space="preserve"> </v>
      </c>
      <c r="CE88" s="7" t="str">
        <f t="shared" si="78"/>
        <v xml:space="preserve"> </v>
      </c>
      <c r="CF88" s="7" t="str">
        <f t="shared" si="79"/>
        <v xml:space="preserve"> </v>
      </c>
      <c r="CG88" s="7" t="str">
        <f t="shared" si="80"/>
        <v xml:space="preserve"> </v>
      </c>
      <c r="CH88" s="7" t="str">
        <f t="shared" si="81"/>
        <v xml:space="preserve"> </v>
      </c>
      <c r="CI88" s="7" t="str">
        <f t="shared" si="82"/>
        <v xml:space="preserve"> </v>
      </c>
      <c r="CJ88" s="7" t="str">
        <f t="shared" si="83"/>
        <v xml:space="preserve"> </v>
      </c>
      <c r="CK88" s="7" t="str">
        <f t="shared" si="84"/>
        <v xml:space="preserve"> </v>
      </c>
      <c r="CL88" s="7" t="str">
        <f t="shared" si="85"/>
        <v xml:space="preserve"> </v>
      </c>
      <c r="CM88" s="7" t="str">
        <f t="shared" si="86"/>
        <v xml:space="preserve"> </v>
      </c>
      <c r="CN88" s="7" t="str">
        <f t="shared" si="87"/>
        <v xml:space="preserve"> </v>
      </c>
      <c r="CO88" s="7" t="str">
        <f t="shared" si="88"/>
        <v xml:space="preserve"> </v>
      </c>
      <c r="CP88" s="7" t="str">
        <f t="shared" si="89"/>
        <v xml:space="preserve"> </v>
      </c>
      <c r="CQ88" s="7" t="str">
        <f t="shared" si="90"/>
        <v xml:space="preserve"> </v>
      </c>
      <c r="CR88" s="7" t="str">
        <f t="shared" si="91"/>
        <v xml:space="preserve"> </v>
      </c>
      <c r="CS88" s="7" t="str">
        <f t="shared" si="92"/>
        <v xml:space="preserve"> </v>
      </c>
      <c r="CT88" s="7" t="str">
        <f t="shared" si="93"/>
        <v xml:space="preserve"> </v>
      </c>
      <c r="CU88" s="7" t="str">
        <f t="shared" si="94"/>
        <v xml:space="preserve"> </v>
      </c>
      <c r="CV88" s="7" t="str">
        <f t="shared" si="95"/>
        <v xml:space="preserve"> </v>
      </c>
      <c r="CW88" s="7" t="str">
        <f t="shared" si="96"/>
        <v xml:space="preserve"> </v>
      </c>
      <c r="CX88" s="7" t="str">
        <f t="shared" si="97"/>
        <v xml:space="preserve"> </v>
      </c>
      <c r="CY88" s="7" t="str">
        <f t="shared" si="98"/>
        <v xml:space="preserve"> </v>
      </c>
      <c r="CZ88" s="7" t="str">
        <f t="shared" si="99"/>
        <v xml:space="preserve"> </v>
      </c>
      <c r="DA88" s="6" t="str">
        <f t="shared" si="100"/>
        <v xml:space="preserve"> </v>
      </c>
      <c r="DB88" s="7" t="str">
        <f t="shared" si="101"/>
        <v xml:space="preserve"> </v>
      </c>
      <c r="DC88" s="7" t="str">
        <f t="shared" si="102"/>
        <v xml:space="preserve"> </v>
      </c>
      <c r="DD88" s="63"/>
      <c r="DE88" s="37" t="str">
        <f t="shared" si="103"/>
        <v/>
      </c>
      <c r="DF88" s="29" t="str">
        <f t="shared" si="104"/>
        <v/>
      </c>
      <c r="DG88" s="28" t="str">
        <f t="shared" si="105"/>
        <v/>
      </c>
      <c r="DH88" s="29" t="str">
        <f t="shared" si="106"/>
        <v/>
      </c>
      <c r="DI88" s="29" t="str">
        <f t="shared" si="107"/>
        <v/>
      </c>
      <c r="DJ88" s="29" t="str">
        <f t="shared" si="108"/>
        <v/>
      </c>
      <c r="DK88" s="29" t="str">
        <f t="shared" si="109"/>
        <v xml:space="preserve"> </v>
      </c>
      <c r="DL88" s="28" t="str">
        <f t="shared" si="110"/>
        <v/>
      </c>
      <c r="DM88" s="60"/>
    </row>
    <row r="89" spans="1:117" s="7" customFormat="1" x14ac:dyDescent="0.2">
      <c r="A89" s="44">
        <f>WPA2_1_snd!A88</f>
        <v>11</v>
      </c>
      <c r="B89" s="53">
        <v>8</v>
      </c>
      <c r="C89" s="44">
        <v>31183594.931396998</v>
      </c>
      <c r="D89" s="7" t="s">
        <v>2</v>
      </c>
      <c r="E89" s="7">
        <v>0</v>
      </c>
      <c r="AA89" s="8"/>
      <c r="AB89" s="19" t="s">
        <v>2</v>
      </c>
      <c r="AC89" s="6">
        <v>31183623.107742</v>
      </c>
      <c r="AD89" s="7" t="s">
        <v>2</v>
      </c>
      <c r="AE89" s="7">
        <v>537199</v>
      </c>
      <c r="AF89" s="7">
        <v>0</v>
      </c>
      <c r="BB89" s="45"/>
      <c r="BC89" s="44">
        <f t="shared" si="65"/>
        <v>1</v>
      </c>
      <c r="BD89" s="57"/>
      <c r="BE89" s="7">
        <f t="shared" si="66"/>
        <v>1</v>
      </c>
      <c r="BF89" s="57"/>
      <c r="BG89" s="7">
        <f t="shared" si="67"/>
        <v>1</v>
      </c>
      <c r="BH89" s="60"/>
      <c r="BI89" s="44">
        <f t="shared" si="56"/>
        <v>28.176345001906157</v>
      </c>
      <c r="BJ89" s="57"/>
      <c r="BK89" s="29" t="str">
        <f t="shared" si="57"/>
        <v xml:space="preserve"> </v>
      </c>
      <c r="BL89" s="29" t="str">
        <f t="shared" si="58"/>
        <v xml:space="preserve"> </v>
      </c>
      <c r="BM89" s="28" t="str">
        <f t="shared" si="59"/>
        <v xml:space="preserve"> </v>
      </c>
      <c r="BN89" s="29" t="str">
        <f t="shared" si="60"/>
        <v xml:space="preserve"> </v>
      </c>
      <c r="BO89" s="29" t="str">
        <f t="shared" si="61"/>
        <v xml:space="preserve"> </v>
      </c>
      <c r="BP89" s="29" t="str">
        <f t="shared" si="62"/>
        <v xml:space="preserve"> </v>
      </c>
      <c r="BQ89" s="29" t="str">
        <f t="shared" si="63"/>
        <v xml:space="preserve"> </v>
      </c>
      <c r="BR89" s="28">
        <f t="shared" si="64"/>
        <v>28.176345001906157</v>
      </c>
      <c r="BS89" s="60"/>
      <c r="BT89" s="38" t="str">
        <f t="shared" si="68"/>
        <v xml:space="preserve"> </v>
      </c>
      <c r="BU89" s="33" t="str">
        <f t="shared" si="69"/>
        <v xml:space="preserve"> </v>
      </c>
      <c r="BV89" s="33" t="str">
        <f t="shared" si="70"/>
        <v xml:space="preserve"> </v>
      </c>
      <c r="BW89" s="23" t="str">
        <f t="shared" si="71"/>
        <v xml:space="preserve"> </v>
      </c>
      <c r="BX89" s="33" t="str">
        <f t="shared" si="72"/>
        <v xml:space="preserve"> </v>
      </c>
      <c r="BY89" s="33" t="str">
        <f t="shared" si="73"/>
        <v xml:space="preserve"> </v>
      </c>
      <c r="BZ89" s="33" t="str">
        <f t="shared" si="74"/>
        <v xml:space="preserve"> </v>
      </c>
      <c r="CA89" s="33" t="str">
        <f t="shared" si="75"/>
        <v xml:space="preserve"> </v>
      </c>
      <c r="CB89" s="23" t="str">
        <f t="shared" si="76"/>
        <v xml:space="preserve"> </v>
      </c>
      <c r="CC89" s="63"/>
      <c r="CD89" s="7" t="str">
        <f t="shared" si="77"/>
        <v xml:space="preserve"> </v>
      </c>
      <c r="CE89" s="7" t="str">
        <f t="shared" si="78"/>
        <v xml:space="preserve"> </v>
      </c>
      <c r="CF89" s="7" t="str">
        <f t="shared" si="79"/>
        <v xml:space="preserve"> </v>
      </c>
      <c r="CG89" s="7" t="str">
        <f t="shared" si="80"/>
        <v xml:space="preserve"> </v>
      </c>
      <c r="CH89" s="7" t="str">
        <f t="shared" si="81"/>
        <v xml:space="preserve"> </v>
      </c>
      <c r="CI89" s="7" t="str">
        <f t="shared" si="82"/>
        <v xml:space="preserve"> </v>
      </c>
      <c r="CJ89" s="7" t="str">
        <f t="shared" si="83"/>
        <v xml:space="preserve"> </v>
      </c>
      <c r="CK89" s="7" t="str">
        <f t="shared" si="84"/>
        <v xml:space="preserve"> </v>
      </c>
      <c r="CL89" s="7" t="str">
        <f t="shared" si="85"/>
        <v xml:space="preserve"> </v>
      </c>
      <c r="CM89" s="7" t="str">
        <f t="shared" si="86"/>
        <v xml:space="preserve"> </v>
      </c>
      <c r="CN89" s="7" t="str">
        <f t="shared" si="87"/>
        <v xml:space="preserve"> </v>
      </c>
      <c r="CO89" s="7" t="str">
        <f t="shared" si="88"/>
        <v xml:space="preserve"> </v>
      </c>
      <c r="CP89" s="7" t="str">
        <f t="shared" si="89"/>
        <v xml:space="preserve"> </v>
      </c>
      <c r="CQ89" s="7" t="str">
        <f t="shared" si="90"/>
        <v xml:space="preserve"> </v>
      </c>
      <c r="CR89" s="7" t="str">
        <f t="shared" si="91"/>
        <v xml:space="preserve"> </v>
      </c>
      <c r="CS89" s="7" t="str">
        <f t="shared" si="92"/>
        <v xml:space="preserve"> </v>
      </c>
      <c r="CT89" s="7" t="str">
        <f t="shared" si="93"/>
        <v xml:space="preserve"> </v>
      </c>
      <c r="CU89" s="7" t="str">
        <f t="shared" si="94"/>
        <v xml:space="preserve"> </v>
      </c>
      <c r="CV89" s="7" t="str">
        <f t="shared" si="95"/>
        <v xml:space="preserve"> </v>
      </c>
      <c r="CW89" s="7" t="str">
        <f t="shared" si="96"/>
        <v xml:space="preserve"> </v>
      </c>
      <c r="CX89" s="7" t="str">
        <f t="shared" si="97"/>
        <v xml:space="preserve"> </v>
      </c>
      <c r="CY89" s="7" t="str">
        <f t="shared" si="98"/>
        <v xml:space="preserve"> </v>
      </c>
      <c r="CZ89" s="7" t="str">
        <f t="shared" si="99"/>
        <v xml:space="preserve"> </v>
      </c>
      <c r="DA89" s="6" t="str">
        <f t="shared" si="100"/>
        <v xml:space="preserve"> </v>
      </c>
      <c r="DB89" s="7" t="str">
        <f t="shared" si="101"/>
        <v xml:space="preserve"> </v>
      </c>
      <c r="DC89" s="7" t="str">
        <f t="shared" si="102"/>
        <v xml:space="preserve"> </v>
      </c>
      <c r="DD89" s="63"/>
      <c r="DE89" s="37" t="str">
        <f t="shared" si="103"/>
        <v/>
      </c>
      <c r="DF89" s="29" t="str">
        <f t="shared" si="104"/>
        <v/>
      </c>
      <c r="DG89" s="28" t="str">
        <f t="shared" si="105"/>
        <v/>
      </c>
      <c r="DH89" s="29" t="str">
        <f t="shared" si="106"/>
        <v/>
      </c>
      <c r="DI89" s="29" t="str">
        <f t="shared" si="107"/>
        <v/>
      </c>
      <c r="DJ89" s="29" t="str">
        <f t="shared" si="108"/>
        <v/>
      </c>
      <c r="DK89" s="29" t="str">
        <f t="shared" si="109"/>
        <v/>
      </c>
      <c r="DL89" s="28" t="str">
        <f t="shared" si="110"/>
        <v xml:space="preserve"> </v>
      </c>
      <c r="DM89" s="60"/>
    </row>
    <row r="90" spans="1:117" s="7" customFormat="1" x14ac:dyDescent="0.2">
      <c r="A90" s="44">
        <f>WPA2_1_snd!A89</f>
        <v>12</v>
      </c>
      <c r="B90" s="53">
        <v>1</v>
      </c>
      <c r="C90" s="44">
        <v>31189594.578171</v>
      </c>
      <c r="D90" s="7" t="s">
        <v>2</v>
      </c>
      <c r="E90" s="7">
        <v>0</v>
      </c>
      <c r="AA90" s="8"/>
      <c r="AB90" s="19" t="s">
        <v>2</v>
      </c>
      <c r="AC90" s="6">
        <v>31189609.213551998</v>
      </c>
      <c r="AD90" s="7" t="s">
        <v>2</v>
      </c>
      <c r="AE90" s="7">
        <v>568507</v>
      </c>
      <c r="AF90" s="7">
        <v>0</v>
      </c>
      <c r="BB90" s="45"/>
      <c r="BC90" s="44">
        <f t="shared" si="65"/>
        <v>1</v>
      </c>
      <c r="BD90" s="57"/>
      <c r="BE90" s="7">
        <f t="shared" si="66"/>
        <v>1</v>
      </c>
      <c r="BF90" s="57"/>
      <c r="BG90" s="7">
        <f t="shared" si="67"/>
        <v>1</v>
      </c>
      <c r="BH90" s="60"/>
      <c r="BI90" s="44">
        <f t="shared" si="56"/>
        <v>14.635380998253822</v>
      </c>
      <c r="BJ90" s="57"/>
      <c r="BK90" s="29">
        <f t="shared" si="57"/>
        <v>14.635380998253822</v>
      </c>
      <c r="BL90" s="29" t="str">
        <f t="shared" si="58"/>
        <v xml:space="preserve"> </v>
      </c>
      <c r="BM90" s="28" t="str">
        <f t="shared" si="59"/>
        <v xml:space="preserve"> </v>
      </c>
      <c r="BN90" s="29" t="str">
        <f t="shared" si="60"/>
        <v xml:space="preserve"> </v>
      </c>
      <c r="BO90" s="29" t="str">
        <f t="shared" si="61"/>
        <v xml:space="preserve"> </v>
      </c>
      <c r="BP90" s="29" t="str">
        <f t="shared" si="62"/>
        <v xml:space="preserve"> </v>
      </c>
      <c r="BQ90" s="29" t="str">
        <f t="shared" si="63"/>
        <v xml:space="preserve"> </v>
      </c>
      <c r="BR90" s="28" t="str">
        <f t="shared" si="64"/>
        <v xml:space="preserve"> </v>
      </c>
      <c r="BS90" s="60"/>
      <c r="BT90" s="38" t="str">
        <f t="shared" si="68"/>
        <v xml:space="preserve"> </v>
      </c>
      <c r="BU90" s="33" t="str">
        <f t="shared" si="69"/>
        <v xml:space="preserve"> </v>
      </c>
      <c r="BV90" s="33" t="str">
        <f t="shared" si="70"/>
        <v xml:space="preserve"> </v>
      </c>
      <c r="BW90" s="23" t="str">
        <f t="shared" si="71"/>
        <v xml:space="preserve"> </v>
      </c>
      <c r="BX90" s="33" t="str">
        <f t="shared" si="72"/>
        <v xml:space="preserve"> </v>
      </c>
      <c r="BY90" s="33" t="str">
        <f t="shared" si="73"/>
        <v xml:space="preserve"> </v>
      </c>
      <c r="BZ90" s="33" t="str">
        <f t="shared" si="74"/>
        <v xml:space="preserve"> </v>
      </c>
      <c r="CA90" s="33" t="str">
        <f t="shared" si="75"/>
        <v xml:space="preserve"> </v>
      </c>
      <c r="CB90" s="23" t="str">
        <f t="shared" si="76"/>
        <v xml:space="preserve"> </v>
      </c>
      <c r="CC90" s="63"/>
      <c r="CD90" s="7" t="str">
        <f t="shared" si="77"/>
        <v xml:space="preserve"> </v>
      </c>
      <c r="CE90" s="7" t="str">
        <f t="shared" si="78"/>
        <v xml:space="preserve"> </v>
      </c>
      <c r="CF90" s="7" t="str">
        <f t="shared" si="79"/>
        <v xml:space="preserve"> </v>
      </c>
      <c r="CG90" s="7" t="str">
        <f t="shared" si="80"/>
        <v xml:space="preserve"> </v>
      </c>
      <c r="CH90" s="7" t="str">
        <f t="shared" si="81"/>
        <v xml:space="preserve"> </v>
      </c>
      <c r="CI90" s="7" t="str">
        <f t="shared" si="82"/>
        <v xml:space="preserve"> </v>
      </c>
      <c r="CJ90" s="7" t="str">
        <f t="shared" si="83"/>
        <v xml:space="preserve"> </v>
      </c>
      <c r="CK90" s="7" t="str">
        <f t="shared" si="84"/>
        <v xml:space="preserve"> </v>
      </c>
      <c r="CL90" s="7" t="str">
        <f t="shared" si="85"/>
        <v xml:space="preserve"> </v>
      </c>
      <c r="CM90" s="7" t="str">
        <f t="shared" si="86"/>
        <v xml:space="preserve"> </v>
      </c>
      <c r="CN90" s="7" t="str">
        <f t="shared" si="87"/>
        <v xml:space="preserve"> </v>
      </c>
      <c r="CO90" s="7" t="str">
        <f t="shared" si="88"/>
        <v xml:space="preserve"> </v>
      </c>
      <c r="CP90" s="7" t="str">
        <f t="shared" si="89"/>
        <v xml:space="preserve"> </v>
      </c>
      <c r="CQ90" s="7" t="str">
        <f t="shared" si="90"/>
        <v xml:space="preserve"> </v>
      </c>
      <c r="CR90" s="7" t="str">
        <f t="shared" si="91"/>
        <v xml:space="preserve"> </v>
      </c>
      <c r="CS90" s="7" t="str">
        <f t="shared" si="92"/>
        <v xml:space="preserve"> </v>
      </c>
      <c r="CT90" s="7" t="str">
        <f t="shared" si="93"/>
        <v xml:space="preserve"> </v>
      </c>
      <c r="CU90" s="7" t="str">
        <f t="shared" si="94"/>
        <v xml:space="preserve"> </v>
      </c>
      <c r="CV90" s="7" t="str">
        <f t="shared" si="95"/>
        <v xml:space="preserve"> </v>
      </c>
      <c r="CW90" s="7" t="str">
        <f t="shared" si="96"/>
        <v xml:space="preserve"> </v>
      </c>
      <c r="CX90" s="7" t="str">
        <f t="shared" si="97"/>
        <v xml:space="preserve"> </v>
      </c>
      <c r="CY90" s="7" t="str">
        <f t="shared" si="98"/>
        <v xml:space="preserve"> </v>
      </c>
      <c r="CZ90" s="7" t="str">
        <f t="shared" si="99"/>
        <v xml:space="preserve"> </v>
      </c>
      <c r="DA90" s="6" t="str">
        <f t="shared" si="100"/>
        <v xml:space="preserve"> </v>
      </c>
      <c r="DB90" s="7" t="str">
        <f t="shared" si="101"/>
        <v xml:space="preserve"> </v>
      </c>
      <c r="DC90" s="7" t="str">
        <f t="shared" si="102"/>
        <v xml:space="preserve"> </v>
      </c>
      <c r="DD90" s="63"/>
      <c r="DE90" s="37" t="str">
        <f t="shared" si="103"/>
        <v xml:space="preserve"> </v>
      </c>
      <c r="DF90" s="29" t="str">
        <f t="shared" si="104"/>
        <v/>
      </c>
      <c r="DG90" s="28" t="str">
        <f t="shared" si="105"/>
        <v/>
      </c>
      <c r="DH90" s="29" t="str">
        <f t="shared" si="106"/>
        <v/>
      </c>
      <c r="DI90" s="29" t="str">
        <f t="shared" si="107"/>
        <v/>
      </c>
      <c r="DJ90" s="29" t="str">
        <f t="shared" si="108"/>
        <v/>
      </c>
      <c r="DK90" s="29" t="str">
        <f t="shared" si="109"/>
        <v/>
      </c>
      <c r="DL90" s="28" t="str">
        <f t="shared" si="110"/>
        <v/>
      </c>
      <c r="DM90" s="60"/>
    </row>
    <row r="91" spans="1:117" s="7" customFormat="1" x14ac:dyDescent="0.2">
      <c r="A91" s="44">
        <f>WPA2_1_snd!A90</f>
        <v>12</v>
      </c>
      <c r="B91" s="53">
        <v>2</v>
      </c>
      <c r="C91" s="44">
        <v>31189594.639757</v>
      </c>
      <c r="D91" s="7" t="s">
        <v>2</v>
      </c>
      <c r="E91" s="7">
        <v>0</v>
      </c>
      <c r="AA91" s="8"/>
      <c r="AB91" s="19" t="s">
        <v>2</v>
      </c>
      <c r="AC91" s="6">
        <v>31189731.582545001</v>
      </c>
      <c r="AD91" s="7" t="s">
        <v>2</v>
      </c>
      <c r="AE91" s="7">
        <v>584554</v>
      </c>
      <c r="AF91" s="7">
        <v>0</v>
      </c>
      <c r="BB91" s="45"/>
      <c r="BC91" s="44">
        <f t="shared" si="65"/>
        <v>1</v>
      </c>
      <c r="BD91" s="57"/>
      <c r="BE91" s="7">
        <f t="shared" si="66"/>
        <v>1</v>
      </c>
      <c r="BF91" s="57"/>
      <c r="BG91" s="7">
        <f t="shared" si="67"/>
        <v>1</v>
      </c>
      <c r="BH91" s="60"/>
      <c r="BI91" s="44">
        <f t="shared" si="56"/>
        <v>136.94278800114989</v>
      </c>
      <c r="BJ91" s="57"/>
      <c r="BK91" s="29" t="str">
        <f t="shared" si="57"/>
        <v xml:space="preserve"> </v>
      </c>
      <c r="BL91" s="29">
        <f t="shared" si="58"/>
        <v>136.94278800114989</v>
      </c>
      <c r="BM91" s="28" t="str">
        <f t="shared" si="59"/>
        <v xml:space="preserve"> </v>
      </c>
      <c r="BN91" s="29" t="str">
        <f t="shared" si="60"/>
        <v xml:space="preserve"> </v>
      </c>
      <c r="BO91" s="29" t="str">
        <f t="shared" si="61"/>
        <v xml:space="preserve"> </v>
      </c>
      <c r="BP91" s="29" t="str">
        <f t="shared" si="62"/>
        <v xml:space="preserve"> </v>
      </c>
      <c r="BQ91" s="29" t="str">
        <f t="shared" si="63"/>
        <v xml:space="preserve"> </v>
      </c>
      <c r="BR91" s="28" t="str">
        <f t="shared" si="64"/>
        <v xml:space="preserve"> </v>
      </c>
      <c r="BS91" s="60"/>
      <c r="BT91" s="38" t="str">
        <f t="shared" si="68"/>
        <v xml:space="preserve"> </v>
      </c>
      <c r="BU91" s="33" t="str">
        <f t="shared" si="69"/>
        <v xml:space="preserve"> </v>
      </c>
      <c r="BV91" s="33" t="str">
        <f t="shared" si="70"/>
        <v xml:space="preserve"> </v>
      </c>
      <c r="BW91" s="23" t="str">
        <f t="shared" si="71"/>
        <v xml:space="preserve"> </v>
      </c>
      <c r="BX91" s="33" t="str">
        <f t="shared" si="72"/>
        <v xml:space="preserve"> </v>
      </c>
      <c r="BY91" s="33" t="str">
        <f t="shared" si="73"/>
        <v xml:space="preserve"> </v>
      </c>
      <c r="BZ91" s="33" t="str">
        <f t="shared" si="74"/>
        <v xml:space="preserve"> </v>
      </c>
      <c r="CA91" s="33" t="str">
        <f t="shared" si="75"/>
        <v xml:space="preserve"> </v>
      </c>
      <c r="CB91" s="23" t="str">
        <f t="shared" si="76"/>
        <v xml:space="preserve"> </v>
      </c>
      <c r="CC91" s="63"/>
      <c r="CD91" s="7" t="str">
        <f t="shared" si="77"/>
        <v xml:space="preserve"> </v>
      </c>
      <c r="CE91" s="7" t="str">
        <f t="shared" si="78"/>
        <v xml:space="preserve"> </v>
      </c>
      <c r="CF91" s="7" t="str">
        <f t="shared" si="79"/>
        <v xml:space="preserve"> </v>
      </c>
      <c r="CG91" s="7" t="str">
        <f t="shared" si="80"/>
        <v xml:space="preserve"> </v>
      </c>
      <c r="CH91" s="7" t="str">
        <f t="shared" si="81"/>
        <v xml:space="preserve"> </v>
      </c>
      <c r="CI91" s="7" t="str">
        <f t="shared" si="82"/>
        <v xml:space="preserve"> </v>
      </c>
      <c r="CJ91" s="7" t="str">
        <f t="shared" si="83"/>
        <v xml:space="preserve"> </v>
      </c>
      <c r="CK91" s="7" t="str">
        <f t="shared" si="84"/>
        <v xml:space="preserve"> </v>
      </c>
      <c r="CL91" s="7" t="str">
        <f t="shared" si="85"/>
        <v xml:space="preserve"> </v>
      </c>
      <c r="CM91" s="7" t="str">
        <f t="shared" si="86"/>
        <v xml:space="preserve"> </v>
      </c>
      <c r="CN91" s="7" t="str">
        <f t="shared" si="87"/>
        <v xml:space="preserve"> </v>
      </c>
      <c r="CO91" s="7" t="str">
        <f t="shared" si="88"/>
        <v xml:space="preserve"> </v>
      </c>
      <c r="CP91" s="7" t="str">
        <f t="shared" si="89"/>
        <v xml:space="preserve"> </v>
      </c>
      <c r="CQ91" s="7" t="str">
        <f t="shared" si="90"/>
        <v xml:space="preserve"> </v>
      </c>
      <c r="CR91" s="7" t="str">
        <f t="shared" si="91"/>
        <v xml:space="preserve"> </v>
      </c>
      <c r="CS91" s="7" t="str">
        <f t="shared" si="92"/>
        <v xml:space="preserve"> </v>
      </c>
      <c r="CT91" s="7" t="str">
        <f t="shared" si="93"/>
        <v xml:space="preserve"> </v>
      </c>
      <c r="CU91" s="7" t="str">
        <f t="shared" si="94"/>
        <v xml:space="preserve"> </v>
      </c>
      <c r="CV91" s="7" t="str">
        <f t="shared" si="95"/>
        <v xml:space="preserve"> </v>
      </c>
      <c r="CW91" s="7" t="str">
        <f t="shared" si="96"/>
        <v xml:space="preserve"> </v>
      </c>
      <c r="CX91" s="7" t="str">
        <f t="shared" si="97"/>
        <v xml:space="preserve"> </v>
      </c>
      <c r="CY91" s="7" t="str">
        <f t="shared" si="98"/>
        <v xml:space="preserve"> </v>
      </c>
      <c r="CZ91" s="7" t="str">
        <f t="shared" si="99"/>
        <v xml:space="preserve"> </v>
      </c>
      <c r="DA91" s="6" t="str">
        <f t="shared" si="100"/>
        <v xml:space="preserve"> </v>
      </c>
      <c r="DB91" s="7" t="str">
        <f t="shared" si="101"/>
        <v xml:space="preserve"> </v>
      </c>
      <c r="DC91" s="7" t="str">
        <f t="shared" si="102"/>
        <v xml:space="preserve"> </v>
      </c>
      <c r="DD91" s="63"/>
      <c r="DE91" s="37" t="str">
        <f t="shared" si="103"/>
        <v/>
      </c>
      <c r="DF91" s="29" t="str">
        <f t="shared" si="104"/>
        <v xml:space="preserve"> </v>
      </c>
      <c r="DG91" s="28" t="str">
        <f t="shared" si="105"/>
        <v/>
      </c>
      <c r="DH91" s="29" t="str">
        <f t="shared" si="106"/>
        <v/>
      </c>
      <c r="DI91" s="29" t="str">
        <f t="shared" si="107"/>
        <v/>
      </c>
      <c r="DJ91" s="29" t="str">
        <f t="shared" si="108"/>
        <v/>
      </c>
      <c r="DK91" s="29" t="str">
        <f t="shared" si="109"/>
        <v/>
      </c>
      <c r="DL91" s="28" t="str">
        <f t="shared" si="110"/>
        <v/>
      </c>
      <c r="DM91" s="60"/>
    </row>
    <row r="92" spans="1:117" s="7" customFormat="1" x14ac:dyDescent="0.2">
      <c r="A92" s="44">
        <f>WPA2_1_snd!A91</f>
        <v>12</v>
      </c>
      <c r="B92" s="53">
        <v>3</v>
      </c>
      <c r="C92" s="44">
        <v>31189594.674168002</v>
      </c>
      <c r="D92" s="7" t="s">
        <v>2</v>
      </c>
      <c r="E92" s="7">
        <v>0</v>
      </c>
      <c r="AA92" s="8"/>
      <c r="AB92" s="19" t="s">
        <v>2</v>
      </c>
      <c r="AC92" s="6">
        <v>31189730.898425002</v>
      </c>
      <c r="AD92" s="7" t="s">
        <v>2</v>
      </c>
      <c r="AE92" s="7">
        <v>583124</v>
      </c>
      <c r="AF92" s="7">
        <v>0</v>
      </c>
      <c r="BB92" s="45"/>
      <c r="BC92" s="44">
        <f t="shared" si="65"/>
        <v>1</v>
      </c>
      <c r="BD92" s="57"/>
      <c r="BE92" s="7">
        <f t="shared" si="66"/>
        <v>1</v>
      </c>
      <c r="BF92" s="57"/>
      <c r="BG92" s="7">
        <f t="shared" si="67"/>
        <v>1</v>
      </c>
      <c r="BH92" s="60"/>
      <c r="BI92" s="44">
        <f t="shared" si="56"/>
        <v>136.22425699979067</v>
      </c>
      <c r="BJ92" s="57"/>
      <c r="BK92" s="29" t="str">
        <f t="shared" si="57"/>
        <v xml:space="preserve"> </v>
      </c>
      <c r="BL92" s="29" t="str">
        <f t="shared" si="58"/>
        <v xml:space="preserve"> </v>
      </c>
      <c r="BM92" s="28">
        <f t="shared" si="59"/>
        <v>136.22425699979067</v>
      </c>
      <c r="BN92" s="29" t="str">
        <f t="shared" si="60"/>
        <v xml:space="preserve"> </v>
      </c>
      <c r="BO92" s="29" t="str">
        <f t="shared" si="61"/>
        <v xml:space="preserve"> </v>
      </c>
      <c r="BP92" s="29" t="str">
        <f t="shared" si="62"/>
        <v xml:space="preserve"> </v>
      </c>
      <c r="BQ92" s="29" t="str">
        <f t="shared" si="63"/>
        <v xml:space="preserve"> </v>
      </c>
      <c r="BR92" s="28" t="str">
        <f t="shared" si="64"/>
        <v xml:space="preserve"> </v>
      </c>
      <c r="BS92" s="60"/>
      <c r="BT92" s="38" t="str">
        <f t="shared" si="68"/>
        <v xml:space="preserve"> </v>
      </c>
      <c r="BU92" s="33" t="str">
        <f t="shared" si="69"/>
        <v xml:space="preserve"> </v>
      </c>
      <c r="BV92" s="33" t="str">
        <f t="shared" si="70"/>
        <v xml:space="preserve"> </v>
      </c>
      <c r="BW92" s="23" t="str">
        <f t="shared" si="71"/>
        <v xml:space="preserve"> </v>
      </c>
      <c r="BX92" s="33" t="str">
        <f t="shared" si="72"/>
        <v xml:space="preserve"> </v>
      </c>
      <c r="BY92" s="33" t="str">
        <f t="shared" si="73"/>
        <v xml:space="preserve"> </v>
      </c>
      <c r="BZ92" s="33" t="str">
        <f t="shared" si="74"/>
        <v xml:space="preserve"> </v>
      </c>
      <c r="CA92" s="33" t="str">
        <f t="shared" si="75"/>
        <v xml:space="preserve"> </v>
      </c>
      <c r="CB92" s="23" t="str">
        <f t="shared" si="76"/>
        <v xml:space="preserve"> </v>
      </c>
      <c r="CC92" s="63"/>
      <c r="CD92" s="7" t="str">
        <f t="shared" si="77"/>
        <v xml:space="preserve"> </v>
      </c>
      <c r="CE92" s="7" t="str">
        <f t="shared" si="78"/>
        <v xml:space="preserve"> </v>
      </c>
      <c r="CF92" s="7" t="str">
        <f t="shared" si="79"/>
        <v xml:space="preserve"> </v>
      </c>
      <c r="CG92" s="7" t="str">
        <f t="shared" si="80"/>
        <v xml:space="preserve"> </v>
      </c>
      <c r="CH92" s="7" t="str">
        <f t="shared" si="81"/>
        <v xml:space="preserve"> </v>
      </c>
      <c r="CI92" s="7" t="str">
        <f t="shared" si="82"/>
        <v xml:space="preserve"> </v>
      </c>
      <c r="CJ92" s="7" t="str">
        <f t="shared" si="83"/>
        <v xml:space="preserve"> </v>
      </c>
      <c r="CK92" s="7" t="str">
        <f t="shared" si="84"/>
        <v xml:space="preserve"> </v>
      </c>
      <c r="CL92" s="7" t="str">
        <f t="shared" si="85"/>
        <v xml:space="preserve"> </v>
      </c>
      <c r="CM92" s="7" t="str">
        <f t="shared" si="86"/>
        <v xml:space="preserve"> </v>
      </c>
      <c r="CN92" s="7" t="str">
        <f t="shared" si="87"/>
        <v xml:space="preserve"> </v>
      </c>
      <c r="CO92" s="7" t="str">
        <f t="shared" si="88"/>
        <v xml:space="preserve"> </v>
      </c>
      <c r="CP92" s="7" t="str">
        <f t="shared" si="89"/>
        <v xml:space="preserve"> </v>
      </c>
      <c r="CQ92" s="7" t="str">
        <f t="shared" si="90"/>
        <v xml:space="preserve"> </v>
      </c>
      <c r="CR92" s="7" t="str">
        <f t="shared" si="91"/>
        <v xml:space="preserve"> </v>
      </c>
      <c r="CS92" s="7" t="str">
        <f t="shared" si="92"/>
        <v xml:space="preserve"> </v>
      </c>
      <c r="CT92" s="7" t="str">
        <f t="shared" si="93"/>
        <v xml:space="preserve"> </v>
      </c>
      <c r="CU92" s="7" t="str">
        <f t="shared" si="94"/>
        <v xml:space="preserve"> </v>
      </c>
      <c r="CV92" s="7" t="str">
        <f t="shared" si="95"/>
        <v xml:space="preserve"> </v>
      </c>
      <c r="CW92" s="7" t="str">
        <f t="shared" si="96"/>
        <v xml:space="preserve"> </v>
      </c>
      <c r="CX92" s="7" t="str">
        <f t="shared" si="97"/>
        <v xml:space="preserve"> </v>
      </c>
      <c r="CY92" s="7" t="str">
        <f t="shared" si="98"/>
        <v xml:space="preserve"> </v>
      </c>
      <c r="CZ92" s="7" t="str">
        <f t="shared" si="99"/>
        <v xml:space="preserve"> </v>
      </c>
      <c r="DA92" s="6" t="str">
        <f t="shared" si="100"/>
        <v xml:space="preserve"> </v>
      </c>
      <c r="DB92" s="7" t="str">
        <f t="shared" si="101"/>
        <v xml:space="preserve"> </v>
      </c>
      <c r="DC92" s="7" t="str">
        <f t="shared" si="102"/>
        <v xml:space="preserve"> </v>
      </c>
      <c r="DD92" s="63"/>
      <c r="DE92" s="37" t="str">
        <f t="shared" si="103"/>
        <v/>
      </c>
      <c r="DF92" s="29" t="str">
        <f t="shared" si="104"/>
        <v/>
      </c>
      <c r="DG92" s="28" t="str">
        <f t="shared" si="105"/>
        <v xml:space="preserve"> </v>
      </c>
      <c r="DH92" s="29" t="str">
        <f t="shared" si="106"/>
        <v/>
      </c>
      <c r="DI92" s="29" t="str">
        <f t="shared" si="107"/>
        <v/>
      </c>
      <c r="DJ92" s="29" t="str">
        <f t="shared" si="108"/>
        <v/>
      </c>
      <c r="DK92" s="29" t="str">
        <f t="shared" si="109"/>
        <v/>
      </c>
      <c r="DL92" s="28" t="str">
        <f t="shared" si="110"/>
        <v/>
      </c>
      <c r="DM92" s="60"/>
    </row>
    <row r="93" spans="1:117" s="7" customFormat="1" x14ac:dyDescent="0.2">
      <c r="A93" s="44">
        <f>WPA2_1_snd!A92</f>
        <v>12</v>
      </c>
      <c r="B93" s="53">
        <v>4</v>
      </c>
      <c r="C93" s="44">
        <v>31189594.808819</v>
      </c>
      <c r="D93" s="7" t="s">
        <v>2</v>
      </c>
      <c r="E93" s="7">
        <v>0</v>
      </c>
      <c r="AA93" s="8"/>
      <c r="AB93" s="19" t="s">
        <v>2</v>
      </c>
      <c r="AC93" s="6">
        <v>31189736.452326</v>
      </c>
      <c r="AD93" s="7" t="s">
        <v>2</v>
      </c>
      <c r="AE93" s="7">
        <v>580670</v>
      </c>
      <c r="AF93" s="7">
        <v>0</v>
      </c>
      <c r="BB93" s="45"/>
      <c r="BC93" s="44">
        <f t="shared" si="65"/>
        <v>1</v>
      </c>
      <c r="BD93" s="57"/>
      <c r="BE93" s="7">
        <f t="shared" si="66"/>
        <v>1</v>
      </c>
      <c r="BF93" s="57"/>
      <c r="BG93" s="7">
        <f t="shared" si="67"/>
        <v>1</v>
      </c>
      <c r="BH93" s="60"/>
      <c r="BI93" s="44">
        <f t="shared" si="56"/>
        <v>141.64350700005889</v>
      </c>
      <c r="BJ93" s="57"/>
      <c r="BK93" s="29" t="str">
        <f t="shared" si="57"/>
        <v xml:space="preserve"> </v>
      </c>
      <c r="BL93" s="29" t="str">
        <f t="shared" si="58"/>
        <v xml:space="preserve"> </v>
      </c>
      <c r="BM93" s="28" t="str">
        <f t="shared" si="59"/>
        <v xml:space="preserve"> </v>
      </c>
      <c r="BN93" s="29">
        <f t="shared" si="60"/>
        <v>141.64350700005889</v>
      </c>
      <c r="BO93" s="29" t="str">
        <f t="shared" si="61"/>
        <v xml:space="preserve"> </v>
      </c>
      <c r="BP93" s="29" t="str">
        <f t="shared" si="62"/>
        <v xml:space="preserve"> </v>
      </c>
      <c r="BQ93" s="29" t="str">
        <f t="shared" si="63"/>
        <v xml:space="preserve"> </v>
      </c>
      <c r="BR93" s="28" t="str">
        <f t="shared" si="64"/>
        <v xml:space="preserve"> </v>
      </c>
      <c r="BS93" s="60"/>
      <c r="BT93" s="38" t="str">
        <f t="shared" si="68"/>
        <v xml:space="preserve"> </v>
      </c>
      <c r="BU93" s="33" t="str">
        <f t="shared" si="69"/>
        <v xml:space="preserve"> </v>
      </c>
      <c r="BV93" s="33" t="str">
        <f t="shared" si="70"/>
        <v xml:space="preserve"> </v>
      </c>
      <c r="BW93" s="23" t="str">
        <f t="shared" si="71"/>
        <v xml:space="preserve"> </v>
      </c>
      <c r="BX93" s="33" t="str">
        <f t="shared" si="72"/>
        <v xml:space="preserve"> </v>
      </c>
      <c r="BY93" s="33" t="str">
        <f t="shared" si="73"/>
        <v xml:space="preserve"> </v>
      </c>
      <c r="BZ93" s="33" t="str">
        <f t="shared" si="74"/>
        <v xml:space="preserve"> </v>
      </c>
      <c r="CA93" s="33" t="str">
        <f t="shared" si="75"/>
        <v xml:space="preserve"> </v>
      </c>
      <c r="CB93" s="23" t="str">
        <f t="shared" si="76"/>
        <v xml:space="preserve"> </v>
      </c>
      <c r="CC93" s="63"/>
      <c r="CD93" s="7" t="str">
        <f t="shared" si="77"/>
        <v xml:space="preserve"> </v>
      </c>
      <c r="CE93" s="7" t="str">
        <f t="shared" si="78"/>
        <v xml:space="preserve"> </v>
      </c>
      <c r="CF93" s="7" t="str">
        <f t="shared" si="79"/>
        <v xml:space="preserve"> </v>
      </c>
      <c r="CG93" s="7" t="str">
        <f t="shared" si="80"/>
        <v xml:space="preserve"> </v>
      </c>
      <c r="CH93" s="7" t="str">
        <f t="shared" si="81"/>
        <v xml:space="preserve"> </v>
      </c>
      <c r="CI93" s="7" t="str">
        <f t="shared" si="82"/>
        <v xml:space="preserve"> </v>
      </c>
      <c r="CJ93" s="7" t="str">
        <f t="shared" si="83"/>
        <v xml:space="preserve"> </v>
      </c>
      <c r="CK93" s="7" t="str">
        <f t="shared" si="84"/>
        <v xml:space="preserve"> </v>
      </c>
      <c r="CL93" s="7" t="str">
        <f t="shared" si="85"/>
        <v xml:space="preserve"> </v>
      </c>
      <c r="CM93" s="7" t="str">
        <f t="shared" si="86"/>
        <v xml:space="preserve"> </v>
      </c>
      <c r="CN93" s="7" t="str">
        <f t="shared" si="87"/>
        <v xml:space="preserve"> </v>
      </c>
      <c r="CO93" s="7" t="str">
        <f t="shared" si="88"/>
        <v xml:space="preserve"> </v>
      </c>
      <c r="CP93" s="7" t="str">
        <f t="shared" si="89"/>
        <v xml:space="preserve"> </v>
      </c>
      <c r="CQ93" s="7" t="str">
        <f t="shared" si="90"/>
        <v xml:space="preserve"> </v>
      </c>
      <c r="CR93" s="7" t="str">
        <f t="shared" si="91"/>
        <v xml:space="preserve"> </v>
      </c>
      <c r="CS93" s="7" t="str">
        <f t="shared" si="92"/>
        <v xml:space="preserve"> </v>
      </c>
      <c r="CT93" s="7" t="str">
        <f t="shared" si="93"/>
        <v xml:space="preserve"> </v>
      </c>
      <c r="CU93" s="7" t="str">
        <f t="shared" si="94"/>
        <v xml:space="preserve"> </v>
      </c>
      <c r="CV93" s="7" t="str">
        <f t="shared" si="95"/>
        <v xml:space="preserve"> </v>
      </c>
      <c r="CW93" s="7" t="str">
        <f t="shared" si="96"/>
        <v xml:space="preserve"> </v>
      </c>
      <c r="CX93" s="7" t="str">
        <f t="shared" si="97"/>
        <v xml:space="preserve"> </v>
      </c>
      <c r="CY93" s="7" t="str">
        <f t="shared" si="98"/>
        <v xml:space="preserve"> </v>
      </c>
      <c r="CZ93" s="7" t="str">
        <f t="shared" si="99"/>
        <v xml:space="preserve"> </v>
      </c>
      <c r="DA93" s="6" t="str">
        <f t="shared" si="100"/>
        <v xml:space="preserve"> </v>
      </c>
      <c r="DB93" s="7" t="str">
        <f t="shared" si="101"/>
        <v xml:space="preserve"> </v>
      </c>
      <c r="DC93" s="7" t="str">
        <f t="shared" si="102"/>
        <v xml:space="preserve"> </v>
      </c>
      <c r="DD93" s="63"/>
      <c r="DE93" s="37" t="str">
        <f t="shared" si="103"/>
        <v/>
      </c>
      <c r="DF93" s="29" t="str">
        <f t="shared" si="104"/>
        <v/>
      </c>
      <c r="DG93" s="28" t="str">
        <f t="shared" si="105"/>
        <v/>
      </c>
      <c r="DH93" s="29" t="str">
        <f t="shared" si="106"/>
        <v xml:space="preserve"> </v>
      </c>
      <c r="DI93" s="29" t="str">
        <f t="shared" si="107"/>
        <v/>
      </c>
      <c r="DJ93" s="29" t="str">
        <f t="shared" si="108"/>
        <v/>
      </c>
      <c r="DK93" s="29" t="str">
        <f t="shared" si="109"/>
        <v/>
      </c>
      <c r="DL93" s="28" t="str">
        <f t="shared" si="110"/>
        <v/>
      </c>
      <c r="DM93" s="60"/>
    </row>
    <row r="94" spans="1:117" s="7" customFormat="1" x14ac:dyDescent="0.2">
      <c r="A94" s="44">
        <f>WPA2_1_snd!A93</f>
        <v>12</v>
      </c>
      <c r="B94" s="53">
        <v>5</v>
      </c>
      <c r="C94" s="44">
        <v>31189595.002409998</v>
      </c>
      <c r="D94" s="7" t="s">
        <v>2</v>
      </c>
      <c r="E94" s="7">
        <v>0</v>
      </c>
      <c r="AA94" s="8"/>
      <c r="AB94" s="19" t="s">
        <v>2</v>
      </c>
      <c r="AC94" s="6">
        <v>31189730.862689</v>
      </c>
      <c r="AD94" s="7" t="s">
        <v>2</v>
      </c>
      <c r="AE94" s="7">
        <v>591124</v>
      </c>
      <c r="AF94" s="7">
        <v>0</v>
      </c>
      <c r="BB94" s="45"/>
      <c r="BC94" s="44">
        <f t="shared" si="65"/>
        <v>1</v>
      </c>
      <c r="BD94" s="57"/>
      <c r="BE94" s="7">
        <f t="shared" si="66"/>
        <v>1</v>
      </c>
      <c r="BF94" s="57"/>
      <c r="BG94" s="7">
        <f t="shared" si="67"/>
        <v>1</v>
      </c>
      <c r="BH94" s="60"/>
      <c r="BI94" s="44">
        <f t="shared" si="56"/>
        <v>135.86027900129557</v>
      </c>
      <c r="BJ94" s="57"/>
      <c r="BK94" s="29" t="str">
        <f t="shared" si="57"/>
        <v xml:space="preserve"> </v>
      </c>
      <c r="BL94" s="29" t="str">
        <f t="shared" si="58"/>
        <v xml:space="preserve"> </v>
      </c>
      <c r="BM94" s="28" t="str">
        <f t="shared" si="59"/>
        <v xml:space="preserve"> </v>
      </c>
      <c r="BN94" s="29" t="str">
        <f t="shared" si="60"/>
        <v xml:space="preserve"> </v>
      </c>
      <c r="BO94" s="29">
        <f t="shared" si="61"/>
        <v>135.86027900129557</v>
      </c>
      <c r="BP94" s="29" t="str">
        <f t="shared" si="62"/>
        <v xml:space="preserve"> </v>
      </c>
      <c r="BQ94" s="29" t="str">
        <f t="shared" si="63"/>
        <v xml:space="preserve"> </v>
      </c>
      <c r="BR94" s="28" t="str">
        <f t="shared" si="64"/>
        <v xml:space="preserve"> </v>
      </c>
      <c r="BS94" s="60"/>
      <c r="BT94" s="38" t="str">
        <f t="shared" si="68"/>
        <v xml:space="preserve"> </v>
      </c>
      <c r="BU94" s="33" t="str">
        <f t="shared" si="69"/>
        <v xml:space="preserve"> </v>
      </c>
      <c r="BV94" s="33" t="str">
        <f t="shared" si="70"/>
        <v xml:space="preserve"> </v>
      </c>
      <c r="BW94" s="23" t="str">
        <f t="shared" si="71"/>
        <v xml:space="preserve"> </v>
      </c>
      <c r="BX94" s="33" t="str">
        <f t="shared" si="72"/>
        <v xml:space="preserve"> </v>
      </c>
      <c r="BY94" s="33" t="str">
        <f t="shared" si="73"/>
        <v xml:space="preserve"> </v>
      </c>
      <c r="BZ94" s="33" t="str">
        <f t="shared" si="74"/>
        <v xml:space="preserve"> </v>
      </c>
      <c r="CA94" s="33" t="str">
        <f t="shared" si="75"/>
        <v xml:space="preserve"> </v>
      </c>
      <c r="CB94" s="23" t="str">
        <f t="shared" si="76"/>
        <v xml:space="preserve"> </v>
      </c>
      <c r="CC94" s="63"/>
      <c r="CD94" s="7" t="str">
        <f t="shared" si="77"/>
        <v xml:space="preserve"> </v>
      </c>
      <c r="CE94" s="7" t="str">
        <f t="shared" si="78"/>
        <v xml:space="preserve"> </v>
      </c>
      <c r="CF94" s="7" t="str">
        <f t="shared" si="79"/>
        <v xml:space="preserve"> </v>
      </c>
      <c r="CG94" s="7" t="str">
        <f t="shared" si="80"/>
        <v xml:space="preserve"> </v>
      </c>
      <c r="CH94" s="7" t="str">
        <f t="shared" si="81"/>
        <v xml:space="preserve"> </v>
      </c>
      <c r="CI94" s="7" t="str">
        <f t="shared" si="82"/>
        <v xml:space="preserve"> </v>
      </c>
      <c r="CJ94" s="7" t="str">
        <f t="shared" si="83"/>
        <v xml:space="preserve"> </v>
      </c>
      <c r="CK94" s="7" t="str">
        <f t="shared" si="84"/>
        <v xml:space="preserve"> </v>
      </c>
      <c r="CL94" s="7" t="str">
        <f t="shared" si="85"/>
        <v xml:space="preserve"> </v>
      </c>
      <c r="CM94" s="7" t="str">
        <f t="shared" si="86"/>
        <v xml:space="preserve"> </v>
      </c>
      <c r="CN94" s="7" t="str">
        <f t="shared" si="87"/>
        <v xml:space="preserve"> </v>
      </c>
      <c r="CO94" s="7" t="str">
        <f t="shared" si="88"/>
        <v xml:space="preserve"> </v>
      </c>
      <c r="CP94" s="7" t="str">
        <f t="shared" si="89"/>
        <v xml:space="preserve"> </v>
      </c>
      <c r="CQ94" s="7" t="str">
        <f t="shared" si="90"/>
        <v xml:space="preserve"> </v>
      </c>
      <c r="CR94" s="7" t="str">
        <f t="shared" si="91"/>
        <v xml:space="preserve"> </v>
      </c>
      <c r="CS94" s="7" t="str">
        <f t="shared" si="92"/>
        <v xml:space="preserve"> </v>
      </c>
      <c r="CT94" s="7" t="str">
        <f t="shared" si="93"/>
        <v xml:space="preserve"> </v>
      </c>
      <c r="CU94" s="7" t="str">
        <f t="shared" si="94"/>
        <v xml:space="preserve"> </v>
      </c>
      <c r="CV94" s="7" t="str">
        <f t="shared" si="95"/>
        <v xml:space="preserve"> </v>
      </c>
      <c r="CW94" s="7" t="str">
        <f t="shared" si="96"/>
        <v xml:space="preserve"> </v>
      </c>
      <c r="CX94" s="7" t="str">
        <f t="shared" si="97"/>
        <v xml:space="preserve"> </v>
      </c>
      <c r="CY94" s="7" t="str">
        <f t="shared" si="98"/>
        <v xml:space="preserve"> </v>
      </c>
      <c r="CZ94" s="7" t="str">
        <f t="shared" si="99"/>
        <v xml:space="preserve"> </v>
      </c>
      <c r="DA94" s="6" t="str">
        <f t="shared" si="100"/>
        <v xml:space="preserve"> </v>
      </c>
      <c r="DB94" s="7" t="str">
        <f t="shared" si="101"/>
        <v xml:space="preserve"> </v>
      </c>
      <c r="DC94" s="7" t="str">
        <f t="shared" si="102"/>
        <v xml:space="preserve"> </v>
      </c>
      <c r="DD94" s="63"/>
      <c r="DE94" s="37" t="str">
        <f t="shared" si="103"/>
        <v/>
      </c>
      <c r="DF94" s="29" t="str">
        <f t="shared" si="104"/>
        <v/>
      </c>
      <c r="DG94" s="28" t="str">
        <f t="shared" si="105"/>
        <v/>
      </c>
      <c r="DH94" s="29" t="str">
        <f t="shared" si="106"/>
        <v/>
      </c>
      <c r="DI94" s="29" t="str">
        <f t="shared" si="107"/>
        <v xml:space="preserve"> </v>
      </c>
      <c r="DJ94" s="29" t="str">
        <f t="shared" si="108"/>
        <v/>
      </c>
      <c r="DK94" s="29" t="str">
        <f t="shared" si="109"/>
        <v/>
      </c>
      <c r="DL94" s="28" t="str">
        <f t="shared" si="110"/>
        <v/>
      </c>
      <c r="DM94" s="60"/>
    </row>
    <row r="95" spans="1:117" s="7" customFormat="1" x14ac:dyDescent="0.2">
      <c r="A95" s="44">
        <f>WPA2_1_snd!A94</f>
        <v>12</v>
      </c>
      <c r="B95" s="53">
        <v>6</v>
      </c>
      <c r="C95" s="44">
        <v>31189595.048978001</v>
      </c>
      <c r="D95" s="7" t="s">
        <v>2</v>
      </c>
      <c r="E95" s="7">
        <v>0</v>
      </c>
      <c r="AA95" s="8"/>
      <c r="AB95" s="19" t="s">
        <v>2</v>
      </c>
      <c r="AC95" s="6">
        <v>31189731.650077</v>
      </c>
      <c r="AD95" s="7" t="s">
        <v>2</v>
      </c>
      <c r="AE95" s="7">
        <v>585045</v>
      </c>
      <c r="AF95" s="7">
        <v>0</v>
      </c>
      <c r="BB95" s="45"/>
      <c r="BC95" s="44">
        <f t="shared" si="65"/>
        <v>1</v>
      </c>
      <c r="BD95" s="57"/>
      <c r="BE95" s="7">
        <f t="shared" si="66"/>
        <v>1</v>
      </c>
      <c r="BF95" s="57"/>
      <c r="BG95" s="7">
        <f t="shared" si="67"/>
        <v>1</v>
      </c>
      <c r="BH95" s="60"/>
      <c r="BI95" s="44">
        <f t="shared" si="56"/>
        <v>136.60109899938107</v>
      </c>
      <c r="BJ95" s="57"/>
      <c r="BK95" s="29" t="str">
        <f t="shared" si="57"/>
        <v xml:space="preserve"> </v>
      </c>
      <c r="BL95" s="29" t="str">
        <f t="shared" si="58"/>
        <v xml:space="preserve"> </v>
      </c>
      <c r="BM95" s="28" t="str">
        <f t="shared" si="59"/>
        <v xml:space="preserve"> </v>
      </c>
      <c r="BN95" s="29" t="str">
        <f t="shared" si="60"/>
        <v xml:space="preserve"> </v>
      </c>
      <c r="BO95" s="29" t="str">
        <f t="shared" si="61"/>
        <v xml:space="preserve"> </v>
      </c>
      <c r="BP95" s="29">
        <f t="shared" si="62"/>
        <v>136.60109899938107</v>
      </c>
      <c r="BQ95" s="29" t="str">
        <f t="shared" si="63"/>
        <v xml:space="preserve"> </v>
      </c>
      <c r="BR95" s="28" t="str">
        <f t="shared" si="64"/>
        <v xml:space="preserve"> </v>
      </c>
      <c r="BS95" s="60"/>
      <c r="BT95" s="38" t="str">
        <f t="shared" si="68"/>
        <v xml:space="preserve"> </v>
      </c>
      <c r="BU95" s="33" t="str">
        <f t="shared" si="69"/>
        <v xml:space="preserve"> </v>
      </c>
      <c r="BV95" s="33" t="str">
        <f t="shared" si="70"/>
        <v xml:space="preserve"> </v>
      </c>
      <c r="BW95" s="23" t="str">
        <f t="shared" si="71"/>
        <v xml:space="preserve"> </v>
      </c>
      <c r="BX95" s="33" t="str">
        <f t="shared" si="72"/>
        <v xml:space="preserve"> </v>
      </c>
      <c r="BY95" s="33" t="str">
        <f t="shared" si="73"/>
        <v xml:space="preserve"> </v>
      </c>
      <c r="BZ95" s="33" t="str">
        <f t="shared" si="74"/>
        <v xml:space="preserve"> </v>
      </c>
      <c r="CA95" s="33" t="str">
        <f t="shared" si="75"/>
        <v xml:space="preserve"> </v>
      </c>
      <c r="CB95" s="23" t="str">
        <f t="shared" si="76"/>
        <v xml:space="preserve"> </v>
      </c>
      <c r="CC95" s="63"/>
      <c r="CD95" s="7" t="str">
        <f t="shared" si="77"/>
        <v xml:space="preserve"> </v>
      </c>
      <c r="CE95" s="7" t="str">
        <f t="shared" si="78"/>
        <v xml:space="preserve"> </v>
      </c>
      <c r="CF95" s="7" t="str">
        <f t="shared" si="79"/>
        <v xml:space="preserve"> </v>
      </c>
      <c r="CG95" s="7" t="str">
        <f t="shared" si="80"/>
        <v xml:space="preserve"> </v>
      </c>
      <c r="CH95" s="7" t="str">
        <f t="shared" si="81"/>
        <v xml:space="preserve"> </v>
      </c>
      <c r="CI95" s="7" t="str">
        <f t="shared" si="82"/>
        <v xml:space="preserve"> </v>
      </c>
      <c r="CJ95" s="7" t="str">
        <f t="shared" si="83"/>
        <v xml:space="preserve"> </v>
      </c>
      <c r="CK95" s="7" t="str">
        <f t="shared" si="84"/>
        <v xml:space="preserve"> </v>
      </c>
      <c r="CL95" s="7" t="str">
        <f t="shared" si="85"/>
        <v xml:space="preserve"> </v>
      </c>
      <c r="CM95" s="7" t="str">
        <f t="shared" si="86"/>
        <v xml:space="preserve"> </v>
      </c>
      <c r="CN95" s="7" t="str">
        <f t="shared" si="87"/>
        <v xml:space="preserve"> </v>
      </c>
      <c r="CO95" s="7" t="str">
        <f t="shared" si="88"/>
        <v xml:space="preserve"> </v>
      </c>
      <c r="CP95" s="7" t="str">
        <f t="shared" si="89"/>
        <v xml:space="preserve"> </v>
      </c>
      <c r="CQ95" s="7" t="str">
        <f t="shared" si="90"/>
        <v xml:space="preserve"> </v>
      </c>
      <c r="CR95" s="7" t="str">
        <f t="shared" si="91"/>
        <v xml:space="preserve"> </v>
      </c>
      <c r="CS95" s="7" t="str">
        <f t="shared" si="92"/>
        <v xml:space="preserve"> </v>
      </c>
      <c r="CT95" s="7" t="str">
        <f t="shared" si="93"/>
        <v xml:space="preserve"> </v>
      </c>
      <c r="CU95" s="7" t="str">
        <f t="shared" si="94"/>
        <v xml:space="preserve"> </v>
      </c>
      <c r="CV95" s="7" t="str">
        <f t="shared" si="95"/>
        <v xml:space="preserve"> </v>
      </c>
      <c r="CW95" s="7" t="str">
        <f t="shared" si="96"/>
        <v xml:space="preserve"> </v>
      </c>
      <c r="CX95" s="7" t="str">
        <f t="shared" si="97"/>
        <v xml:space="preserve"> </v>
      </c>
      <c r="CY95" s="7" t="str">
        <f t="shared" si="98"/>
        <v xml:space="preserve"> </v>
      </c>
      <c r="CZ95" s="7" t="str">
        <f t="shared" si="99"/>
        <v xml:space="preserve"> </v>
      </c>
      <c r="DA95" s="6" t="str">
        <f t="shared" si="100"/>
        <v xml:space="preserve"> </v>
      </c>
      <c r="DB95" s="7" t="str">
        <f t="shared" si="101"/>
        <v xml:space="preserve"> </v>
      </c>
      <c r="DC95" s="7" t="str">
        <f t="shared" si="102"/>
        <v xml:space="preserve"> </v>
      </c>
      <c r="DD95" s="63"/>
      <c r="DE95" s="37" t="str">
        <f t="shared" si="103"/>
        <v/>
      </c>
      <c r="DF95" s="29" t="str">
        <f t="shared" si="104"/>
        <v/>
      </c>
      <c r="DG95" s="28" t="str">
        <f t="shared" si="105"/>
        <v/>
      </c>
      <c r="DH95" s="29" t="str">
        <f t="shared" si="106"/>
        <v/>
      </c>
      <c r="DI95" s="29" t="str">
        <f t="shared" si="107"/>
        <v/>
      </c>
      <c r="DJ95" s="29" t="str">
        <f t="shared" si="108"/>
        <v xml:space="preserve"> </v>
      </c>
      <c r="DK95" s="29" t="str">
        <f t="shared" si="109"/>
        <v/>
      </c>
      <c r="DL95" s="28" t="str">
        <f t="shared" si="110"/>
        <v/>
      </c>
      <c r="DM95" s="60"/>
    </row>
    <row r="96" spans="1:117" s="7" customFormat="1" x14ac:dyDescent="0.2">
      <c r="A96" s="44">
        <f>WPA2_1_snd!A95</f>
        <v>12</v>
      </c>
      <c r="B96" s="53">
        <v>7</v>
      </c>
      <c r="C96" s="44">
        <v>31189595.089437</v>
      </c>
      <c r="D96" s="7" t="s">
        <v>2</v>
      </c>
      <c r="E96" s="7">
        <v>0</v>
      </c>
      <c r="AA96" s="8"/>
      <c r="AB96" s="19" t="s">
        <v>2</v>
      </c>
      <c r="AC96" s="6">
        <v>31189729.514951002</v>
      </c>
      <c r="AD96" s="7" t="s">
        <v>2</v>
      </c>
      <c r="AE96" s="7">
        <v>580469</v>
      </c>
      <c r="AF96" s="7">
        <v>0</v>
      </c>
      <c r="BB96" s="45"/>
      <c r="BC96" s="44">
        <f t="shared" si="65"/>
        <v>1</v>
      </c>
      <c r="BD96" s="57"/>
      <c r="BE96" s="7">
        <f t="shared" si="66"/>
        <v>1</v>
      </c>
      <c r="BF96" s="57"/>
      <c r="BG96" s="7">
        <f t="shared" si="67"/>
        <v>1</v>
      </c>
      <c r="BH96" s="60"/>
      <c r="BI96" s="44">
        <f t="shared" si="56"/>
        <v>134.42551400139928</v>
      </c>
      <c r="BJ96" s="57"/>
      <c r="BK96" s="29" t="str">
        <f t="shared" si="57"/>
        <v xml:space="preserve"> </v>
      </c>
      <c r="BL96" s="29" t="str">
        <f t="shared" si="58"/>
        <v xml:space="preserve"> </v>
      </c>
      <c r="BM96" s="28" t="str">
        <f t="shared" si="59"/>
        <v xml:space="preserve"> </v>
      </c>
      <c r="BN96" s="29" t="str">
        <f t="shared" si="60"/>
        <v xml:space="preserve"> </v>
      </c>
      <c r="BO96" s="29" t="str">
        <f t="shared" si="61"/>
        <v xml:space="preserve"> </v>
      </c>
      <c r="BP96" s="29" t="str">
        <f t="shared" si="62"/>
        <v xml:space="preserve"> </v>
      </c>
      <c r="BQ96" s="29">
        <f t="shared" si="63"/>
        <v>134.42551400139928</v>
      </c>
      <c r="BR96" s="28" t="str">
        <f t="shared" si="64"/>
        <v xml:space="preserve"> </v>
      </c>
      <c r="BS96" s="60"/>
      <c r="BT96" s="38" t="str">
        <f t="shared" si="68"/>
        <v xml:space="preserve"> </v>
      </c>
      <c r="BU96" s="33" t="str">
        <f t="shared" si="69"/>
        <v xml:space="preserve"> </v>
      </c>
      <c r="BV96" s="33" t="str">
        <f t="shared" si="70"/>
        <v xml:space="preserve"> </v>
      </c>
      <c r="BW96" s="23" t="str">
        <f t="shared" si="71"/>
        <v xml:space="preserve"> </v>
      </c>
      <c r="BX96" s="33" t="str">
        <f t="shared" si="72"/>
        <v xml:space="preserve"> </v>
      </c>
      <c r="BY96" s="33" t="str">
        <f t="shared" si="73"/>
        <v xml:space="preserve"> </v>
      </c>
      <c r="BZ96" s="33" t="str">
        <f t="shared" si="74"/>
        <v xml:space="preserve"> </v>
      </c>
      <c r="CA96" s="33" t="str">
        <f t="shared" si="75"/>
        <v xml:space="preserve"> </v>
      </c>
      <c r="CB96" s="23" t="str">
        <f t="shared" si="76"/>
        <v xml:space="preserve"> </v>
      </c>
      <c r="CC96" s="63"/>
      <c r="CD96" s="7" t="str">
        <f t="shared" si="77"/>
        <v xml:space="preserve"> </v>
      </c>
      <c r="CE96" s="7" t="str">
        <f t="shared" si="78"/>
        <v xml:space="preserve"> </v>
      </c>
      <c r="CF96" s="7" t="str">
        <f t="shared" si="79"/>
        <v xml:space="preserve"> </v>
      </c>
      <c r="CG96" s="7" t="str">
        <f t="shared" si="80"/>
        <v xml:space="preserve"> </v>
      </c>
      <c r="CH96" s="7" t="str">
        <f t="shared" si="81"/>
        <v xml:space="preserve"> </v>
      </c>
      <c r="CI96" s="7" t="str">
        <f t="shared" si="82"/>
        <v xml:space="preserve"> </v>
      </c>
      <c r="CJ96" s="7" t="str">
        <f t="shared" si="83"/>
        <v xml:space="preserve"> </v>
      </c>
      <c r="CK96" s="7" t="str">
        <f t="shared" si="84"/>
        <v xml:space="preserve"> </v>
      </c>
      <c r="CL96" s="7" t="str">
        <f t="shared" si="85"/>
        <v xml:space="preserve"> </v>
      </c>
      <c r="CM96" s="7" t="str">
        <f t="shared" si="86"/>
        <v xml:space="preserve"> </v>
      </c>
      <c r="CN96" s="7" t="str">
        <f t="shared" si="87"/>
        <v xml:space="preserve"> </v>
      </c>
      <c r="CO96" s="7" t="str">
        <f t="shared" si="88"/>
        <v xml:space="preserve"> </v>
      </c>
      <c r="CP96" s="7" t="str">
        <f t="shared" si="89"/>
        <v xml:space="preserve"> </v>
      </c>
      <c r="CQ96" s="7" t="str">
        <f t="shared" si="90"/>
        <v xml:space="preserve"> </v>
      </c>
      <c r="CR96" s="7" t="str">
        <f t="shared" si="91"/>
        <v xml:space="preserve"> </v>
      </c>
      <c r="CS96" s="7" t="str">
        <f t="shared" si="92"/>
        <v xml:space="preserve"> </v>
      </c>
      <c r="CT96" s="7" t="str">
        <f t="shared" si="93"/>
        <v xml:space="preserve"> </v>
      </c>
      <c r="CU96" s="7" t="str">
        <f t="shared" si="94"/>
        <v xml:space="preserve"> </v>
      </c>
      <c r="CV96" s="7" t="str">
        <f t="shared" si="95"/>
        <v xml:space="preserve"> </v>
      </c>
      <c r="CW96" s="7" t="str">
        <f t="shared" si="96"/>
        <v xml:space="preserve"> </v>
      </c>
      <c r="CX96" s="7" t="str">
        <f t="shared" si="97"/>
        <v xml:space="preserve"> </v>
      </c>
      <c r="CY96" s="7" t="str">
        <f t="shared" si="98"/>
        <v xml:space="preserve"> </v>
      </c>
      <c r="CZ96" s="7" t="str">
        <f t="shared" si="99"/>
        <v xml:space="preserve"> </v>
      </c>
      <c r="DA96" s="6" t="str">
        <f t="shared" si="100"/>
        <v xml:space="preserve"> </v>
      </c>
      <c r="DB96" s="7" t="str">
        <f t="shared" si="101"/>
        <v xml:space="preserve"> </v>
      </c>
      <c r="DC96" s="7" t="str">
        <f t="shared" si="102"/>
        <v xml:space="preserve"> </v>
      </c>
      <c r="DD96" s="63"/>
      <c r="DE96" s="37" t="str">
        <f t="shared" si="103"/>
        <v/>
      </c>
      <c r="DF96" s="29" t="str">
        <f t="shared" si="104"/>
        <v/>
      </c>
      <c r="DG96" s="28" t="str">
        <f t="shared" si="105"/>
        <v/>
      </c>
      <c r="DH96" s="29" t="str">
        <f t="shared" si="106"/>
        <v/>
      </c>
      <c r="DI96" s="29" t="str">
        <f t="shared" si="107"/>
        <v/>
      </c>
      <c r="DJ96" s="29" t="str">
        <f t="shared" si="108"/>
        <v/>
      </c>
      <c r="DK96" s="29" t="str">
        <f t="shared" si="109"/>
        <v xml:space="preserve"> </v>
      </c>
      <c r="DL96" s="28" t="str">
        <f t="shared" si="110"/>
        <v/>
      </c>
      <c r="DM96" s="60"/>
    </row>
    <row r="97" spans="1:117" s="7" customFormat="1" x14ac:dyDescent="0.2">
      <c r="A97" s="44">
        <f>WPA2_1_snd!A96</f>
        <v>12</v>
      </c>
      <c r="B97" s="53">
        <v>8</v>
      </c>
      <c r="C97" s="44">
        <v>31189595.234749001</v>
      </c>
      <c r="D97" s="7" t="s">
        <v>2</v>
      </c>
      <c r="E97" s="7">
        <v>0</v>
      </c>
      <c r="AA97" s="8"/>
      <c r="AB97" s="19" t="s">
        <v>2</v>
      </c>
      <c r="AC97" s="6">
        <v>31189728.565536</v>
      </c>
      <c r="AD97" s="7" t="s">
        <v>2</v>
      </c>
      <c r="AE97" s="7">
        <v>537199</v>
      </c>
      <c r="AF97" s="7">
        <v>0</v>
      </c>
      <c r="BB97" s="45"/>
      <c r="BC97" s="44">
        <f t="shared" si="65"/>
        <v>1</v>
      </c>
      <c r="BD97" s="57"/>
      <c r="BE97" s="7">
        <f t="shared" si="66"/>
        <v>1</v>
      </c>
      <c r="BF97" s="57"/>
      <c r="BG97" s="7">
        <f t="shared" si="67"/>
        <v>1</v>
      </c>
      <c r="BH97" s="60"/>
      <c r="BI97" s="44">
        <f t="shared" si="56"/>
        <v>133.33078699931502</v>
      </c>
      <c r="BJ97" s="57"/>
      <c r="BK97" s="29" t="str">
        <f t="shared" si="57"/>
        <v xml:space="preserve"> </v>
      </c>
      <c r="BL97" s="29" t="str">
        <f t="shared" si="58"/>
        <v xml:space="preserve"> </v>
      </c>
      <c r="BM97" s="28" t="str">
        <f t="shared" si="59"/>
        <v xml:space="preserve"> </v>
      </c>
      <c r="BN97" s="29" t="str">
        <f t="shared" si="60"/>
        <v xml:space="preserve"> </v>
      </c>
      <c r="BO97" s="29" t="str">
        <f t="shared" si="61"/>
        <v xml:space="preserve"> </v>
      </c>
      <c r="BP97" s="29" t="str">
        <f t="shared" si="62"/>
        <v xml:space="preserve"> </v>
      </c>
      <c r="BQ97" s="29" t="str">
        <f t="shared" si="63"/>
        <v xml:space="preserve"> </v>
      </c>
      <c r="BR97" s="28">
        <f t="shared" si="64"/>
        <v>133.33078699931502</v>
      </c>
      <c r="BS97" s="60"/>
      <c r="BT97" s="38" t="str">
        <f t="shared" si="68"/>
        <v xml:space="preserve"> </v>
      </c>
      <c r="BU97" s="33" t="str">
        <f t="shared" si="69"/>
        <v xml:space="preserve"> </v>
      </c>
      <c r="BV97" s="33" t="str">
        <f t="shared" si="70"/>
        <v xml:space="preserve"> </v>
      </c>
      <c r="BW97" s="23" t="str">
        <f t="shared" si="71"/>
        <v xml:space="preserve"> </v>
      </c>
      <c r="BX97" s="33" t="str">
        <f t="shared" si="72"/>
        <v xml:space="preserve"> </v>
      </c>
      <c r="BY97" s="33" t="str">
        <f t="shared" si="73"/>
        <v xml:space="preserve"> </v>
      </c>
      <c r="BZ97" s="33" t="str">
        <f t="shared" si="74"/>
        <v xml:space="preserve"> </v>
      </c>
      <c r="CA97" s="33" t="str">
        <f t="shared" si="75"/>
        <v xml:space="preserve"> </v>
      </c>
      <c r="CB97" s="23" t="str">
        <f t="shared" si="76"/>
        <v xml:space="preserve"> </v>
      </c>
      <c r="CC97" s="63"/>
      <c r="CD97" s="7" t="str">
        <f t="shared" si="77"/>
        <v xml:space="preserve"> </v>
      </c>
      <c r="CE97" s="7" t="str">
        <f t="shared" si="78"/>
        <v xml:space="preserve"> </v>
      </c>
      <c r="CF97" s="7" t="str">
        <f t="shared" si="79"/>
        <v xml:space="preserve"> </v>
      </c>
      <c r="CG97" s="7" t="str">
        <f t="shared" si="80"/>
        <v xml:space="preserve"> </v>
      </c>
      <c r="CH97" s="7" t="str">
        <f t="shared" si="81"/>
        <v xml:space="preserve"> </v>
      </c>
      <c r="CI97" s="7" t="str">
        <f t="shared" si="82"/>
        <v xml:space="preserve"> </v>
      </c>
      <c r="CJ97" s="7" t="str">
        <f t="shared" si="83"/>
        <v xml:space="preserve"> </v>
      </c>
      <c r="CK97" s="7" t="str">
        <f t="shared" si="84"/>
        <v xml:space="preserve"> </v>
      </c>
      <c r="CL97" s="7" t="str">
        <f t="shared" si="85"/>
        <v xml:space="preserve"> </v>
      </c>
      <c r="CM97" s="7" t="str">
        <f t="shared" si="86"/>
        <v xml:space="preserve"> </v>
      </c>
      <c r="CN97" s="7" t="str">
        <f t="shared" si="87"/>
        <v xml:space="preserve"> </v>
      </c>
      <c r="CO97" s="7" t="str">
        <f t="shared" si="88"/>
        <v xml:space="preserve"> </v>
      </c>
      <c r="CP97" s="7" t="str">
        <f t="shared" si="89"/>
        <v xml:space="preserve"> </v>
      </c>
      <c r="CQ97" s="7" t="str">
        <f t="shared" si="90"/>
        <v xml:space="preserve"> </v>
      </c>
      <c r="CR97" s="7" t="str">
        <f t="shared" si="91"/>
        <v xml:space="preserve"> </v>
      </c>
      <c r="CS97" s="7" t="str">
        <f t="shared" si="92"/>
        <v xml:space="preserve"> </v>
      </c>
      <c r="CT97" s="7" t="str">
        <f t="shared" si="93"/>
        <v xml:space="preserve"> </v>
      </c>
      <c r="CU97" s="7" t="str">
        <f t="shared" si="94"/>
        <v xml:space="preserve"> </v>
      </c>
      <c r="CV97" s="7" t="str">
        <f t="shared" si="95"/>
        <v xml:space="preserve"> </v>
      </c>
      <c r="CW97" s="7" t="str">
        <f t="shared" si="96"/>
        <v xml:space="preserve"> </v>
      </c>
      <c r="CX97" s="7" t="str">
        <f t="shared" si="97"/>
        <v xml:space="preserve"> </v>
      </c>
      <c r="CY97" s="7" t="str">
        <f t="shared" si="98"/>
        <v xml:space="preserve"> </v>
      </c>
      <c r="CZ97" s="7" t="str">
        <f t="shared" si="99"/>
        <v xml:space="preserve"> </v>
      </c>
      <c r="DA97" s="6" t="str">
        <f t="shared" si="100"/>
        <v xml:space="preserve"> </v>
      </c>
      <c r="DB97" s="7" t="str">
        <f t="shared" si="101"/>
        <v xml:space="preserve"> </v>
      </c>
      <c r="DC97" s="7" t="str">
        <f t="shared" si="102"/>
        <v xml:space="preserve"> </v>
      </c>
      <c r="DD97" s="63"/>
      <c r="DE97" s="37" t="str">
        <f t="shared" si="103"/>
        <v/>
      </c>
      <c r="DF97" s="29" t="str">
        <f t="shared" si="104"/>
        <v/>
      </c>
      <c r="DG97" s="28" t="str">
        <f t="shared" si="105"/>
        <v/>
      </c>
      <c r="DH97" s="29" t="str">
        <f t="shared" si="106"/>
        <v/>
      </c>
      <c r="DI97" s="29" t="str">
        <f t="shared" si="107"/>
        <v/>
      </c>
      <c r="DJ97" s="29" t="str">
        <f t="shared" si="108"/>
        <v/>
      </c>
      <c r="DK97" s="29" t="str">
        <f t="shared" si="109"/>
        <v/>
      </c>
      <c r="DL97" s="28" t="str">
        <f t="shared" si="110"/>
        <v xml:space="preserve"> </v>
      </c>
      <c r="DM97" s="60"/>
    </row>
    <row r="98" spans="1:117" s="7" customFormat="1" x14ac:dyDescent="0.2">
      <c r="A98" s="44">
        <f>WPA2_1_snd!A97</f>
        <v>13</v>
      </c>
      <c r="B98" s="53">
        <v>1</v>
      </c>
      <c r="C98" s="44">
        <v>31195594.487757001</v>
      </c>
      <c r="D98" s="7" t="s">
        <v>3</v>
      </c>
      <c r="E98" s="7">
        <v>0</v>
      </c>
      <c r="AA98" s="8"/>
      <c r="AB98" s="19" t="s">
        <v>3</v>
      </c>
      <c r="AC98" s="6">
        <v>31195664.145195</v>
      </c>
      <c r="AD98" s="7" t="s">
        <v>3</v>
      </c>
      <c r="AE98" s="7">
        <v>568507</v>
      </c>
      <c r="AF98" s="7">
        <v>0</v>
      </c>
      <c r="BB98" s="45"/>
      <c r="BC98" s="44">
        <f t="shared" si="65"/>
        <v>1</v>
      </c>
      <c r="BD98" s="57"/>
      <c r="BE98" s="7">
        <f t="shared" si="66"/>
        <v>1</v>
      </c>
      <c r="BF98" s="57"/>
      <c r="BG98" s="7">
        <f t="shared" si="67"/>
        <v>1</v>
      </c>
      <c r="BH98" s="60"/>
      <c r="BI98" s="44">
        <f t="shared" si="56"/>
        <v>69.65743799880147</v>
      </c>
      <c r="BJ98" s="57"/>
      <c r="BK98" s="29">
        <f t="shared" si="57"/>
        <v>69.65743799880147</v>
      </c>
      <c r="BL98" s="29" t="str">
        <f t="shared" si="58"/>
        <v xml:space="preserve"> </v>
      </c>
      <c r="BM98" s="28" t="str">
        <f t="shared" si="59"/>
        <v xml:space="preserve"> </v>
      </c>
      <c r="BN98" s="29" t="str">
        <f t="shared" si="60"/>
        <v xml:space="preserve"> </v>
      </c>
      <c r="BO98" s="29" t="str">
        <f t="shared" si="61"/>
        <v xml:space="preserve"> </v>
      </c>
      <c r="BP98" s="29" t="str">
        <f t="shared" si="62"/>
        <v xml:space="preserve"> </v>
      </c>
      <c r="BQ98" s="29" t="str">
        <f t="shared" si="63"/>
        <v xml:space="preserve"> </v>
      </c>
      <c r="BR98" s="28" t="str">
        <f t="shared" si="64"/>
        <v xml:space="preserve"> </v>
      </c>
      <c r="BS98" s="60"/>
      <c r="BT98" s="38" t="str">
        <f t="shared" si="68"/>
        <v xml:space="preserve"> </v>
      </c>
      <c r="BU98" s="33" t="str">
        <f t="shared" si="69"/>
        <v xml:space="preserve"> </v>
      </c>
      <c r="BV98" s="33" t="str">
        <f t="shared" si="70"/>
        <v xml:space="preserve"> </v>
      </c>
      <c r="BW98" s="23" t="str">
        <f t="shared" si="71"/>
        <v xml:space="preserve"> </v>
      </c>
      <c r="BX98" s="33" t="str">
        <f t="shared" si="72"/>
        <v xml:space="preserve"> </v>
      </c>
      <c r="BY98" s="33" t="str">
        <f t="shared" si="73"/>
        <v xml:space="preserve"> </v>
      </c>
      <c r="BZ98" s="33" t="str">
        <f t="shared" si="74"/>
        <v xml:space="preserve"> </v>
      </c>
      <c r="CA98" s="33" t="str">
        <f t="shared" si="75"/>
        <v xml:space="preserve"> </v>
      </c>
      <c r="CB98" s="23" t="str">
        <f t="shared" si="76"/>
        <v xml:space="preserve"> </v>
      </c>
      <c r="CC98" s="63"/>
      <c r="CD98" s="7" t="str">
        <f t="shared" si="77"/>
        <v xml:space="preserve"> </v>
      </c>
      <c r="CE98" s="7" t="str">
        <f t="shared" si="78"/>
        <v xml:space="preserve"> </v>
      </c>
      <c r="CF98" s="7" t="str">
        <f t="shared" si="79"/>
        <v xml:space="preserve"> </v>
      </c>
      <c r="CG98" s="7" t="str">
        <f t="shared" si="80"/>
        <v xml:space="preserve"> </v>
      </c>
      <c r="CH98" s="7" t="str">
        <f t="shared" si="81"/>
        <v xml:space="preserve"> </v>
      </c>
      <c r="CI98" s="7" t="str">
        <f t="shared" si="82"/>
        <v xml:space="preserve"> </v>
      </c>
      <c r="CJ98" s="7" t="str">
        <f t="shared" si="83"/>
        <v xml:space="preserve"> </v>
      </c>
      <c r="CK98" s="7" t="str">
        <f t="shared" si="84"/>
        <v xml:space="preserve"> </v>
      </c>
      <c r="CL98" s="7" t="str">
        <f t="shared" si="85"/>
        <v xml:space="preserve"> </v>
      </c>
      <c r="CM98" s="7" t="str">
        <f t="shared" si="86"/>
        <v xml:space="preserve"> </v>
      </c>
      <c r="CN98" s="7" t="str">
        <f t="shared" si="87"/>
        <v xml:space="preserve"> </v>
      </c>
      <c r="CO98" s="7" t="str">
        <f t="shared" si="88"/>
        <v xml:space="preserve"> </v>
      </c>
      <c r="CP98" s="7" t="str">
        <f t="shared" si="89"/>
        <v xml:space="preserve"> </v>
      </c>
      <c r="CQ98" s="7" t="str">
        <f t="shared" si="90"/>
        <v xml:space="preserve"> </v>
      </c>
      <c r="CR98" s="7" t="str">
        <f t="shared" si="91"/>
        <v xml:space="preserve"> </v>
      </c>
      <c r="CS98" s="7" t="str">
        <f t="shared" si="92"/>
        <v xml:space="preserve"> </v>
      </c>
      <c r="CT98" s="7" t="str">
        <f t="shared" si="93"/>
        <v xml:space="preserve"> </v>
      </c>
      <c r="CU98" s="7" t="str">
        <f t="shared" si="94"/>
        <v xml:space="preserve"> </v>
      </c>
      <c r="CV98" s="7" t="str">
        <f t="shared" si="95"/>
        <v xml:space="preserve"> </v>
      </c>
      <c r="CW98" s="7" t="str">
        <f t="shared" si="96"/>
        <v xml:space="preserve"> </v>
      </c>
      <c r="CX98" s="7" t="str">
        <f t="shared" si="97"/>
        <v xml:space="preserve"> </v>
      </c>
      <c r="CY98" s="7" t="str">
        <f t="shared" si="98"/>
        <v xml:space="preserve"> </v>
      </c>
      <c r="CZ98" s="7" t="str">
        <f t="shared" si="99"/>
        <v xml:space="preserve"> </v>
      </c>
      <c r="DA98" s="6" t="str">
        <f t="shared" si="100"/>
        <v xml:space="preserve"> </v>
      </c>
      <c r="DB98" s="7" t="str">
        <f t="shared" si="101"/>
        <v xml:space="preserve"> </v>
      </c>
      <c r="DC98" s="7" t="str">
        <f t="shared" si="102"/>
        <v xml:space="preserve"> </v>
      </c>
      <c r="DD98" s="63"/>
      <c r="DE98" s="37" t="str">
        <f t="shared" si="103"/>
        <v xml:space="preserve"> </v>
      </c>
      <c r="DF98" s="29" t="str">
        <f t="shared" si="104"/>
        <v/>
      </c>
      <c r="DG98" s="28" t="str">
        <f t="shared" si="105"/>
        <v/>
      </c>
      <c r="DH98" s="29" t="str">
        <f t="shared" si="106"/>
        <v/>
      </c>
      <c r="DI98" s="29" t="str">
        <f t="shared" si="107"/>
        <v/>
      </c>
      <c r="DJ98" s="29" t="str">
        <f t="shared" si="108"/>
        <v/>
      </c>
      <c r="DK98" s="29" t="str">
        <f t="shared" si="109"/>
        <v/>
      </c>
      <c r="DL98" s="28" t="str">
        <f t="shared" si="110"/>
        <v/>
      </c>
      <c r="DM98" s="60"/>
    </row>
    <row r="99" spans="1:117" s="7" customFormat="1" x14ac:dyDescent="0.2">
      <c r="A99" s="44">
        <f>WPA2_1_snd!A98</f>
        <v>13</v>
      </c>
      <c r="B99" s="53">
        <v>2</v>
      </c>
      <c r="C99" s="44">
        <v>31195595.290183999</v>
      </c>
      <c r="D99" s="7" t="s">
        <v>3</v>
      </c>
      <c r="E99" s="7">
        <v>0</v>
      </c>
      <c r="AA99" s="8"/>
      <c r="AB99" s="19" t="s">
        <v>3</v>
      </c>
      <c r="AC99" s="6">
        <v>31195664.924867</v>
      </c>
      <c r="AD99" s="7" t="s">
        <v>3</v>
      </c>
      <c r="AE99" s="7">
        <v>584554</v>
      </c>
      <c r="AF99" s="7">
        <v>0</v>
      </c>
      <c r="BB99" s="45"/>
      <c r="BC99" s="44">
        <f t="shared" si="65"/>
        <v>1</v>
      </c>
      <c r="BD99" s="57"/>
      <c r="BE99" s="7">
        <f t="shared" ref="BE99:BE128" si="111">IF(D99=AD99, 1, 0)</f>
        <v>1</v>
      </c>
      <c r="BF99" s="57"/>
      <c r="BG99" s="7">
        <f t="shared" si="67"/>
        <v>1</v>
      </c>
      <c r="BH99" s="60"/>
      <c r="BI99" s="44">
        <f t="shared" si="56"/>
        <v>69.63468300178647</v>
      </c>
      <c r="BJ99" s="57"/>
      <c r="BK99" s="29" t="str">
        <f t="shared" si="57"/>
        <v xml:space="preserve"> </v>
      </c>
      <c r="BL99" s="29">
        <f t="shared" si="58"/>
        <v>69.63468300178647</v>
      </c>
      <c r="BM99" s="28" t="str">
        <f t="shared" si="59"/>
        <v xml:space="preserve"> </v>
      </c>
      <c r="BN99" s="29" t="str">
        <f t="shared" si="60"/>
        <v xml:space="preserve"> </v>
      </c>
      <c r="BO99" s="29" t="str">
        <f t="shared" si="61"/>
        <v xml:space="preserve"> </v>
      </c>
      <c r="BP99" s="29" t="str">
        <f t="shared" si="62"/>
        <v xml:space="preserve"> </v>
      </c>
      <c r="BQ99" s="29" t="str">
        <f t="shared" si="63"/>
        <v xml:space="preserve"> </v>
      </c>
      <c r="BR99" s="28" t="str">
        <f t="shared" si="64"/>
        <v xml:space="preserve"> </v>
      </c>
      <c r="BS99" s="60"/>
      <c r="BT99" s="38" t="str">
        <f t="shared" si="68"/>
        <v xml:space="preserve"> </v>
      </c>
      <c r="BU99" s="33" t="str">
        <f t="shared" si="69"/>
        <v xml:space="preserve"> </v>
      </c>
      <c r="BV99" s="33" t="str">
        <f t="shared" si="70"/>
        <v xml:space="preserve"> </v>
      </c>
      <c r="BW99" s="23" t="str">
        <f t="shared" si="71"/>
        <v xml:space="preserve"> </v>
      </c>
      <c r="BX99" s="33" t="str">
        <f t="shared" si="72"/>
        <v xml:space="preserve"> </v>
      </c>
      <c r="BY99" s="33" t="str">
        <f t="shared" si="73"/>
        <v xml:space="preserve"> </v>
      </c>
      <c r="BZ99" s="33" t="str">
        <f t="shared" si="74"/>
        <v xml:space="preserve"> </v>
      </c>
      <c r="CA99" s="33" t="str">
        <f t="shared" si="75"/>
        <v xml:space="preserve"> </v>
      </c>
      <c r="CB99" s="23" t="str">
        <f t="shared" si="76"/>
        <v xml:space="preserve"> </v>
      </c>
      <c r="CC99" s="63"/>
      <c r="CD99" s="7" t="str">
        <f t="shared" si="77"/>
        <v xml:space="preserve"> </v>
      </c>
      <c r="CE99" s="7" t="str">
        <f t="shared" si="78"/>
        <v xml:space="preserve"> </v>
      </c>
      <c r="CF99" s="7" t="str">
        <f t="shared" si="79"/>
        <v xml:space="preserve"> </v>
      </c>
      <c r="CG99" s="7" t="str">
        <f t="shared" si="80"/>
        <v xml:space="preserve"> </v>
      </c>
      <c r="CH99" s="7" t="str">
        <f t="shared" si="81"/>
        <v xml:space="preserve"> </v>
      </c>
      <c r="CI99" s="7" t="str">
        <f t="shared" si="82"/>
        <v xml:space="preserve"> </v>
      </c>
      <c r="CJ99" s="7" t="str">
        <f t="shared" si="83"/>
        <v xml:space="preserve"> </v>
      </c>
      <c r="CK99" s="7" t="str">
        <f t="shared" si="84"/>
        <v xml:space="preserve"> </v>
      </c>
      <c r="CL99" s="7" t="str">
        <f t="shared" si="85"/>
        <v xml:space="preserve"> </v>
      </c>
      <c r="CM99" s="7" t="str">
        <f t="shared" si="86"/>
        <v xml:space="preserve"> </v>
      </c>
      <c r="CN99" s="7" t="str">
        <f t="shared" si="87"/>
        <v xml:space="preserve"> </v>
      </c>
      <c r="CO99" s="7" t="str">
        <f t="shared" si="88"/>
        <v xml:space="preserve"> </v>
      </c>
      <c r="CP99" s="7" t="str">
        <f t="shared" si="89"/>
        <v xml:space="preserve"> </v>
      </c>
      <c r="CQ99" s="7" t="str">
        <f t="shared" si="90"/>
        <v xml:space="preserve"> </v>
      </c>
      <c r="CR99" s="7" t="str">
        <f t="shared" si="91"/>
        <v xml:space="preserve"> </v>
      </c>
      <c r="CS99" s="7" t="str">
        <f t="shared" si="92"/>
        <v xml:space="preserve"> </v>
      </c>
      <c r="CT99" s="7" t="str">
        <f t="shared" si="93"/>
        <v xml:space="preserve"> </v>
      </c>
      <c r="CU99" s="7" t="str">
        <f t="shared" si="94"/>
        <v xml:space="preserve"> </v>
      </c>
      <c r="CV99" s="7" t="str">
        <f t="shared" si="95"/>
        <v xml:space="preserve"> </v>
      </c>
      <c r="CW99" s="7" t="str">
        <f t="shared" si="96"/>
        <v xml:space="preserve"> </v>
      </c>
      <c r="CX99" s="7" t="str">
        <f t="shared" si="97"/>
        <v xml:space="preserve"> </v>
      </c>
      <c r="CY99" s="7" t="str">
        <f t="shared" si="98"/>
        <v xml:space="preserve"> </v>
      </c>
      <c r="CZ99" s="7" t="str">
        <f t="shared" si="99"/>
        <v xml:space="preserve"> </v>
      </c>
      <c r="DA99" s="6" t="str">
        <f t="shared" si="100"/>
        <v xml:space="preserve"> </v>
      </c>
      <c r="DB99" s="7" t="str">
        <f t="shared" si="101"/>
        <v xml:space="preserve"> </v>
      </c>
      <c r="DC99" s="7" t="str">
        <f t="shared" si="102"/>
        <v xml:space="preserve"> </v>
      </c>
      <c r="DD99" s="63"/>
      <c r="DE99" s="37" t="str">
        <f t="shared" si="103"/>
        <v/>
      </c>
      <c r="DF99" s="29" t="str">
        <f t="shared" si="104"/>
        <v xml:space="preserve"> </v>
      </c>
      <c r="DG99" s="28" t="str">
        <f t="shared" si="105"/>
        <v/>
      </c>
      <c r="DH99" s="29" t="str">
        <f t="shared" si="106"/>
        <v/>
      </c>
      <c r="DI99" s="29" t="str">
        <f t="shared" si="107"/>
        <v/>
      </c>
      <c r="DJ99" s="29" t="str">
        <f t="shared" si="108"/>
        <v/>
      </c>
      <c r="DK99" s="29" t="str">
        <f t="shared" si="109"/>
        <v/>
      </c>
      <c r="DL99" s="28" t="str">
        <f t="shared" si="110"/>
        <v/>
      </c>
      <c r="DM99" s="60"/>
    </row>
    <row r="100" spans="1:117" s="7" customFormat="1" x14ac:dyDescent="0.2">
      <c r="A100" s="44">
        <f>WPA2_1_snd!A99</f>
        <v>13</v>
      </c>
      <c r="B100" s="53">
        <v>3</v>
      </c>
      <c r="C100" s="44">
        <v>31195595.324862</v>
      </c>
      <c r="D100" s="7" t="s">
        <v>3</v>
      </c>
      <c r="E100" s="7">
        <v>0</v>
      </c>
      <c r="AA100" s="8"/>
      <c r="AB100" s="19" t="s">
        <v>3</v>
      </c>
      <c r="AC100" s="6">
        <v>31195664.128189001</v>
      </c>
      <c r="AD100" s="7" t="s">
        <v>3</v>
      </c>
      <c r="AE100" s="7">
        <v>583124</v>
      </c>
      <c r="AF100" s="7">
        <v>0</v>
      </c>
      <c r="BB100" s="45"/>
      <c r="BC100" s="44">
        <f t="shared" si="65"/>
        <v>1</v>
      </c>
      <c r="BD100" s="57"/>
      <c r="BE100" s="7">
        <f t="shared" si="111"/>
        <v>1</v>
      </c>
      <c r="BF100" s="57"/>
      <c r="BG100" s="7">
        <f t="shared" si="67"/>
        <v>1</v>
      </c>
      <c r="BH100" s="60"/>
      <c r="BI100" s="44">
        <f t="shared" si="56"/>
        <v>68.80332700163126</v>
      </c>
      <c r="BJ100" s="57"/>
      <c r="BK100" s="29" t="str">
        <f t="shared" si="57"/>
        <v xml:space="preserve"> </v>
      </c>
      <c r="BL100" s="29" t="str">
        <f t="shared" si="58"/>
        <v xml:space="preserve"> </v>
      </c>
      <c r="BM100" s="28">
        <f t="shared" si="59"/>
        <v>68.80332700163126</v>
      </c>
      <c r="BN100" s="29" t="str">
        <f t="shared" si="60"/>
        <v xml:space="preserve"> </v>
      </c>
      <c r="BO100" s="29" t="str">
        <f t="shared" si="61"/>
        <v xml:space="preserve"> </v>
      </c>
      <c r="BP100" s="29" t="str">
        <f t="shared" si="62"/>
        <v xml:space="preserve"> </v>
      </c>
      <c r="BQ100" s="29" t="str">
        <f t="shared" si="63"/>
        <v xml:space="preserve"> </v>
      </c>
      <c r="BR100" s="28" t="str">
        <f t="shared" si="64"/>
        <v xml:space="preserve"> </v>
      </c>
      <c r="BS100" s="60"/>
      <c r="BT100" s="38" t="str">
        <f t="shared" si="68"/>
        <v xml:space="preserve"> </v>
      </c>
      <c r="BU100" s="33" t="str">
        <f t="shared" si="69"/>
        <v xml:space="preserve"> </v>
      </c>
      <c r="BV100" s="33" t="str">
        <f t="shared" si="70"/>
        <v xml:space="preserve"> </v>
      </c>
      <c r="BW100" s="23" t="str">
        <f t="shared" si="71"/>
        <v xml:space="preserve"> </v>
      </c>
      <c r="BX100" s="33" t="str">
        <f t="shared" si="72"/>
        <v xml:space="preserve"> </v>
      </c>
      <c r="BY100" s="33" t="str">
        <f t="shared" si="73"/>
        <v xml:space="preserve"> </v>
      </c>
      <c r="BZ100" s="33" t="str">
        <f t="shared" si="74"/>
        <v xml:space="preserve"> </v>
      </c>
      <c r="CA100" s="33" t="str">
        <f t="shared" si="75"/>
        <v xml:space="preserve"> </v>
      </c>
      <c r="CB100" s="23" t="str">
        <f t="shared" si="76"/>
        <v xml:space="preserve"> </v>
      </c>
      <c r="CC100" s="63"/>
      <c r="CD100" s="7" t="str">
        <f t="shared" si="77"/>
        <v xml:space="preserve"> </v>
      </c>
      <c r="CE100" s="7" t="str">
        <f t="shared" si="78"/>
        <v xml:space="preserve"> </v>
      </c>
      <c r="CF100" s="7" t="str">
        <f t="shared" si="79"/>
        <v xml:space="preserve"> </v>
      </c>
      <c r="CG100" s="7" t="str">
        <f t="shared" si="80"/>
        <v xml:space="preserve"> </v>
      </c>
      <c r="CH100" s="7" t="str">
        <f t="shared" si="81"/>
        <v xml:space="preserve"> </v>
      </c>
      <c r="CI100" s="7" t="str">
        <f t="shared" si="82"/>
        <v xml:space="preserve"> </v>
      </c>
      <c r="CJ100" s="7" t="str">
        <f t="shared" si="83"/>
        <v xml:space="preserve"> </v>
      </c>
      <c r="CK100" s="7" t="str">
        <f t="shared" si="84"/>
        <v xml:space="preserve"> </v>
      </c>
      <c r="CL100" s="7" t="str">
        <f t="shared" si="85"/>
        <v xml:space="preserve"> </v>
      </c>
      <c r="CM100" s="7" t="str">
        <f t="shared" si="86"/>
        <v xml:space="preserve"> </v>
      </c>
      <c r="CN100" s="7" t="str">
        <f t="shared" si="87"/>
        <v xml:space="preserve"> </v>
      </c>
      <c r="CO100" s="7" t="str">
        <f t="shared" si="88"/>
        <v xml:space="preserve"> </v>
      </c>
      <c r="CP100" s="7" t="str">
        <f t="shared" si="89"/>
        <v xml:space="preserve"> </v>
      </c>
      <c r="CQ100" s="7" t="str">
        <f t="shared" si="90"/>
        <v xml:space="preserve"> </v>
      </c>
      <c r="CR100" s="7" t="str">
        <f t="shared" si="91"/>
        <v xml:space="preserve"> </v>
      </c>
      <c r="CS100" s="7" t="str">
        <f t="shared" si="92"/>
        <v xml:space="preserve"> </v>
      </c>
      <c r="CT100" s="7" t="str">
        <f t="shared" si="93"/>
        <v xml:space="preserve"> </v>
      </c>
      <c r="CU100" s="7" t="str">
        <f t="shared" si="94"/>
        <v xml:space="preserve"> </v>
      </c>
      <c r="CV100" s="7" t="str">
        <f t="shared" si="95"/>
        <v xml:space="preserve"> </v>
      </c>
      <c r="CW100" s="7" t="str">
        <f t="shared" si="96"/>
        <v xml:space="preserve"> </v>
      </c>
      <c r="CX100" s="7" t="str">
        <f t="shared" si="97"/>
        <v xml:space="preserve"> </v>
      </c>
      <c r="CY100" s="7" t="str">
        <f t="shared" si="98"/>
        <v xml:space="preserve"> </v>
      </c>
      <c r="CZ100" s="7" t="str">
        <f t="shared" si="99"/>
        <v xml:space="preserve"> </v>
      </c>
      <c r="DA100" s="6" t="str">
        <f t="shared" si="100"/>
        <v xml:space="preserve"> </v>
      </c>
      <c r="DB100" s="7" t="str">
        <f t="shared" si="101"/>
        <v xml:space="preserve"> </v>
      </c>
      <c r="DC100" s="7" t="str">
        <f t="shared" si="102"/>
        <v xml:space="preserve"> </v>
      </c>
      <c r="DD100" s="63"/>
      <c r="DE100" s="37" t="str">
        <f t="shared" si="103"/>
        <v/>
      </c>
      <c r="DF100" s="29" t="str">
        <f t="shared" si="104"/>
        <v/>
      </c>
      <c r="DG100" s="28" t="str">
        <f t="shared" si="105"/>
        <v xml:space="preserve"> </v>
      </c>
      <c r="DH100" s="29" t="str">
        <f t="shared" si="106"/>
        <v/>
      </c>
      <c r="DI100" s="29" t="str">
        <f t="shared" si="107"/>
        <v/>
      </c>
      <c r="DJ100" s="29" t="str">
        <f t="shared" si="108"/>
        <v/>
      </c>
      <c r="DK100" s="29" t="str">
        <f t="shared" si="109"/>
        <v/>
      </c>
      <c r="DL100" s="28" t="str">
        <f t="shared" si="110"/>
        <v/>
      </c>
      <c r="DM100" s="60"/>
    </row>
    <row r="101" spans="1:117" s="7" customFormat="1" x14ac:dyDescent="0.2">
      <c r="A101" s="44">
        <f>WPA2_1_snd!A100</f>
        <v>13</v>
      </c>
      <c r="B101" s="53">
        <v>4</v>
      </c>
      <c r="C101" s="44">
        <v>31195595.355142999</v>
      </c>
      <c r="D101" s="7" t="s">
        <v>3</v>
      </c>
      <c r="E101" s="7">
        <v>0</v>
      </c>
      <c r="AA101" s="8"/>
      <c r="AB101" s="19" t="s">
        <v>3</v>
      </c>
      <c r="AC101" s="6">
        <v>31195664.778974</v>
      </c>
      <c r="AD101" s="7" t="s">
        <v>3</v>
      </c>
      <c r="AE101" s="7">
        <v>580670</v>
      </c>
      <c r="AF101" s="7">
        <v>0</v>
      </c>
      <c r="BB101" s="45"/>
      <c r="BC101" s="44">
        <f t="shared" si="65"/>
        <v>1</v>
      </c>
      <c r="BD101" s="57"/>
      <c r="BE101" s="7">
        <f t="shared" si="111"/>
        <v>1</v>
      </c>
      <c r="BF101" s="57"/>
      <c r="BG101" s="7">
        <f t="shared" si="67"/>
        <v>1</v>
      </c>
      <c r="BH101" s="60"/>
      <c r="BI101" s="44">
        <f t="shared" si="56"/>
        <v>69.42383100092411</v>
      </c>
      <c r="BJ101" s="57"/>
      <c r="BK101" s="29" t="str">
        <f t="shared" si="57"/>
        <v xml:space="preserve"> </v>
      </c>
      <c r="BL101" s="29" t="str">
        <f t="shared" si="58"/>
        <v xml:space="preserve"> </v>
      </c>
      <c r="BM101" s="28" t="str">
        <f t="shared" si="59"/>
        <v xml:space="preserve"> </v>
      </c>
      <c r="BN101" s="29">
        <f t="shared" si="60"/>
        <v>69.42383100092411</v>
      </c>
      <c r="BO101" s="29" t="str">
        <f t="shared" si="61"/>
        <v xml:space="preserve"> </v>
      </c>
      <c r="BP101" s="29" t="str">
        <f t="shared" si="62"/>
        <v xml:space="preserve"> </v>
      </c>
      <c r="BQ101" s="29" t="str">
        <f t="shared" si="63"/>
        <v xml:space="preserve"> </v>
      </c>
      <c r="BR101" s="28" t="str">
        <f t="shared" si="64"/>
        <v xml:space="preserve"> </v>
      </c>
      <c r="BS101" s="60"/>
      <c r="BT101" s="38" t="str">
        <f t="shared" si="68"/>
        <v xml:space="preserve"> </v>
      </c>
      <c r="BU101" s="33" t="str">
        <f t="shared" si="69"/>
        <v xml:space="preserve"> </v>
      </c>
      <c r="BV101" s="33" t="str">
        <f t="shared" si="70"/>
        <v xml:space="preserve"> </v>
      </c>
      <c r="BW101" s="23" t="str">
        <f t="shared" si="71"/>
        <v xml:space="preserve"> </v>
      </c>
      <c r="BX101" s="33" t="str">
        <f t="shared" si="72"/>
        <v xml:space="preserve"> </v>
      </c>
      <c r="BY101" s="33" t="str">
        <f t="shared" si="73"/>
        <v xml:space="preserve"> </v>
      </c>
      <c r="BZ101" s="33" t="str">
        <f t="shared" si="74"/>
        <v xml:space="preserve"> </v>
      </c>
      <c r="CA101" s="33" t="str">
        <f t="shared" si="75"/>
        <v xml:space="preserve"> </v>
      </c>
      <c r="CB101" s="23" t="str">
        <f t="shared" si="76"/>
        <v xml:space="preserve"> </v>
      </c>
      <c r="CC101" s="63"/>
      <c r="CD101" s="7" t="str">
        <f t="shared" si="77"/>
        <v xml:space="preserve"> </v>
      </c>
      <c r="CE101" s="7" t="str">
        <f t="shared" si="78"/>
        <v xml:space="preserve"> </v>
      </c>
      <c r="CF101" s="7" t="str">
        <f t="shared" si="79"/>
        <v xml:space="preserve"> </v>
      </c>
      <c r="CG101" s="7" t="str">
        <f t="shared" si="80"/>
        <v xml:space="preserve"> </v>
      </c>
      <c r="CH101" s="7" t="str">
        <f t="shared" si="81"/>
        <v xml:space="preserve"> </v>
      </c>
      <c r="CI101" s="7" t="str">
        <f t="shared" si="82"/>
        <v xml:space="preserve"> </v>
      </c>
      <c r="CJ101" s="7" t="str">
        <f t="shared" si="83"/>
        <v xml:space="preserve"> </v>
      </c>
      <c r="CK101" s="7" t="str">
        <f t="shared" si="84"/>
        <v xml:space="preserve"> </v>
      </c>
      <c r="CL101" s="7" t="str">
        <f t="shared" si="85"/>
        <v xml:space="preserve"> </v>
      </c>
      <c r="CM101" s="7" t="str">
        <f t="shared" si="86"/>
        <v xml:space="preserve"> </v>
      </c>
      <c r="CN101" s="7" t="str">
        <f t="shared" si="87"/>
        <v xml:space="preserve"> </v>
      </c>
      <c r="CO101" s="7" t="str">
        <f t="shared" si="88"/>
        <v xml:space="preserve"> </v>
      </c>
      <c r="CP101" s="7" t="str">
        <f t="shared" si="89"/>
        <v xml:space="preserve"> </v>
      </c>
      <c r="CQ101" s="7" t="str">
        <f t="shared" si="90"/>
        <v xml:space="preserve"> </v>
      </c>
      <c r="CR101" s="7" t="str">
        <f t="shared" si="91"/>
        <v xml:space="preserve"> </v>
      </c>
      <c r="CS101" s="7" t="str">
        <f t="shared" si="92"/>
        <v xml:space="preserve"> </v>
      </c>
      <c r="CT101" s="7" t="str">
        <f t="shared" si="93"/>
        <v xml:space="preserve"> </v>
      </c>
      <c r="CU101" s="7" t="str">
        <f t="shared" si="94"/>
        <v xml:space="preserve"> </v>
      </c>
      <c r="CV101" s="7" t="str">
        <f t="shared" si="95"/>
        <v xml:space="preserve"> </v>
      </c>
      <c r="CW101" s="7" t="str">
        <f t="shared" si="96"/>
        <v xml:space="preserve"> </v>
      </c>
      <c r="CX101" s="7" t="str">
        <f t="shared" si="97"/>
        <v xml:space="preserve"> </v>
      </c>
      <c r="CY101" s="7" t="str">
        <f t="shared" si="98"/>
        <v xml:space="preserve"> </v>
      </c>
      <c r="CZ101" s="7" t="str">
        <f t="shared" si="99"/>
        <v xml:space="preserve"> </v>
      </c>
      <c r="DA101" s="6" t="str">
        <f t="shared" si="100"/>
        <v xml:space="preserve"> </v>
      </c>
      <c r="DB101" s="7" t="str">
        <f t="shared" si="101"/>
        <v xml:space="preserve"> </v>
      </c>
      <c r="DC101" s="7" t="str">
        <f t="shared" si="102"/>
        <v xml:space="preserve"> </v>
      </c>
      <c r="DD101" s="63"/>
      <c r="DE101" s="37" t="str">
        <f t="shared" si="103"/>
        <v/>
      </c>
      <c r="DF101" s="29" t="str">
        <f t="shared" si="104"/>
        <v/>
      </c>
      <c r="DG101" s="28" t="str">
        <f t="shared" si="105"/>
        <v/>
      </c>
      <c r="DH101" s="29" t="str">
        <f t="shared" si="106"/>
        <v xml:space="preserve"> </v>
      </c>
      <c r="DI101" s="29" t="str">
        <f t="shared" si="107"/>
        <v/>
      </c>
      <c r="DJ101" s="29" t="str">
        <f t="shared" si="108"/>
        <v/>
      </c>
      <c r="DK101" s="29" t="str">
        <f t="shared" si="109"/>
        <v/>
      </c>
      <c r="DL101" s="28" t="str">
        <f t="shared" si="110"/>
        <v/>
      </c>
      <c r="DM101" s="60"/>
    </row>
    <row r="102" spans="1:117" s="7" customFormat="1" x14ac:dyDescent="0.2">
      <c r="A102" s="44">
        <f>WPA2_1_snd!A101</f>
        <v>13</v>
      </c>
      <c r="B102" s="53">
        <v>5</v>
      </c>
      <c r="C102" s="44">
        <v>31195595.509261001</v>
      </c>
      <c r="D102" s="7" t="s">
        <v>3</v>
      </c>
      <c r="E102" s="7">
        <v>0</v>
      </c>
      <c r="AA102" s="8"/>
      <c r="AB102" s="19" t="s">
        <v>3</v>
      </c>
      <c r="AC102" s="6">
        <v>31195663.191915002</v>
      </c>
      <c r="AD102" s="7" t="s">
        <v>3</v>
      </c>
      <c r="AE102" s="7">
        <v>591124</v>
      </c>
      <c r="AF102" s="7">
        <v>0</v>
      </c>
      <c r="BB102" s="45"/>
      <c r="BC102" s="44">
        <f t="shared" si="65"/>
        <v>1</v>
      </c>
      <c r="BD102" s="57"/>
      <c r="BE102" s="7">
        <f t="shared" si="111"/>
        <v>1</v>
      </c>
      <c r="BF102" s="57"/>
      <c r="BG102" s="7">
        <f t="shared" si="67"/>
        <v>1</v>
      </c>
      <c r="BH102" s="60"/>
      <c r="BI102" s="44">
        <f t="shared" si="56"/>
        <v>67.682654000818729</v>
      </c>
      <c r="BJ102" s="57"/>
      <c r="BK102" s="29" t="str">
        <f t="shared" si="57"/>
        <v xml:space="preserve"> </v>
      </c>
      <c r="BL102" s="29" t="str">
        <f t="shared" si="58"/>
        <v xml:space="preserve"> </v>
      </c>
      <c r="BM102" s="28" t="str">
        <f t="shared" si="59"/>
        <v xml:space="preserve"> </v>
      </c>
      <c r="BN102" s="29" t="str">
        <f t="shared" si="60"/>
        <v xml:space="preserve"> </v>
      </c>
      <c r="BO102" s="29">
        <f t="shared" si="61"/>
        <v>67.682654000818729</v>
      </c>
      <c r="BP102" s="29" t="str">
        <f t="shared" si="62"/>
        <v xml:space="preserve"> </v>
      </c>
      <c r="BQ102" s="29" t="str">
        <f t="shared" si="63"/>
        <v xml:space="preserve"> </v>
      </c>
      <c r="BR102" s="28" t="str">
        <f t="shared" si="64"/>
        <v xml:space="preserve"> </v>
      </c>
      <c r="BS102" s="60"/>
      <c r="BT102" s="38" t="str">
        <f t="shared" si="68"/>
        <v xml:space="preserve"> </v>
      </c>
      <c r="BU102" s="33" t="str">
        <f t="shared" si="69"/>
        <v xml:space="preserve"> </v>
      </c>
      <c r="BV102" s="33" t="str">
        <f t="shared" si="70"/>
        <v xml:space="preserve"> </v>
      </c>
      <c r="BW102" s="23" t="str">
        <f t="shared" si="71"/>
        <v xml:space="preserve"> </v>
      </c>
      <c r="BX102" s="33" t="str">
        <f t="shared" si="72"/>
        <v xml:space="preserve"> </v>
      </c>
      <c r="BY102" s="33" t="str">
        <f t="shared" si="73"/>
        <v xml:space="preserve"> </v>
      </c>
      <c r="BZ102" s="33" t="str">
        <f t="shared" si="74"/>
        <v xml:space="preserve"> </v>
      </c>
      <c r="CA102" s="33" t="str">
        <f t="shared" si="75"/>
        <v xml:space="preserve"> </v>
      </c>
      <c r="CB102" s="23" t="str">
        <f t="shared" si="76"/>
        <v xml:space="preserve"> </v>
      </c>
      <c r="CC102" s="63"/>
      <c r="CD102" s="7" t="str">
        <f t="shared" si="77"/>
        <v xml:space="preserve"> </v>
      </c>
      <c r="CE102" s="7" t="str">
        <f t="shared" si="78"/>
        <v xml:space="preserve"> </v>
      </c>
      <c r="CF102" s="7" t="str">
        <f t="shared" si="79"/>
        <v xml:space="preserve"> </v>
      </c>
      <c r="CG102" s="7" t="str">
        <f t="shared" si="80"/>
        <v xml:space="preserve"> </v>
      </c>
      <c r="CH102" s="7" t="str">
        <f t="shared" si="81"/>
        <v xml:space="preserve"> </v>
      </c>
      <c r="CI102" s="7" t="str">
        <f t="shared" si="82"/>
        <v xml:space="preserve"> </v>
      </c>
      <c r="CJ102" s="7" t="str">
        <f t="shared" si="83"/>
        <v xml:space="preserve"> </v>
      </c>
      <c r="CK102" s="7" t="str">
        <f t="shared" si="84"/>
        <v xml:space="preserve"> </v>
      </c>
      <c r="CL102" s="7" t="str">
        <f t="shared" si="85"/>
        <v xml:space="preserve"> </v>
      </c>
      <c r="CM102" s="7" t="str">
        <f t="shared" si="86"/>
        <v xml:space="preserve"> </v>
      </c>
      <c r="CN102" s="7" t="str">
        <f t="shared" si="87"/>
        <v xml:space="preserve"> </v>
      </c>
      <c r="CO102" s="7" t="str">
        <f t="shared" si="88"/>
        <v xml:space="preserve"> </v>
      </c>
      <c r="CP102" s="7" t="str">
        <f t="shared" si="89"/>
        <v xml:space="preserve"> </v>
      </c>
      <c r="CQ102" s="7" t="str">
        <f t="shared" si="90"/>
        <v xml:space="preserve"> </v>
      </c>
      <c r="CR102" s="7" t="str">
        <f t="shared" si="91"/>
        <v xml:space="preserve"> </v>
      </c>
      <c r="CS102" s="7" t="str">
        <f t="shared" si="92"/>
        <v xml:space="preserve"> </v>
      </c>
      <c r="CT102" s="7" t="str">
        <f t="shared" si="93"/>
        <v xml:space="preserve"> </v>
      </c>
      <c r="CU102" s="7" t="str">
        <f t="shared" si="94"/>
        <v xml:space="preserve"> </v>
      </c>
      <c r="CV102" s="7" t="str">
        <f t="shared" si="95"/>
        <v xml:space="preserve"> </v>
      </c>
      <c r="CW102" s="7" t="str">
        <f t="shared" si="96"/>
        <v xml:space="preserve"> </v>
      </c>
      <c r="CX102" s="7" t="str">
        <f t="shared" si="97"/>
        <v xml:space="preserve"> </v>
      </c>
      <c r="CY102" s="7" t="str">
        <f t="shared" si="98"/>
        <v xml:space="preserve"> </v>
      </c>
      <c r="CZ102" s="7" t="str">
        <f t="shared" si="99"/>
        <v xml:space="preserve"> </v>
      </c>
      <c r="DA102" s="6" t="str">
        <f t="shared" si="100"/>
        <v xml:space="preserve"> </v>
      </c>
      <c r="DB102" s="7" t="str">
        <f t="shared" si="101"/>
        <v xml:space="preserve"> </v>
      </c>
      <c r="DC102" s="7" t="str">
        <f t="shared" si="102"/>
        <v xml:space="preserve"> </v>
      </c>
      <c r="DD102" s="63"/>
      <c r="DE102" s="37" t="str">
        <f t="shared" si="103"/>
        <v/>
      </c>
      <c r="DF102" s="29" t="str">
        <f t="shared" si="104"/>
        <v/>
      </c>
      <c r="DG102" s="28" t="str">
        <f t="shared" si="105"/>
        <v/>
      </c>
      <c r="DH102" s="29" t="str">
        <f t="shared" si="106"/>
        <v/>
      </c>
      <c r="DI102" s="29" t="str">
        <f t="shared" si="107"/>
        <v xml:space="preserve"> </v>
      </c>
      <c r="DJ102" s="29" t="str">
        <f t="shared" si="108"/>
        <v/>
      </c>
      <c r="DK102" s="29" t="str">
        <f t="shared" si="109"/>
        <v/>
      </c>
      <c r="DL102" s="28" t="str">
        <f t="shared" si="110"/>
        <v/>
      </c>
      <c r="DM102" s="60"/>
    </row>
    <row r="103" spans="1:117" s="7" customFormat="1" x14ac:dyDescent="0.2">
      <c r="A103" s="44">
        <f>WPA2_1_snd!A102</f>
        <v>13</v>
      </c>
      <c r="B103" s="53">
        <v>6</v>
      </c>
      <c r="C103" s="44">
        <v>31195595.541724999</v>
      </c>
      <c r="D103" s="7" t="s">
        <v>3</v>
      </c>
      <c r="E103" s="7">
        <v>0</v>
      </c>
      <c r="AA103" s="8"/>
      <c r="AB103" s="19" t="s">
        <v>3</v>
      </c>
      <c r="AC103" s="6">
        <v>31195665.191183001</v>
      </c>
      <c r="AD103" s="7" t="s">
        <v>3</v>
      </c>
      <c r="AE103" s="7">
        <v>585045</v>
      </c>
      <c r="AF103" s="7">
        <v>0</v>
      </c>
      <c r="BB103" s="45"/>
      <c r="BC103" s="44">
        <f t="shared" si="65"/>
        <v>1</v>
      </c>
      <c r="BD103" s="57"/>
      <c r="BE103" s="7">
        <f t="shared" si="111"/>
        <v>1</v>
      </c>
      <c r="BF103" s="57"/>
      <c r="BG103" s="7">
        <f t="shared" si="67"/>
        <v>1</v>
      </c>
      <c r="BH103" s="60"/>
      <c r="BI103" s="44">
        <f t="shared" si="56"/>
        <v>69.64945800229907</v>
      </c>
      <c r="BJ103" s="57"/>
      <c r="BK103" s="29" t="str">
        <f t="shared" si="57"/>
        <v xml:space="preserve"> </v>
      </c>
      <c r="BL103" s="29" t="str">
        <f t="shared" si="58"/>
        <v xml:space="preserve"> </v>
      </c>
      <c r="BM103" s="28" t="str">
        <f t="shared" si="59"/>
        <v xml:space="preserve"> </v>
      </c>
      <c r="BN103" s="29" t="str">
        <f t="shared" si="60"/>
        <v xml:space="preserve"> </v>
      </c>
      <c r="BO103" s="29" t="str">
        <f t="shared" si="61"/>
        <v xml:space="preserve"> </v>
      </c>
      <c r="BP103" s="29">
        <f t="shared" si="62"/>
        <v>69.64945800229907</v>
      </c>
      <c r="BQ103" s="29" t="str">
        <f t="shared" si="63"/>
        <v xml:space="preserve"> </v>
      </c>
      <c r="BR103" s="28" t="str">
        <f t="shared" si="64"/>
        <v xml:space="preserve"> </v>
      </c>
      <c r="BS103" s="60"/>
      <c r="BT103" s="38" t="str">
        <f t="shared" si="68"/>
        <v xml:space="preserve"> </v>
      </c>
      <c r="BU103" s="33" t="str">
        <f t="shared" si="69"/>
        <v xml:space="preserve"> </v>
      </c>
      <c r="BV103" s="33" t="str">
        <f t="shared" si="70"/>
        <v xml:space="preserve"> </v>
      </c>
      <c r="BW103" s="23" t="str">
        <f t="shared" si="71"/>
        <v xml:space="preserve"> </v>
      </c>
      <c r="BX103" s="33" t="str">
        <f t="shared" si="72"/>
        <v xml:space="preserve"> </v>
      </c>
      <c r="BY103" s="33" t="str">
        <f t="shared" si="73"/>
        <v xml:space="preserve"> </v>
      </c>
      <c r="BZ103" s="33" t="str">
        <f t="shared" si="74"/>
        <v xml:space="preserve"> </v>
      </c>
      <c r="CA103" s="33" t="str">
        <f t="shared" si="75"/>
        <v xml:space="preserve"> </v>
      </c>
      <c r="CB103" s="23" t="str">
        <f t="shared" si="76"/>
        <v xml:space="preserve"> </v>
      </c>
      <c r="CC103" s="63"/>
      <c r="CD103" s="7" t="str">
        <f t="shared" si="77"/>
        <v xml:space="preserve"> </v>
      </c>
      <c r="CE103" s="7" t="str">
        <f t="shared" si="78"/>
        <v xml:space="preserve"> </v>
      </c>
      <c r="CF103" s="7" t="str">
        <f t="shared" si="79"/>
        <v xml:space="preserve"> </v>
      </c>
      <c r="CG103" s="7" t="str">
        <f t="shared" si="80"/>
        <v xml:space="preserve"> </v>
      </c>
      <c r="CH103" s="7" t="str">
        <f t="shared" si="81"/>
        <v xml:space="preserve"> </v>
      </c>
      <c r="CI103" s="7" t="str">
        <f t="shared" si="82"/>
        <v xml:space="preserve"> </v>
      </c>
      <c r="CJ103" s="7" t="str">
        <f t="shared" si="83"/>
        <v xml:space="preserve"> </v>
      </c>
      <c r="CK103" s="7" t="str">
        <f t="shared" si="84"/>
        <v xml:space="preserve"> </v>
      </c>
      <c r="CL103" s="7" t="str">
        <f t="shared" si="85"/>
        <v xml:space="preserve"> </v>
      </c>
      <c r="CM103" s="7" t="str">
        <f t="shared" si="86"/>
        <v xml:space="preserve"> </v>
      </c>
      <c r="CN103" s="7" t="str">
        <f t="shared" si="87"/>
        <v xml:space="preserve"> </v>
      </c>
      <c r="CO103" s="7" t="str">
        <f t="shared" si="88"/>
        <v xml:space="preserve"> </v>
      </c>
      <c r="CP103" s="7" t="str">
        <f t="shared" si="89"/>
        <v xml:space="preserve"> </v>
      </c>
      <c r="CQ103" s="7" t="str">
        <f t="shared" si="90"/>
        <v xml:space="preserve"> </v>
      </c>
      <c r="CR103" s="7" t="str">
        <f t="shared" si="91"/>
        <v xml:space="preserve"> </v>
      </c>
      <c r="CS103" s="7" t="str">
        <f t="shared" si="92"/>
        <v xml:space="preserve"> </v>
      </c>
      <c r="CT103" s="7" t="str">
        <f t="shared" si="93"/>
        <v xml:space="preserve"> </v>
      </c>
      <c r="CU103" s="7" t="str">
        <f t="shared" si="94"/>
        <v xml:space="preserve"> </v>
      </c>
      <c r="CV103" s="7" t="str">
        <f t="shared" si="95"/>
        <v xml:space="preserve"> </v>
      </c>
      <c r="CW103" s="7" t="str">
        <f t="shared" si="96"/>
        <v xml:space="preserve"> </v>
      </c>
      <c r="CX103" s="7" t="str">
        <f t="shared" si="97"/>
        <v xml:space="preserve"> </v>
      </c>
      <c r="CY103" s="7" t="str">
        <f t="shared" si="98"/>
        <v xml:space="preserve"> </v>
      </c>
      <c r="CZ103" s="7" t="str">
        <f t="shared" si="99"/>
        <v xml:space="preserve"> </v>
      </c>
      <c r="DA103" s="6" t="str">
        <f t="shared" si="100"/>
        <v xml:space="preserve"> </v>
      </c>
      <c r="DB103" s="7" t="str">
        <f t="shared" si="101"/>
        <v xml:space="preserve"> </v>
      </c>
      <c r="DC103" s="7" t="str">
        <f t="shared" si="102"/>
        <v xml:space="preserve"> </v>
      </c>
      <c r="DD103" s="63"/>
      <c r="DE103" s="37" t="str">
        <f t="shared" si="103"/>
        <v/>
      </c>
      <c r="DF103" s="29" t="str">
        <f t="shared" si="104"/>
        <v/>
      </c>
      <c r="DG103" s="28" t="str">
        <f t="shared" si="105"/>
        <v/>
      </c>
      <c r="DH103" s="29" t="str">
        <f t="shared" si="106"/>
        <v/>
      </c>
      <c r="DI103" s="29" t="str">
        <f t="shared" si="107"/>
        <v/>
      </c>
      <c r="DJ103" s="29" t="str">
        <f t="shared" si="108"/>
        <v xml:space="preserve"> </v>
      </c>
      <c r="DK103" s="29" t="str">
        <f t="shared" si="109"/>
        <v/>
      </c>
      <c r="DL103" s="28" t="str">
        <f t="shared" si="110"/>
        <v/>
      </c>
      <c r="DM103" s="60"/>
    </row>
    <row r="104" spans="1:117" s="7" customFormat="1" x14ac:dyDescent="0.2">
      <c r="A104" s="44">
        <f>WPA2_1_snd!A103</f>
        <v>13</v>
      </c>
      <c r="B104" s="53">
        <v>7</v>
      </c>
      <c r="C104" s="44">
        <v>31195595.571752999</v>
      </c>
      <c r="D104" s="7" t="s">
        <v>3</v>
      </c>
      <c r="E104" s="7">
        <v>0</v>
      </c>
      <c r="AA104" s="8"/>
      <c r="AB104" s="19" t="s">
        <v>3</v>
      </c>
      <c r="AC104" s="6">
        <v>31195664.103317</v>
      </c>
      <c r="AD104" s="7" t="s">
        <v>3</v>
      </c>
      <c r="AE104" s="7">
        <v>580469</v>
      </c>
      <c r="AF104" s="7">
        <v>0</v>
      </c>
      <c r="BB104" s="45"/>
      <c r="BC104" s="44">
        <f t="shared" si="65"/>
        <v>1</v>
      </c>
      <c r="BD104" s="57"/>
      <c r="BE104" s="7">
        <f t="shared" si="111"/>
        <v>1</v>
      </c>
      <c r="BF104" s="57"/>
      <c r="BG104" s="7">
        <f t="shared" si="67"/>
        <v>1</v>
      </c>
      <c r="BH104" s="60"/>
      <c r="BI104" s="44">
        <f t="shared" si="56"/>
        <v>68.531564000993967</v>
      </c>
      <c r="BJ104" s="57"/>
      <c r="BK104" s="29" t="str">
        <f t="shared" si="57"/>
        <v xml:space="preserve"> </v>
      </c>
      <c r="BL104" s="29" t="str">
        <f t="shared" si="58"/>
        <v xml:space="preserve"> </v>
      </c>
      <c r="BM104" s="28" t="str">
        <f t="shared" si="59"/>
        <v xml:space="preserve"> </v>
      </c>
      <c r="BN104" s="29" t="str">
        <f t="shared" si="60"/>
        <v xml:space="preserve"> </v>
      </c>
      <c r="BO104" s="29" t="str">
        <f t="shared" si="61"/>
        <v xml:space="preserve"> </v>
      </c>
      <c r="BP104" s="29" t="str">
        <f t="shared" si="62"/>
        <v xml:space="preserve"> </v>
      </c>
      <c r="BQ104" s="29">
        <f t="shared" si="63"/>
        <v>68.531564000993967</v>
      </c>
      <c r="BR104" s="28" t="str">
        <f t="shared" si="64"/>
        <v xml:space="preserve"> </v>
      </c>
      <c r="BS104" s="60"/>
      <c r="BT104" s="38" t="str">
        <f t="shared" si="68"/>
        <v xml:space="preserve"> </v>
      </c>
      <c r="BU104" s="33" t="str">
        <f t="shared" si="69"/>
        <v xml:space="preserve"> </v>
      </c>
      <c r="BV104" s="33" t="str">
        <f t="shared" si="70"/>
        <v xml:space="preserve"> </v>
      </c>
      <c r="BW104" s="23" t="str">
        <f t="shared" si="71"/>
        <v xml:space="preserve"> </v>
      </c>
      <c r="BX104" s="33" t="str">
        <f t="shared" si="72"/>
        <v xml:space="preserve"> </v>
      </c>
      <c r="BY104" s="33" t="str">
        <f t="shared" si="73"/>
        <v xml:space="preserve"> </v>
      </c>
      <c r="BZ104" s="33" t="str">
        <f t="shared" si="74"/>
        <v xml:space="preserve"> </v>
      </c>
      <c r="CA104" s="33" t="str">
        <f t="shared" si="75"/>
        <v xml:space="preserve"> </v>
      </c>
      <c r="CB104" s="23" t="str">
        <f t="shared" si="76"/>
        <v xml:space="preserve"> </v>
      </c>
      <c r="CC104" s="63"/>
      <c r="CD104" s="7" t="str">
        <f t="shared" si="77"/>
        <v xml:space="preserve"> </v>
      </c>
      <c r="CE104" s="7" t="str">
        <f t="shared" si="78"/>
        <v xml:space="preserve"> </v>
      </c>
      <c r="CF104" s="7" t="str">
        <f t="shared" si="79"/>
        <v xml:space="preserve"> </v>
      </c>
      <c r="CG104" s="7" t="str">
        <f t="shared" si="80"/>
        <v xml:space="preserve"> </v>
      </c>
      <c r="CH104" s="7" t="str">
        <f t="shared" si="81"/>
        <v xml:space="preserve"> </v>
      </c>
      <c r="CI104" s="7" t="str">
        <f t="shared" si="82"/>
        <v xml:space="preserve"> </v>
      </c>
      <c r="CJ104" s="7" t="str">
        <f t="shared" si="83"/>
        <v xml:space="preserve"> </v>
      </c>
      <c r="CK104" s="7" t="str">
        <f t="shared" si="84"/>
        <v xml:space="preserve"> </v>
      </c>
      <c r="CL104" s="7" t="str">
        <f t="shared" si="85"/>
        <v xml:space="preserve"> </v>
      </c>
      <c r="CM104" s="7" t="str">
        <f t="shared" si="86"/>
        <v xml:space="preserve"> </v>
      </c>
      <c r="CN104" s="7" t="str">
        <f t="shared" si="87"/>
        <v xml:space="preserve"> </v>
      </c>
      <c r="CO104" s="7" t="str">
        <f t="shared" si="88"/>
        <v xml:space="preserve"> </v>
      </c>
      <c r="CP104" s="7" t="str">
        <f t="shared" si="89"/>
        <v xml:space="preserve"> </v>
      </c>
      <c r="CQ104" s="7" t="str">
        <f t="shared" si="90"/>
        <v xml:space="preserve"> </v>
      </c>
      <c r="CR104" s="7" t="str">
        <f t="shared" si="91"/>
        <v xml:space="preserve"> </v>
      </c>
      <c r="CS104" s="7" t="str">
        <f t="shared" si="92"/>
        <v xml:space="preserve"> </v>
      </c>
      <c r="CT104" s="7" t="str">
        <f t="shared" si="93"/>
        <v xml:space="preserve"> </v>
      </c>
      <c r="CU104" s="7" t="str">
        <f t="shared" si="94"/>
        <v xml:space="preserve"> </v>
      </c>
      <c r="CV104" s="7" t="str">
        <f t="shared" si="95"/>
        <v xml:space="preserve"> </v>
      </c>
      <c r="CW104" s="7" t="str">
        <f t="shared" si="96"/>
        <v xml:space="preserve"> </v>
      </c>
      <c r="CX104" s="7" t="str">
        <f t="shared" si="97"/>
        <v xml:space="preserve"> </v>
      </c>
      <c r="CY104" s="7" t="str">
        <f t="shared" si="98"/>
        <v xml:space="preserve"> </v>
      </c>
      <c r="CZ104" s="7" t="str">
        <f t="shared" si="99"/>
        <v xml:space="preserve"> </v>
      </c>
      <c r="DA104" s="6" t="str">
        <f t="shared" si="100"/>
        <v xml:space="preserve"> </v>
      </c>
      <c r="DB104" s="7" t="str">
        <f t="shared" si="101"/>
        <v xml:space="preserve"> </v>
      </c>
      <c r="DC104" s="7" t="str">
        <f t="shared" si="102"/>
        <v xml:space="preserve"> </v>
      </c>
      <c r="DD104" s="63"/>
      <c r="DE104" s="37" t="str">
        <f t="shared" si="103"/>
        <v/>
      </c>
      <c r="DF104" s="29" t="str">
        <f t="shared" si="104"/>
        <v/>
      </c>
      <c r="DG104" s="28" t="str">
        <f t="shared" si="105"/>
        <v/>
      </c>
      <c r="DH104" s="29" t="str">
        <f t="shared" si="106"/>
        <v/>
      </c>
      <c r="DI104" s="29" t="str">
        <f t="shared" si="107"/>
        <v/>
      </c>
      <c r="DJ104" s="29" t="str">
        <f t="shared" si="108"/>
        <v/>
      </c>
      <c r="DK104" s="29" t="str">
        <f t="shared" si="109"/>
        <v xml:space="preserve"> </v>
      </c>
      <c r="DL104" s="28" t="str">
        <f t="shared" si="110"/>
        <v/>
      </c>
      <c r="DM104" s="60"/>
    </row>
    <row r="105" spans="1:117" s="7" customFormat="1" x14ac:dyDescent="0.2">
      <c r="A105" s="44">
        <f>WPA2_1_snd!A104</f>
        <v>13</v>
      </c>
      <c r="B105" s="53">
        <v>8</v>
      </c>
      <c r="C105" s="44">
        <v>31195595.602373999</v>
      </c>
      <c r="D105" s="7" t="s">
        <v>3</v>
      </c>
      <c r="E105" s="7">
        <v>0</v>
      </c>
      <c r="AA105" s="8"/>
      <c r="AB105" s="19" t="s">
        <v>3</v>
      </c>
      <c r="AC105" s="6">
        <v>31195665.071561001</v>
      </c>
      <c r="AD105" s="7" t="s">
        <v>3</v>
      </c>
      <c r="AE105" s="7">
        <v>537199</v>
      </c>
      <c r="AF105" s="7">
        <v>0</v>
      </c>
      <c r="BB105" s="45"/>
      <c r="BC105" s="44">
        <f t="shared" si="65"/>
        <v>1</v>
      </c>
      <c r="BD105" s="57"/>
      <c r="BE105" s="7">
        <f t="shared" si="111"/>
        <v>1</v>
      </c>
      <c r="BF105" s="57"/>
      <c r="BG105" s="7">
        <f t="shared" si="67"/>
        <v>1</v>
      </c>
      <c r="BH105" s="60"/>
      <c r="BI105" s="44">
        <f t="shared" si="56"/>
        <v>69.469187002629042</v>
      </c>
      <c r="BJ105" s="57"/>
      <c r="BK105" s="29" t="str">
        <f t="shared" si="57"/>
        <v xml:space="preserve"> </v>
      </c>
      <c r="BL105" s="29" t="str">
        <f t="shared" si="58"/>
        <v xml:space="preserve"> </v>
      </c>
      <c r="BM105" s="28" t="str">
        <f t="shared" si="59"/>
        <v xml:space="preserve"> </v>
      </c>
      <c r="BN105" s="29" t="str">
        <f t="shared" si="60"/>
        <v xml:space="preserve"> </v>
      </c>
      <c r="BO105" s="29" t="str">
        <f t="shared" si="61"/>
        <v xml:space="preserve"> </v>
      </c>
      <c r="BP105" s="29" t="str">
        <f t="shared" si="62"/>
        <v xml:space="preserve"> </v>
      </c>
      <c r="BQ105" s="29" t="str">
        <f t="shared" si="63"/>
        <v xml:space="preserve"> </v>
      </c>
      <c r="BR105" s="28">
        <f t="shared" si="64"/>
        <v>69.469187002629042</v>
      </c>
      <c r="BS105" s="60"/>
      <c r="BT105" s="38" t="str">
        <f t="shared" si="68"/>
        <v xml:space="preserve"> </v>
      </c>
      <c r="BU105" s="33" t="str">
        <f t="shared" si="69"/>
        <v xml:space="preserve"> </v>
      </c>
      <c r="BV105" s="33" t="str">
        <f t="shared" si="70"/>
        <v xml:space="preserve"> </v>
      </c>
      <c r="BW105" s="23" t="str">
        <f t="shared" si="71"/>
        <v xml:space="preserve"> </v>
      </c>
      <c r="BX105" s="33" t="str">
        <f t="shared" si="72"/>
        <v xml:space="preserve"> </v>
      </c>
      <c r="BY105" s="33" t="str">
        <f t="shared" si="73"/>
        <v xml:space="preserve"> </v>
      </c>
      <c r="BZ105" s="33" t="str">
        <f t="shared" si="74"/>
        <v xml:space="preserve"> </v>
      </c>
      <c r="CA105" s="33" t="str">
        <f t="shared" si="75"/>
        <v xml:space="preserve"> </v>
      </c>
      <c r="CB105" s="23" t="str">
        <f t="shared" si="76"/>
        <v xml:space="preserve"> </v>
      </c>
      <c r="CC105" s="63"/>
      <c r="CD105" s="7" t="str">
        <f t="shared" si="77"/>
        <v xml:space="preserve"> </v>
      </c>
      <c r="CE105" s="7" t="str">
        <f t="shared" si="78"/>
        <v xml:space="preserve"> </v>
      </c>
      <c r="CF105" s="7" t="str">
        <f t="shared" si="79"/>
        <v xml:space="preserve"> </v>
      </c>
      <c r="CG105" s="7" t="str">
        <f t="shared" si="80"/>
        <v xml:space="preserve"> </v>
      </c>
      <c r="CH105" s="7" t="str">
        <f t="shared" si="81"/>
        <v xml:space="preserve"> </v>
      </c>
      <c r="CI105" s="7" t="str">
        <f t="shared" si="82"/>
        <v xml:space="preserve"> </v>
      </c>
      <c r="CJ105" s="7" t="str">
        <f t="shared" si="83"/>
        <v xml:space="preserve"> </v>
      </c>
      <c r="CK105" s="7" t="str">
        <f t="shared" si="84"/>
        <v xml:space="preserve"> </v>
      </c>
      <c r="CL105" s="7" t="str">
        <f t="shared" si="85"/>
        <v xml:space="preserve"> </v>
      </c>
      <c r="CM105" s="7" t="str">
        <f t="shared" si="86"/>
        <v xml:space="preserve"> </v>
      </c>
      <c r="CN105" s="7" t="str">
        <f t="shared" si="87"/>
        <v xml:space="preserve"> </v>
      </c>
      <c r="CO105" s="7" t="str">
        <f t="shared" si="88"/>
        <v xml:space="preserve"> </v>
      </c>
      <c r="CP105" s="7" t="str">
        <f t="shared" si="89"/>
        <v xml:space="preserve"> </v>
      </c>
      <c r="CQ105" s="7" t="str">
        <f t="shared" si="90"/>
        <v xml:space="preserve"> </v>
      </c>
      <c r="CR105" s="7" t="str">
        <f t="shared" si="91"/>
        <v xml:space="preserve"> </v>
      </c>
      <c r="CS105" s="7" t="str">
        <f t="shared" si="92"/>
        <v xml:space="preserve"> </v>
      </c>
      <c r="CT105" s="7" t="str">
        <f t="shared" si="93"/>
        <v xml:space="preserve"> </v>
      </c>
      <c r="CU105" s="7" t="str">
        <f t="shared" si="94"/>
        <v xml:space="preserve"> </v>
      </c>
      <c r="CV105" s="7" t="str">
        <f t="shared" si="95"/>
        <v xml:space="preserve"> </v>
      </c>
      <c r="CW105" s="7" t="str">
        <f t="shared" si="96"/>
        <v xml:space="preserve"> </v>
      </c>
      <c r="CX105" s="7" t="str">
        <f t="shared" si="97"/>
        <v xml:space="preserve"> </v>
      </c>
      <c r="CY105" s="7" t="str">
        <f t="shared" si="98"/>
        <v xml:space="preserve"> </v>
      </c>
      <c r="CZ105" s="7" t="str">
        <f t="shared" si="99"/>
        <v xml:space="preserve"> </v>
      </c>
      <c r="DA105" s="6" t="str">
        <f t="shared" si="100"/>
        <v xml:space="preserve"> </v>
      </c>
      <c r="DB105" s="7" t="str">
        <f t="shared" si="101"/>
        <v xml:space="preserve"> </v>
      </c>
      <c r="DC105" s="7" t="str">
        <f t="shared" si="102"/>
        <v xml:space="preserve"> </v>
      </c>
      <c r="DD105" s="63"/>
      <c r="DE105" s="37" t="str">
        <f t="shared" si="103"/>
        <v/>
      </c>
      <c r="DF105" s="29" t="str">
        <f t="shared" si="104"/>
        <v/>
      </c>
      <c r="DG105" s="28" t="str">
        <f t="shared" si="105"/>
        <v/>
      </c>
      <c r="DH105" s="29" t="str">
        <f t="shared" si="106"/>
        <v/>
      </c>
      <c r="DI105" s="29" t="str">
        <f t="shared" si="107"/>
        <v/>
      </c>
      <c r="DJ105" s="29" t="str">
        <f t="shared" si="108"/>
        <v/>
      </c>
      <c r="DK105" s="29" t="str">
        <f t="shared" si="109"/>
        <v/>
      </c>
      <c r="DL105" s="28" t="str">
        <f t="shared" si="110"/>
        <v xml:space="preserve"> </v>
      </c>
      <c r="DM105" s="60"/>
    </row>
    <row r="106" spans="1:117" s="7" customFormat="1" x14ac:dyDescent="0.2">
      <c r="A106" s="44">
        <f>WPA2_1_snd!A105</f>
        <v>14</v>
      </c>
      <c r="B106" s="53">
        <v>1</v>
      </c>
      <c r="C106" s="44">
        <v>31201594.667854</v>
      </c>
      <c r="D106" s="7" t="s">
        <v>3</v>
      </c>
      <c r="E106" s="7">
        <v>0</v>
      </c>
      <c r="AA106" s="8"/>
      <c r="AB106" s="19" t="s">
        <v>3</v>
      </c>
      <c r="AC106" s="6">
        <v>31201706.853200998</v>
      </c>
      <c r="AD106" s="7" t="s">
        <v>3</v>
      </c>
      <c r="AE106" s="7">
        <v>568507</v>
      </c>
      <c r="AF106" s="7">
        <v>0</v>
      </c>
      <c r="BB106" s="45"/>
      <c r="BC106" s="44">
        <f t="shared" si="65"/>
        <v>1</v>
      </c>
      <c r="BD106" s="57"/>
      <c r="BE106" s="7">
        <f t="shared" si="111"/>
        <v>1</v>
      </c>
      <c r="BF106" s="57"/>
      <c r="BG106" s="7">
        <f t="shared" si="67"/>
        <v>1</v>
      </c>
      <c r="BH106" s="60"/>
      <c r="BI106" s="44">
        <f t="shared" si="56"/>
        <v>112.18534699827433</v>
      </c>
      <c r="BJ106" s="57"/>
      <c r="BK106" s="29">
        <f t="shared" si="57"/>
        <v>112.18534699827433</v>
      </c>
      <c r="BL106" s="29" t="str">
        <f t="shared" si="58"/>
        <v xml:space="preserve"> </v>
      </c>
      <c r="BM106" s="28" t="str">
        <f t="shared" si="59"/>
        <v xml:space="preserve"> </v>
      </c>
      <c r="BN106" s="29" t="str">
        <f t="shared" si="60"/>
        <v xml:space="preserve"> </v>
      </c>
      <c r="BO106" s="29" t="str">
        <f t="shared" si="61"/>
        <v xml:space="preserve"> </v>
      </c>
      <c r="BP106" s="29" t="str">
        <f t="shared" si="62"/>
        <v xml:space="preserve"> </v>
      </c>
      <c r="BQ106" s="29" t="str">
        <f t="shared" si="63"/>
        <v xml:space="preserve"> </v>
      </c>
      <c r="BR106" s="28" t="str">
        <f t="shared" si="64"/>
        <v xml:space="preserve"> </v>
      </c>
      <c r="BS106" s="60"/>
      <c r="BT106" s="38" t="str">
        <f t="shared" si="68"/>
        <v xml:space="preserve"> </v>
      </c>
      <c r="BU106" s="33" t="str">
        <f t="shared" si="69"/>
        <v xml:space="preserve"> </v>
      </c>
      <c r="BV106" s="33" t="str">
        <f t="shared" si="70"/>
        <v xml:space="preserve"> </v>
      </c>
      <c r="BW106" s="23" t="str">
        <f t="shared" si="71"/>
        <v xml:space="preserve"> </v>
      </c>
      <c r="BX106" s="33" t="str">
        <f t="shared" si="72"/>
        <v xml:space="preserve"> </v>
      </c>
      <c r="BY106" s="33" t="str">
        <f t="shared" si="73"/>
        <v xml:space="preserve"> </v>
      </c>
      <c r="BZ106" s="33" t="str">
        <f t="shared" si="74"/>
        <v xml:space="preserve"> </v>
      </c>
      <c r="CA106" s="33" t="str">
        <f t="shared" si="75"/>
        <v xml:space="preserve"> </v>
      </c>
      <c r="CB106" s="23" t="str">
        <f t="shared" si="76"/>
        <v xml:space="preserve"> </v>
      </c>
      <c r="CC106" s="63"/>
      <c r="CD106" s="7" t="str">
        <f t="shared" si="77"/>
        <v xml:space="preserve"> </v>
      </c>
      <c r="CE106" s="7" t="str">
        <f t="shared" si="78"/>
        <v xml:space="preserve"> </v>
      </c>
      <c r="CF106" s="7" t="str">
        <f t="shared" si="79"/>
        <v xml:space="preserve"> </v>
      </c>
      <c r="CG106" s="7" t="str">
        <f t="shared" si="80"/>
        <v xml:space="preserve"> </v>
      </c>
      <c r="CH106" s="7" t="str">
        <f t="shared" si="81"/>
        <v xml:space="preserve"> </v>
      </c>
      <c r="CI106" s="7" t="str">
        <f t="shared" si="82"/>
        <v xml:space="preserve"> </v>
      </c>
      <c r="CJ106" s="7" t="str">
        <f t="shared" si="83"/>
        <v xml:space="preserve"> </v>
      </c>
      <c r="CK106" s="7" t="str">
        <f t="shared" si="84"/>
        <v xml:space="preserve"> </v>
      </c>
      <c r="CL106" s="7" t="str">
        <f t="shared" si="85"/>
        <v xml:space="preserve"> </v>
      </c>
      <c r="CM106" s="7" t="str">
        <f t="shared" si="86"/>
        <v xml:space="preserve"> </v>
      </c>
      <c r="CN106" s="7" t="str">
        <f t="shared" si="87"/>
        <v xml:space="preserve"> </v>
      </c>
      <c r="CO106" s="7" t="str">
        <f t="shared" si="88"/>
        <v xml:space="preserve"> </v>
      </c>
      <c r="CP106" s="7" t="str">
        <f t="shared" si="89"/>
        <v xml:space="preserve"> </v>
      </c>
      <c r="CQ106" s="7" t="str">
        <f t="shared" si="90"/>
        <v xml:space="preserve"> </v>
      </c>
      <c r="CR106" s="7" t="str">
        <f t="shared" si="91"/>
        <v xml:space="preserve"> </v>
      </c>
      <c r="CS106" s="7" t="str">
        <f t="shared" si="92"/>
        <v xml:space="preserve"> </v>
      </c>
      <c r="CT106" s="7" t="str">
        <f t="shared" si="93"/>
        <v xml:space="preserve"> </v>
      </c>
      <c r="CU106" s="7" t="str">
        <f t="shared" si="94"/>
        <v xml:space="preserve"> </v>
      </c>
      <c r="CV106" s="7" t="str">
        <f t="shared" si="95"/>
        <v xml:space="preserve"> </v>
      </c>
      <c r="CW106" s="7" t="str">
        <f t="shared" si="96"/>
        <v xml:space="preserve"> </v>
      </c>
      <c r="CX106" s="7" t="str">
        <f t="shared" si="97"/>
        <v xml:space="preserve"> </v>
      </c>
      <c r="CY106" s="7" t="str">
        <f t="shared" si="98"/>
        <v xml:space="preserve"> </v>
      </c>
      <c r="CZ106" s="7" t="str">
        <f t="shared" si="99"/>
        <v xml:space="preserve"> </v>
      </c>
      <c r="DA106" s="6" t="str">
        <f t="shared" si="100"/>
        <v xml:space="preserve"> </v>
      </c>
      <c r="DB106" s="7" t="str">
        <f t="shared" si="101"/>
        <v xml:space="preserve"> </v>
      </c>
      <c r="DC106" s="7" t="str">
        <f t="shared" si="102"/>
        <v xml:space="preserve"> </v>
      </c>
      <c r="DD106" s="63"/>
      <c r="DE106" s="37" t="str">
        <f t="shared" si="103"/>
        <v xml:space="preserve"> </v>
      </c>
      <c r="DF106" s="29" t="str">
        <f t="shared" si="104"/>
        <v/>
      </c>
      <c r="DG106" s="28" t="str">
        <f t="shared" si="105"/>
        <v/>
      </c>
      <c r="DH106" s="29" t="str">
        <f t="shared" si="106"/>
        <v/>
      </c>
      <c r="DI106" s="29" t="str">
        <f t="shared" si="107"/>
        <v/>
      </c>
      <c r="DJ106" s="29" t="str">
        <f t="shared" si="108"/>
        <v/>
      </c>
      <c r="DK106" s="29" t="str">
        <f t="shared" si="109"/>
        <v/>
      </c>
      <c r="DL106" s="28" t="str">
        <f t="shared" si="110"/>
        <v/>
      </c>
      <c r="DM106" s="60"/>
    </row>
    <row r="107" spans="1:117" s="7" customFormat="1" x14ac:dyDescent="0.2">
      <c r="A107" s="44">
        <f>WPA2_1_snd!A106</f>
        <v>14</v>
      </c>
      <c r="B107" s="53">
        <v>2</v>
      </c>
      <c r="C107" s="44">
        <v>31201594.723873999</v>
      </c>
      <c r="D107" s="7" t="s">
        <v>3</v>
      </c>
      <c r="E107" s="7">
        <v>0</v>
      </c>
      <c r="AA107" s="8"/>
      <c r="AB107" s="19" t="s">
        <v>3</v>
      </c>
      <c r="AC107" s="6">
        <v>31201712.428165998</v>
      </c>
      <c r="AD107" s="7" t="s">
        <v>3</v>
      </c>
      <c r="AE107" s="7">
        <v>584554</v>
      </c>
      <c r="AF107" s="7">
        <v>0</v>
      </c>
      <c r="BB107" s="45"/>
      <c r="BC107" s="44">
        <f t="shared" si="65"/>
        <v>1</v>
      </c>
      <c r="BD107" s="57"/>
      <c r="BE107" s="7">
        <f t="shared" si="111"/>
        <v>1</v>
      </c>
      <c r="BF107" s="57"/>
      <c r="BG107" s="7">
        <f t="shared" si="67"/>
        <v>1</v>
      </c>
      <c r="BH107" s="60"/>
      <c r="BI107" s="44">
        <f t="shared" si="56"/>
        <v>117.70429199934006</v>
      </c>
      <c r="BJ107" s="57"/>
      <c r="BK107" s="29" t="str">
        <f t="shared" si="57"/>
        <v xml:space="preserve"> </v>
      </c>
      <c r="BL107" s="29">
        <f t="shared" si="58"/>
        <v>117.70429199934006</v>
      </c>
      <c r="BM107" s="28" t="str">
        <f t="shared" si="59"/>
        <v xml:space="preserve"> </v>
      </c>
      <c r="BN107" s="29" t="str">
        <f t="shared" si="60"/>
        <v xml:space="preserve"> </v>
      </c>
      <c r="BO107" s="29" t="str">
        <f t="shared" si="61"/>
        <v xml:space="preserve"> </v>
      </c>
      <c r="BP107" s="29" t="str">
        <f t="shared" si="62"/>
        <v xml:space="preserve"> </v>
      </c>
      <c r="BQ107" s="29" t="str">
        <f t="shared" si="63"/>
        <v xml:space="preserve"> </v>
      </c>
      <c r="BR107" s="28" t="str">
        <f t="shared" si="64"/>
        <v xml:space="preserve"> </v>
      </c>
      <c r="BS107" s="60"/>
      <c r="BT107" s="38" t="str">
        <f t="shared" si="68"/>
        <v xml:space="preserve"> </v>
      </c>
      <c r="BU107" s="33" t="str">
        <f t="shared" si="69"/>
        <v xml:space="preserve"> </v>
      </c>
      <c r="BV107" s="33" t="str">
        <f t="shared" si="70"/>
        <v xml:space="preserve"> </v>
      </c>
      <c r="BW107" s="23" t="str">
        <f t="shared" si="71"/>
        <v xml:space="preserve"> </v>
      </c>
      <c r="BX107" s="33" t="str">
        <f t="shared" si="72"/>
        <v xml:space="preserve"> </v>
      </c>
      <c r="BY107" s="33" t="str">
        <f t="shared" si="73"/>
        <v xml:space="preserve"> </v>
      </c>
      <c r="BZ107" s="33" t="str">
        <f t="shared" si="74"/>
        <v xml:space="preserve"> </v>
      </c>
      <c r="CA107" s="33" t="str">
        <f t="shared" si="75"/>
        <v xml:space="preserve"> </v>
      </c>
      <c r="CB107" s="23" t="str">
        <f t="shared" si="76"/>
        <v xml:space="preserve"> </v>
      </c>
      <c r="CC107" s="63"/>
      <c r="CD107" s="7" t="str">
        <f t="shared" si="77"/>
        <v xml:space="preserve"> </v>
      </c>
      <c r="CE107" s="7" t="str">
        <f t="shared" si="78"/>
        <v xml:space="preserve"> </v>
      </c>
      <c r="CF107" s="7" t="str">
        <f t="shared" si="79"/>
        <v xml:space="preserve"> </v>
      </c>
      <c r="CG107" s="7" t="str">
        <f t="shared" si="80"/>
        <v xml:space="preserve"> </v>
      </c>
      <c r="CH107" s="7" t="str">
        <f t="shared" si="81"/>
        <v xml:space="preserve"> </v>
      </c>
      <c r="CI107" s="7" t="str">
        <f t="shared" si="82"/>
        <v xml:space="preserve"> </v>
      </c>
      <c r="CJ107" s="7" t="str">
        <f t="shared" si="83"/>
        <v xml:space="preserve"> </v>
      </c>
      <c r="CK107" s="7" t="str">
        <f t="shared" si="84"/>
        <v xml:space="preserve"> </v>
      </c>
      <c r="CL107" s="7" t="str">
        <f t="shared" si="85"/>
        <v xml:space="preserve"> </v>
      </c>
      <c r="CM107" s="7" t="str">
        <f t="shared" si="86"/>
        <v xml:space="preserve"> </v>
      </c>
      <c r="CN107" s="7" t="str">
        <f t="shared" si="87"/>
        <v xml:space="preserve"> </v>
      </c>
      <c r="CO107" s="7" t="str">
        <f t="shared" si="88"/>
        <v xml:space="preserve"> </v>
      </c>
      <c r="CP107" s="7" t="str">
        <f t="shared" si="89"/>
        <v xml:space="preserve"> </v>
      </c>
      <c r="CQ107" s="7" t="str">
        <f t="shared" si="90"/>
        <v xml:space="preserve"> </v>
      </c>
      <c r="CR107" s="7" t="str">
        <f t="shared" si="91"/>
        <v xml:space="preserve"> </v>
      </c>
      <c r="CS107" s="7" t="str">
        <f t="shared" si="92"/>
        <v xml:space="preserve"> </v>
      </c>
      <c r="CT107" s="7" t="str">
        <f t="shared" si="93"/>
        <v xml:space="preserve"> </v>
      </c>
      <c r="CU107" s="7" t="str">
        <f t="shared" si="94"/>
        <v xml:space="preserve"> </v>
      </c>
      <c r="CV107" s="7" t="str">
        <f t="shared" si="95"/>
        <v xml:space="preserve"> </v>
      </c>
      <c r="CW107" s="7" t="str">
        <f t="shared" si="96"/>
        <v xml:space="preserve"> </v>
      </c>
      <c r="CX107" s="7" t="str">
        <f t="shared" si="97"/>
        <v xml:space="preserve"> </v>
      </c>
      <c r="CY107" s="7" t="str">
        <f t="shared" si="98"/>
        <v xml:space="preserve"> </v>
      </c>
      <c r="CZ107" s="7" t="str">
        <f t="shared" si="99"/>
        <v xml:space="preserve"> </v>
      </c>
      <c r="DA107" s="6" t="str">
        <f t="shared" si="100"/>
        <v xml:space="preserve"> </v>
      </c>
      <c r="DB107" s="7" t="str">
        <f t="shared" si="101"/>
        <v xml:space="preserve"> </v>
      </c>
      <c r="DC107" s="7" t="str">
        <f t="shared" si="102"/>
        <v xml:space="preserve"> </v>
      </c>
      <c r="DD107" s="63"/>
      <c r="DE107" s="37" t="str">
        <f t="shared" si="103"/>
        <v/>
      </c>
      <c r="DF107" s="29" t="str">
        <f t="shared" si="104"/>
        <v xml:space="preserve"> </v>
      </c>
      <c r="DG107" s="28" t="str">
        <f t="shared" si="105"/>
        <v/>
      </c>
      <c r="DH107" s="29" t="str">
        <f t="shared" si="106"/>
        <v/>
      </c>
      <c r="DI107" s="29" t="str">
        <f t="shared" si="107"/>
        <v/>
      </c>
      <c r="DJ107" s="29" t="str">
        <f t="shared" si="108"/>
        <v/>
      </c>
      <c r="DK107" s="29" t="str">
        <f t="shared" si="109"/>
        <v/>
      </c>
      <c r="DL107" s="28" t="str">
        <f t="shared" si="110"/>
        <v/>
      </c>
      <c r="DM107" s="60"/>
    </row>
    <row r="108" spans="1:117" s="7" customFormat="1" x14ac:dyDescent="0.2">
      <c r="A108" s="44">
        <f>WPA2_1_snd!A107</f>
        <v>14</v>
      </c>
      <c r="B108" s="53">
        <v>3</v>
      </c>
      <c r="C108" s="44">
        <v>31201594.757291</v>
      </c>
      <c r="D108" s="7" t="s">
        <v>3</v>
      </c>
      <c r="E108" s="7">
        <v>0</v>
      </c>
      <c r="AA108" s="8"/>
      <c r="AB108" s="19" t="s">
        <v>3</v>
      </c>
      <c r="AC108" s="6">
        <v>31201709.824460998</v>
      </c>
      <c r="AD108" s="7" t="s">
        <v>3</v>
      </c>
      <c r="AE108" s="7">
        <v>583124</v>
      </c>
      <c r="AF108" s="7">
        <v>0</v>
      </c>
      <c r="BB108" s="45"/>
      <c r="BC108" s="44">
        <f t="shared" si="65"/>
        <v>1</v>
      </c>
      <c r="BD108" s="57"/>
      <c r="BE108" s="7">
        <f t="shared" si="111"/>
        <v>1</v>
      </c>
      <c r="BF108" s="57"/>
      <c r="BG108" s="7">
        <f t="shared" si="67"/>
        <v>1</v>
      </c>
      <c r="BH108" s="60"/>
      <c r="BI108" s="44">
        <f t="shared" si="56"/>
        <v>115.06716999784112</v>
      </c>
      <c r="BJ108" s="57"/>
      <c r="BK108" s="29" t="str">
        <f t="shared" si="57"/>
        <v xml:space="preserve"> </v>
      </c>
      <c r="BL108" s="29" t="str">
        <f t="shared" si="58"/>
        <v xml:space="preserve"> </v>
      </c>
      <c r="BM108" s="28">
        <f t="shared" si="59"/>
        <v>115.06716999784112</v>
      </c>
      <c r="BN108" s="29" t="str">
        <f t="shared" si="60"/>
        <v xml:space="preserve"> </v>
      </c>
      <c r="BO108" s="29" t="str">
        <f t="shared" si="61"/>
        <v xml:space="preserve"> </v>
      </c>
      <c r="BP108" s="29" t="str">
        <f t="shared" si="62"/>
        <v xml:space="preserve"> </v>
      </c>
      <c r="BQ108" s="29" t="str">
        <f t="shared" si="63"/>
        <v xml:space="preserve"> </v>
      </c>
      <c r="BR108" s="28" t="str">
        <f t="shared" si="64"/>
        <v xml:space="preserve"> </v>
      </c>
      <c r="BS108" s="60"/>
      <c r="BT108" s="38" t="str">
        <f t="shared" si="68"/>
        <v xml:space="preserve"> </v>
      </c>
      <c r="BU108" s="33" t="str">
        <f t="shared" si="69"/>
        <v xml:space="preserve"> </v>
      </c>
      <c r="BV108" s="33" t="str">
        <f t="shared" si="70"/>
        <v xml:space="preserve"> </v>
      </c>
      <c r="BW108" s="23" t="str">
        <f t="shared" si="71"/>
        <v xml:space="preserve"> </v>
      </c>
      <c r="BX108" s="33" t="str">
        <f t="shared" si="72"/>
        <v xml:space="preserve"> </v>
      </c>
      <c r="BY108" s="33" t="str">
        <f t="shared" si="73"/>
        <v xml:space="preserve"> </v>
      </c>
      <c r="BZ108" s="33" t="str">
        <f t="shared" si="74"/>
        <v xml:space="preserve"> </v>
      </c>
      <c r="CA108" s="33" t="str">
        <f t="shared" si="75"/>
        <v xml:space="preserve"> </v>
      </c>
      <c r="CB108" s="23" t="str">
        <f t="shared" si="76"/>
        <v xml:space="preserve"> </v>
      </c>
      <c r="CC108" s="63"/>
      <c r="CD108" s="7" t="str">
        <f t="shared" si="77"/>
        <v xml:space="preserve"> </v>
      </c>
      <c r="CE108" s="7" t="str">
        <f t="shared" si="78"/>
        <v xml:space="preserve"> </v>
      </c>
      <c r="CF108" s="7" t="str">
        <f t="shared" si="79"/>
        <v xml:space="preserve"> </v>
      </c>
      <c r="CG108" s="7" t="str">
        <f t="shared" si="80"/>
        <v xml:space="preserve"> </v>
      </c>
      <c r="CH108" s="7" t="str">
        <f t="shared" si="81"/>
        <v xml:space="preserve"> </v>
      </c>
      <c r="CI108" s="7" t="str">
        <f t="shared" si="82"/>
        <v xml:space="preserve"> </v>
      </c>
      <c r="CJ108" s="7" t="str">
        <f t="shared" si="83"/>
        <v xml:space="preserve"> </v>
      </c>
      <c r="CK108" s="7" t="str">
        <f t="shared" si="84"/>
        <v xml:space="preserve"> </v>
      </c>
      <c r="CL108" s="7" t="str">
        <f t="shared" si="85"/>
        <v xml:space="preserve"> </v>
      </c>
      <c r="CM108" s="7" t="str">
        <f t="shared" si="86"/>
        <v xml:space="preserve"> </v>
      </c>
      <c r="CN108" s="7" t="str">
        <f t="shared" si="87"/>
        <v xml:space="preserve"> </v>
      </c>
      <c r="CO108" s="7" t="str">
        <f t="shared" si="88"/>
        <v xml:space="preserve"> </v>
      </c>
      <c r="CP108" s="7" t="str">
        <f t="shared" si="89"/>
        <v xml:space="preserve"> </v>
      </c>
      <c r="CQ108" s="7" t="str">
        <f t="shared" si="90"/>
        <v xml:space="preserve"> </v>
      </c>
      <c r="CR108" s="7" t="str">
        <f t="shared" si="91"/>
        <v xml:space="preserve"> </v>
      </c>
      <c r="CS108" s="7" t="str">
        <f t="shared" si="92"/>
        <v xml:space="preserve"> </v>
      </c>
      <c r="CT108" s="7" t="str">
        <f t="shared" si="93"/>
        <v xml:space="preserve"> </v>
      </c>
      <c r="CU108" s="7" t="str">
        <f t="shared" si="94"/>
        <v xml:space="preserve"> </v>
      </c>
      <c r="CV108" s="7" t="str">
        <f t="shared" si="95"/>
        <v xml:space="preserve"> </v>
      </c>
      <c r="CW108" s="7" t="str">
        <f t="shared" si="96"/>
        <v xml:space="preserve"> </v>
      </c>
      <c r="CX108" s="7" t="str">
        <f t="shared" si="97"/>
        <v xml:space="preserve"> </v>
      </c>
      <c r="CY108" s="7" t="str">
        <f t="shared" si="98"/>
        <v xml:space="preserve"> </v>
      </c>
      <c r="CZ108" s="7" t="str">
        <f t="shared" si="99"/>
        <v xml:space="preserve"> </v>
      </c>
      <c r="DA108" s="6" t="str">
        <f t="shared" si="100"/>
        <v xml:space="preserve"> </v>
      </c>
      <c r="DB108" s="7" t="str">
        <f t="shared" si="101"/>
        <v xml:space="preserve"> </v>
      </c>
      <c r="DC108" s="7" t="str">
        <f t="shared" si="102"/>
        <v xml:space="preserve"> </v>
      </c>
      <c r="DD108" s="63"/>
      <c r="DE108" s="37" t="str">
        <f t="shared" si="103"/>
        <v/>
      </c>
      <c r="DF108" s="29" t="str">
        <f t="shared" si="104"/>
        <v/>
      </c>
      <c r="DG108" s="28" t="str">
        <f t="shared" si="105"/>
        <v xml:space="preserve"> </v>
      </c>
      <c r="DH108" s="29" t="str">
        <f t="shared" si="106"/>
        <v/>
      </c>
      <c r="DI108" s="29" t="str">
        <f t="shared" si="107"/>
        <v/>
      </c>
      <c r="DJ108" s="29" t="str">
        <f t="shared" si="108"/>
        <v/>
      </c>
      <c r="DK108" s="29" t="str">
        <f t="shared" si="109"/>
        <v/>
      </c>
      <c r="DL108" s="28" t="str">
        <f t="shared" si="110"/>
        <v/>
      </c>
      <c r="DM108" s="60"/>
    </row>
    <row r="109" spans="1:117" s="7" customFormat="1" x14ac:dyDescent="0.2">
      <c r="A109" s="44">
        <f>WPA2_1_snd!A108</f>
        <v>14</v>
      </c>
      <c r="B109" s="53">
        <v>4</v>
      </c>
      <c r="C109" s="44">
        <v>31201594.790254999</v>
      </c>
      <c r="D109" s="7" t="s">
        <v>3</v>
      </c>
      <c r="E109" s="7">
        <v>0</v>
      </c>
      <c r="AA109" s="8"/>
      <c r="AB109" s="19" t="s">
        <v>3</v>
      </c>
      <c r="AC109" s="6">
        <v>31201712.905650999</v>
      </c>
      <c r="AD109" s="7" t="s">
        <v>3</v>
      </c>
      <c r="AE109" s="7">
        <v>580670</v>
      </c>
      <c r="AF109" s="7">
        <v>0</v>
      </c>
      <c r="BB109" s="45"/>
      <c r="BC109" s="44">
        <f t="shared" si="65"/>
        <v>1</v>
      </c>
      <c r="BD109" s="57"/>
      <c r="BE109" s="7">
        <f t="shared" si="111"/>
        <v>1</v>
      </c>
      <c r="BF109" s="57"/>
      <c r="BG109" s="7">
        <f t="shared" si="67"/>
        <v>1</v>
      </c>
      <c r="BH109" s="60"/>
      <c r="BI109" s="44">
        <f t="shared" si="56"/>
        <v>118.11539600044489</v>
      </c>
      <c r="BJ109" s="57"/>
      <c r="BK109" s="29" t="str">
        <f t="shared" si="57"/>
        <v xml:space="preserve"> </v>
      </c>
      <c r="BL109" s="29" t="str">
        <f t="shared" si="58"/>
        <v xml:space="preserve"> </v>
      </c>
      <c r="BM109" s="28" t="str">
        <f t="shared" si="59"/>
        <v xml:space="preserve"> </v>
      </c>
      <c r="BN109" s="29">
        <f t="shared" si="60"/>
        <v>118.11539600044489</v>
      </c>
      <c r="BO109" s="29" t="str">
        <f t="shared" si="61"/>
        <v xml:space="preserve"> </v>
      </c>
      <c r="BP109" s="29" t="str">
        <f t="shared" si="62"/>
        <v xml:space="preserve"> </v>
      </c>
      <c r="BQ109" s="29" t="str">
        <f t="shared" si="63"/>
        <v xml:space="preserve"> </v>
      </c>
      <c r="BR109" s="28" t="str">
        <f t="shared" si="64"/>
        <v xml:space="preserve"> </v>
      </c>
      <c r="BS109" s="60"/>
      <c r="BT109" s="38" t="str">
        <f t="shared" si="68"/>
        <v xml:space="preserve"> </v>
      </c>
      <c r="BU109" s="33" t="str">
        <f t="shared" si="69"/>
        <v xml:space="preserve"> </v>
      </c>
      <c r="BV109" s="33" t="str">
        <f t="shared" si="70"/>
        <v xml:space="preserve"> </v>
      </c>
      <c r="BW109" s="23" t="str">
        <f t="shared" si="71"/>
        <v xml:space="preserve"> </v>
      </c>
      <c r="BX109" s="33" t="str">
        <f t="shared" si="72"/>
        <v xml:space="preserve"> </v>
      </c>
      <c r="BY109" s="33" t="str">
        <f t="shared" si="73"/>
        <v xml:space="preserve"> </v>
      </c>
      <c r="BZ109" s="33" t="str">
        <f t="shared" si="74"/>
        <v xml:space="preserve"> </v>
      </c>
      <c r="CA109" s="33" t="str">
        <f t="shared" si="75"/>
        <v xml:space="preserve"> </v>
      </c>
      <c r="CB109" s="23" t="str">
        <f t="shared" si="76"/>
        <v xml:space="preserve"> </v>
      </c>
      <c r="CC109" s="63"/>
      <c r="CD109" s="7" t="str">
        <f t="shared" si="77"/>
        <v xml:space="preserve"> </v>
      </c>
      <c r="CE109" s="7" t="str">
        <f t="shared" si="78"/>
        <v xml:space="preserve"> </v>
      </c>
      <c r="CF109" s="7" t="str">
        <f t="shared" si="79"/>
        <v xml:space="preserve"> </v>
      </c>
      <c r="CG109" s="7" t="str">
        <f t="shared" si="80"/>
        <v xml:space="preserve"> </v>
      </c>
      <c r="CH109" s="7" t="str">
        <f t="shared" si="81"/>
        <v xml:space="preserve"> </v>
      </c>
      <c r="CI109" s="7" t="str">
        <f t="shared" si="82"/>
        <v xml:space="preserve"> </v>
      </c>
      <c r="CJ109" s="7" t="str">
        <f t="shared" si="83"/>
        <v xml:space="preserve"> </v>
      </c>
      <c r="CK109" s="7" t="str">
        <f t="shared" si="84"/>
        <v xml:space="preserve"> </v>
      </c>
      <c r="CL109" s="7" t="str">
        <f t="shared" si="85"/>
        <v xml:space="preserve"> </v>
      </c>
      <c r="CM109" s="7" t="str">
        <f t="shared" si="86"/>
        <v xml:space="preserve"> </v>
      </c>
      <c r="CN109" s="7" t="str">
        <f t="shared" si="87"/>
        <v xml:space="preserve"> </v>
      </c>
      <c r="CO109" s="7" t="str">
        <f t="shared" si="88"/>
        <v xml:space="preserve"> </v>
      </c>
      <c r="CP109" s="7" t="str">
        <f t="shared" si="89"/>
        <v xml:space="preserve"> </v>
      </c>
      <c r="CQ109" s="7" t="str">
        <f t="shared" si="90"/>
        <v xml:space="preserve"> </v>
      </c>
      <c r="CR109" s="7" t="str">
        <f t="shared" si="91"/>
        <v xml:space="preserve"> </v>
      </c>
      <c r="CS109" s="7" t="str">
        <f t="shared" si="92"/>
        <v xml:space="preserve"> </v>
      </c>
      <c r="CT109" s="7" t="str">
        <f t="shared" si="93"/>
        <v xml:space="preserve"> </v>
      </c>
      <c r="CU109" s="7" t="str">
        <f t="shared" si="94"/>
        <v xml:space="preserve"> </v>
      </c>
      <c r="CV109" s="7" t="str">
        <f t="shared" si="95"/>
        <v xml:space="preserve"> </v>
      </c>
      <c r="CW109" s="7" t="str">
        <f t="shared" si="96"/>
        <v xml:space="preserve"> </v>
      </c>
      <c r="CX109" s="7" t="str">
        <f t="shared" si="97"/>
        <v xml:space="preserve"> </v>
      </c>
      <c r="CY109" s="7" t="str">
        <f t="shared" si="98"/>
        <v xml:space="preserve"> </v>
      </c>
      <c r="CZ109" s="7" t="str">
        <f t="shared" si="99"/>
        <v xml:space="preserve"> </v>
      </c>
      <c r="DA109" s="6" t="str">
        <f t="shared" si="100"/>
        <v xml:space="preserve"> </v>
      </c>
      <c r="DB109" s="7" t="str">
        <f t="shared" si="101"/>
        <v xml:space="preserve"> </v>
      </c>
      <c r="DC109" s="7" t="str">
        <f t="shared" si="102"/>
        <v xml:space="preserve"> </v>
      </c>
      <c r="DD109" s="63"/>
      <c r="DE109" s="37" t="str">
        <f t="shared" si="103"/>
        <v/>
      </c>
      <c r="DF109" s="29" t="str">
        <f t="shared" si="104"/>
        <v/>
      </c>
      <c r="DG109" s="28" t="str">
        <f t="shared" si="105"/>
        <v/>
      </c>
      <c r="DH109" s="29" t="str">
        <f t="shared" si="106"/>
        <v xml:space="preserve"> </v>
      </c>
      <c r="DI109" s="29" t="str">
        <f t="shared" si="107"/>
        <v/>
      </c>
      <c r="DJ109" s="29" t="str">
        <f t="shared" si="108"/>
        <v/>
      </c>
      <c r="DK109" s="29" t="str">
        <f t="shared" si="109"/>
        <v/>
      </c>
      <c r="DL109" s="28" t="str">
        <f t="shared" si="110"/>
        <v/>
      </c>
      <c r="DM109" s="60"/>
    </row>
    <row r="110" spans="1:117" s="7" customFormat="1" x14ac:dyDescent="0.2">
      <c r="A110" s="44">
        <f>WPA2_1_snd!A109</f>
        <v>14</v>
      </c>
      <c r="B110" s="53">
        <v>5</v>
      </c>
      <c r="C110" s="44">
        <v>31201594.964593001</v>
      </c>
      <c r="D110" s="7" t="s">
        <v>3</v>
      </c>
      <c r="E110" s="7">
        <v>0</v>
      </c>
      <c r="AA110" s="8"/>
      <c r="AB110" s="19" t="s">
        <v>3</v>
      </c>
      <c r="AC110" s="6">
        <v>31201709.536835</v>
      </c>
      <c r="AD110" s="7" t="s">
        <v>3</v>
      </c>
      <c r="AE110" s="7">
        <v>591124</v>
      </c>
      <c r="AF110" s="7">
        <v>0</v>
      </c>
      <c r="BB110" s="45"/>
      <c r="BC110" s="44">
        <f t="shared" si="65"/>
        <v>1</v>
      </c>
      <c r="BD110" s="57"/>
      <c r="BE110" s="7">
        <f t="shared" si="111"/>
        <v>1</v>
      </c>
      <c r="BF110" s="57"/>
      <c r="BG110" s="7">
        <f t="shared" si="67"/>
        <v>1</v>
      </c>
      <c r="BH110" s="60"/>
      <c r="BI110" s="44">
        <f t="shared" si="56"/>
        <v>114.57224199920893</v>
      </c>
      <c r="BJ110" s="57"/>
      <c r="BK110" s="29" t="str">
        <f t="shared" si="57"/>
        <v xml:space="preserve"> </v>
      </c>
      <c r="BL110" s="29" t="str">
        <f t="shared" si="58"/>
        <v xml:space="preserve"> </v>
      </c>
      <c r="BM110" s="28" t="str">
        <f t="shared" si="59"/>
        <v xml:space="preserve"> </v>
      </c>
      <c r="BN110" s="29" t="str">
        <f t="shared" si="60"/>
        <v xml:space="preserve"> </v>
      </c>
      <c r="BO110" s="29">
        <f t="shared" si="61"/>
        <v>114.57224199920893</v>
      </c>
      <c r="BP110" s="29" t="str">
        <f t="shared" si="62"/>
        <v xml:space="preserve"> </v>
      </c>
      <c r="BQ110" s="29" t="str">
        <f t="shared" si="63"/>
        <v xml:space="preserve"> </v>
      </c>
      <c r="BR110" s="28" t="str">
        <f t="shared" si="64"/>
        <v xml:space="preserve"> </v>
      </c>
      <c r="BS110" s="60"/>
      <c r="BT110" s="38" t="str">
        <f t="shared" si="68"/>
        <v xml:space="preserve"> </v>
      </c>
      <c r="BU110" s="33" t="str">
        <f t="shared" si="69"/>
        <v xml:space="preserve"> </v>
      </c>
      <c r="BV110" s="33" t="str">
        <f t="shared" si="70"/>
        <v xml:space="preserve"> </v>
      </c>
      <c r="BW110" s="23" t="str">
        <f t="shared" si="71"/>
        <v xml:space="preserve"> </v>
      </c>
      <c r="BX110" s="33" t="str">
        <f t="shared" si="72"/>
        <v xml:space="preserve"> </v>
      </c>
      <c r="BY110" s="33" t="str">
        <f t="shared" si="73"/>
        <v xml:space="preserve"> </v>
      </c>
      <c r="BZ110" s="33" t="str">
        <f t="shared" si="74"/>
        <v xml:space="preserve"> </v>
      </c>
      <c r="CA110" s="33" t="str">
        <f t="shared" si="75"/>
        <v xml:space="preserve"> </v>
      </c>
      <c r="CB110" s="23" t="str">
        <f t="shared" si="76"/>
        <v xml:space="preserve"> </v>
      </c>
      <c r="CC110" s="63"/>
      <c r="CD110" s="7" t="str">
        <f t="shared" si="77"/>
        <v xml:space="preserve"> </v>
      </c>
      <c r="CE110" s="7" t="str">
        <f t="shared" si="78"/>
        <v xml:space="preserve"> </v>
      </c>
      <c r="CF110" s="7" t="str">
        <f t="shared" si="79"/>
        <v xml:space="preserve"> </v>
      </c>
      <c r="CG110" s="7" t="str">
        <f t="shared" si="80"/>
        <v xml:space="preserve"> </v>
      </c>
      <c r="CH110" s="7" t="str">
        <f t="shared" si="81"/>
        <v xml:space="preserve"> </v>
      </c>
      <c r="CI110" s="7" t="str">
        <f t="shared" si="82"/>
        <v xml:space="preserve"> </v>
      </c>
      <c r="CJ110" s="7" t="str">
        <f t="shared" si="83"/>
        <v xml:space="preserve"> </v>
      </c>
      <c r="CK110" s="7" t="str">
        <f t="shared" si="84"/>
        <v xml:space="preserve"> </v>
      </c>
      <c r="CL110" s="7" t="str">
        <f t="shared" si="85"/>
        <v xml:space="preserve"> </v>
      </c>
      <c r="CM110" s="7" t="str">
        <f t="shared" si="86"/>
        <v xml:space="preserve"> </v>
      </c>
      <c r="CN110" s="7" t="str">
        <f t="shared" si="87"/>
        <v xml:space="preserve"> </v>
      </c>
      <c r="CO110" s="7" t="str">
        <f t="shared" si="88"/>
        <v xml:space="preserve"> </v>
      </c>
      <c r="CP110" s="7" t="str">
        <f t="shared" si="89"/>
        <v xml:space="preserve"> </v>
      </c>
      <c r="CQ110" s="7" t="str">
        <f t="shared" si="90"/>
        <v xml:space="preserve"> </v>
      </c>
      <c r="CR110" s="7" t="str">
        <f t="shared" si="91"/>
        <v xml:space="preserve"> </v>
      </c>
      <c r="CS110" s="7" t="str">
        <f t="shared" si="92"/>
        <v xml:space="preserve"> </v>
      </c>
      <c r="CT110" s="7" t="str">
        <f t="shared" si="93"/>
        <v xml:space="preserve"> </v>
      </c>
      <c r="CU110" s="7" t="str">
        <f t="shared" si="94"/>
        <v xml:space="preserve"> </v>
      </c>
      <c r="CV110" s="7" t="str">
        <f t="shared" si="95"/>
        <v xml:space="preserve"> </v>
      </c>
      <c r="CW110" s="7" t="str">
        <f t="shared" si="96"/>
        <v xml:space="preserve"> </v>
      </c>
      <c r="CX110" s="7" t="str">
        <f t="shared" si="97"/>
        <v xml:space="preserve"> </v>
      </c>
      <c r="CY110" s="7" t="str">
        <f t="shared" si="98"/>
        <v xml:space="preserve"> </v>
      </c>
      <c r="CZ110" s="7" t="str">
        <f t="shared" si="99"/>
        <v xml:space="preserve"> </v>
      </c>
      <c r="DA110" s="6" t="str">
        <f t="shared" si="100"/>
        <v xml:space="preserve"> </v>
      </c>
      <c r="DB110" s="7" t="str">
        <f t="shared" si="101"/>
        <v xml:space="preserve"> </v>
      </c>
      <c r="DC110" s="7" t="str">
        <f t="shared" si="102"/>
        <v xml:space="preserve"> </v>
      </c>
      <c r="DD110" s="63"/>
      <c r="DE110" s="37" t="str">
        <f t="shared" si="103"/>
        <v/>
      </c>
      <c r="DF110" s="29" t="str">
        <f t="shared" si="104"/>
        <v/>
      </c>
      <c r="DG110" s="28" t="str">
        <f t="shared" si="105"/>
        <v/>
      </c>
      <c r="DH110" s="29" t="str">
        <f t="shared" si="106"/>
        <v/>
      </c>
      <c r="DI110" s="29" t="str">
        <f t="shared" si="107"/>
        <v xml:space="preserve"> </v>
      </c>
      <c r="DJ110" s="29" t="str">
        <f t="shared" si="108"/>
        <v/>
      </c>
      <c r="DK110" s="29" t="str">
        <f t="shared" si="109"/>
        <v/>
      </c>
      <c r="DL110" s="28" t="str">
        <f t="shared" si="110"/>
        <v/>
      </c>
      <c r="DM110" s="60"/>
    </row>
    <row r="111" spans="1:117" s="7" customFormat="1" x14ac:dyDescent="0.2">
      <c r="A111" s="44">
        <f>WPA2_1_snd!A110</f>
        <v>14</v>
      </c>
      <c r="B111" s="53">
        <v>6</v>
      </c>
      <c r="C111" s="44">
        <v>31201594.998374</v>
      </c>
      <c r="D111" s="7" t="s">
        <v>3</v>
      </c>
      <c r="E111" s="7">
        <v>0</v>
      </c>
      <c r="AA111" s="8"/>
      <c r="AB111" s="19" t="s">
        <v>3</v>
      </c>
      <c r="AC111" s="6">
        <v>31201706.915476002</v>
      </c>
      <c r="AD111" s="7" t="s">
        <v>3</v>
      </c>
      <c r="AE111" s="7">
        <v>585045</v>
      </c>
      <c r="AF111" s="7">
        <v>0</v>
      </c>
      <c r="BB111" s="45"/>
      <c r="BC111" s="44">
        <f t="shared" si="65"/>
        <v>1</v>
      </c>
      <c r="BD111" s="57"/>
      <c r="BE111" s="7">
        <f t="shared" si="111"/>
        <v>1</v>
      </c>
      <c r="BF111" s="57"/>
      <c r="BG111" s="7">
        <f t="shared" si="67"/>
        <v>1</v>
      </c>
      <c r="BH111" s="60"/>
      <c r="BI111" s="44">
        <f t="shared" si="56"/>
        <v>111.91710200160742</v>
      </c>
      <c r="BJ111" s="57"/>
      <c r="BK111" s="29" t="str">
        <f t="shared" si="57"/>
        <v xml:space="preserve"> </v>
      </c>
      <c r="BL111" s="29" t="str">
        <f t="shared" si="58"/>
        <v xml:space="preserve"> </v>
      </c>
      <c r="BM111" s="28" t="str">
        <f t="shared" si="59"/>
        <v xml:space="preserve"> </v>
      </c>
      <c r="BN111" s="29" t="str">
        <f t="shared" si="60"/>
        <v xml:space="preserve"> </v>
      </c>
      <c r="BO111" s="29" t="str">
        <f t="shared" si="61"/>
        <v xml:space="preserve"> </v>
      </c>
      <c r="BP111" s="29">
        <f t="shared" si="62"/>
        <v>111.91710200160742</v>
      </c>
      <c r="BQ111" s="29" t="str">
        <f t="shared" si="63"/>
        <v xml:space="preserve"> </v>
      </c>
      <c r="BR111" s="28" t="str">
        <f t="shared" si="64"/>
        <v xml:space="preserve"> </v>
      </c>
      <c r="BS111" s="60"/>
      <c r="BT111" s="38" t="str">
        <f t="shared" si="68"/>
        <v xml:space="preserve"> </v>
      </c>
      <c r="BU111" s="33" t="str">
        <f t="shared" si="69"/>
        <v xml:space="preserve"> </v>
      </c>
      <c r="BV111" s="33" t="str">
        <f t="shared" si="70"/>
        <v xml:space="preserve"> </v>
      </c>
      <c r="BW111" s="23" t="str">
        <f t="shared" si="71"/>
        <v xml:space="preserve"> </v>
      </c>
      <c r="BX111" s="33" t="str">
        <f t="shared" si="72"/>
        <v xml:space="preserve"> </v>
      </c>
      <c r="BY111" s="33" t="str">
        <f t="shared" si="73"/>
        <v xml:space="preserve"> </v>
      </c>
      <c r="BZ111" s="33" t="str">
        <f t="shared" si="74"/>
        <v xml:space="preserve"> </v>
      </c>
      <c r="CA111" s="33" t="str">
        <f t="shared" si="75"/>
        <v xml:space="preserve"> </v>
      </c>
      <c r="CB111" s="23" t="str">
        <f t="shared" si="76"/>
        <v xml:space="preserve"> </v>
      </c>
      <c r="CC111" s="63"/>
      <c r="CD111" s="7" t="str">
        <f t="shared" si="77"/>
        <v xml:space="preserve"> </v>
      </c>
      <c r="CE111" s="7" t="str">
        <f t="shared" si="78"/>
        <v xml:space="preserve"> </v>
      </c>
      <c r="CF111" s="7" t="str">
        <f t="shared" si="79"/>
        <v xml:space="preserve"> </v>
      </c>
      <c r="CG111" s="7" t="str">
        <f t="shared" si="80"/>
        <v xml:space="preserve"> </v>
      </c>
      <c r="CH111" s="7" t="str">
        <f t="shared" si="81"/>
        <v xml:space="preserve"> </v>
      </c>
      <c r="CI111" s="7" t="str">
        <f t="shared" si="82"/>
        <v xml:space="preserve"> </v>
      </c>
      <c r="CJ111" s="7" t="str">
        <f t="shared" si="83"/>
        <v xml:space="preserve"> </v>
      </c>
      <c r="CK111" s="7" t="str">
        <f t="shared" si="84"/>
        <v xml:space="preserve"> </v>
      </c>
      <c r="CL111" s="7" t="str">
        <f t="shared" si="85"/>
        <v xml:space="preserve"> </v>
      </c>
      <c r="CM111" s="7" t="str">
        <f t="shared" si="86"/>
        <v xml:space="preserve"> </v>
      </c>
      <c r="CN111" s="7" t="str">
        <f t="shared" si="87"/>
        <v xml:space="preserve"> </v>
      </c>
      <c r="CO111" s="7" t="str">
        <f t="shared" si="88"/>
        <v xml:space="preserve"> </v>
      </c>
      <c r="CP111" s="7" t="str">
        <f t="shared" si="89"/>
        <v xml:space="preserve"> </v>
      </c>
      <c r="CQ111" s="7" t="str">
        <f t="shared" si="90"/>
        <v xml:space="preserve"> </v>
      </c>
      <c r="CR111" s="7" t="str">
        <f t="shared" si="91"/>
        <v xml:space="preserve"> </v>
      </c>
      <c r="CS111" s="7" t="str">
        <f t="shared" si="92"/>
        <v xml:space="preserve"> </v>
      </c>
      <c r="CT111" s="7" t="str">
        <f t="shared" si="93"/>
        <v xml:space="preserve"> </v>
      </c>
      <c r="CU111" s="7" t="str">
        <f t="shared" si="94"/>
        <v xml:space="preserve"> </v>
      </c>
      <c r="CV111" s="7" t="str">
        <f t="shared" si="95"/>
        <v xml:space="preserve"> </v>
      </c>
      <c r="CW111" s="7" t="str">
        <f t="shared" si="96"/>
        <v xml:space="preserve"> </v>
      </c>
      <c r="CX111" s="7" t="str">
        <f t="shared" si="97"/>
        <v xml:space="preserve"> </v>
      </c>
      <c r="CY111" s="7" t="str">
        <f t="shared" si="98"/>
        <v xml:space="preserve"> </v>
      </c>
      <c r="CZ111" s="7" t="str">
        <f t="shared" si="99"/>
        <v xml:space="preserve"> </v>
      </c>
      <c r="DA111" s="6" t="str">
        <f t="shared" si="100"/>
        <v xml:space="preserve"> </v>
      </c>
      <c r="DB111" s="7" t="str">
        <f t="shared" si="101"/>
        <v xml:space="preserve"> </v>
      </c>
      <c r="DC111" s="7" t="str">
        <f t="shared" si="102"/>
        <v xml:space="preserve"> </v>
      </c>
      <c r="DD111" s="63"/>
      <c r="DE111" s="37" t="str">
        <f t="shared" si="103"/>
        <v/>
      </c>
      <c r="DF111" s="29" t="str">
        <f t="shared" si="104"/>
        <v/>
      </c>
      <c r="DG111" s="28" t="str">
        <f t="shared" si="105"/>
        <v/>
      </c>
      <c r="DH111" s="29" t="str">
        <f t="shared" si="106"/>
        <v/>
      </c>
      <c r="DI111" s="29" t="str">
        <f t="shared" si="107"/>
        <v/>
      </c>
      <c r="DJ111" s="29" t="str">
        <f t="shared" si="108"/>
        <v xml:space="preserve"> </v>
      </c>
      <c r="DK111" s="29" t="str">
        <f t="shared" si="109"/>
        <v/>
      </c>
      <c r="DL111" s="28" t="str">
        <f t="shared" si="110"/>
        <v/>
      </c>
      <c r="DM111" s="60"/>
    </row>
    <row r="112" spans="1:117" s="7" customFormat="1" x14ac:dyDescent="0.2">
      <c r="A112" s="44">
        <f>WPA2_1_snd!A111</f>
        <v>14</v>
      </c>
      <c r="B112" s="53">
        <v>7</v>
      </c>
      <c r="C112" s="44">
        <v>31201595.029086001</v>
      </c>
      <c r="D112" s="7" t="s">
        <v>3</v>
      </c>
      <c r="E112" s="7">
        <v>0</v>
      </c>
      <c r="AA112" s="8"/>
      <c r="AB112" s="19" t="s">
        <v>3</v>
      </c>
      <c r="AC112" s="6">
        <v>31201712.443840001</v>
      </c>
      <c r="AD112" s="7" t="s">
        <v>3</v>
      </c>
      <c r="AE112" s="7">
        <v>580469</v>
      </c>
      <c r="AF112" s="7">
        <v>0</v>
      </c>
      <c r="BB112" s="45"/>
      <c r="BC112" s="44">
        <f t="shared" si="65"/>
        <v>1</v>
      </c>
      <c r="BD112" s="57"/>
      <c r="BE112" s="7">
        <f t="shared" si="111"/>
        <v>1</v>
      </c>
      <c r="BF112" s="57"/>
      <c r="BG112" s="7">
        <f t="shared" si="67"/>
        <v>1</v>
      </c>
      <c r="BH112" s="60"/>
      <c r="BI112" s="44">
        <f t="shared" si="56"/>
        <v>117.41475399956107</v>
      </c>
      <c r="BJ112" s="57"/>
      <c r="BK112" s="29" t="str">
        <f t="shared" si="57"/>
        <v xml:space="preserve"> </v>
      </c>
      <c r="BL112" s="29" t="str">
        <f t="shared" si="58"/>
        <v xml:space="preserve"> </v>
      </c>
      <c r="BM112" s="28" t="str">
        <f t="shared" si="59"/>
        <v xml:space="preserve"> </v>
      </c>
      <c r="BN112" s="29" t="str">
        <f t="shared" si="60"/>
        <v xml:space="preserve"> </v>
      </c>
      <c r="BO112" s="29" t="str">
        <f t="shared" si="61"/>
        <v xml:space="preserve"> </v>
      </c>
      <c r="BP112" s="29" t="str">
        <f t="shared" si="62"/>
        <v xml:space="preserve"> </v>
      </c>
      <c r="BQ112" s="29">
        <f t="shared" si="63"/>
        <v>117.41475399956107</v>
      </c>
      <c r="BR112" s="28" t="str">
        <f t="shared" si="64"/>
        <v xml:space="preserve"> </v>
      </c>
      <c r="BS112" s="60"/>
      <c r="BT112" s="38" t="str">
        <f t="shared" si="68"/>
        <v xml:space="preserve"> </v>
      </c>
      <c r="BU112" s="33" t="str">
        <f t="shared" si="69"/>
        <v xml:space="preserve"> </v>
      </c>
      <c r="BV112" s="33" t="str">
        <f t="shared" si="70"/>
        <v xml:space="preserve"> </v>
      </c>
      <c r="BW112" s="23" t="str">
        <f t="shared" si="71"/>
        <v xml:space="preserve"> </v>
      </c>
      <c r="BX112" s="33" t="str">
        <f t="shared" si="72"/>
        <v xml:space="preserve"> </v>
      </c>
      <c r="BY112" s="33" t="str">
        <f t="shared" si="73"/>
        <v xml:space="preserve"> </v>
      </c>
      <c r="BZ112" s="33" t="str">
        <f t="shared" si="74"/>
        <v xml:space="preserve"> </v>
      </c>
      <c r="CA112" s="33" t="str">
        <f t="shared" si="75"/>
        <v xml:space="preserve"> </v>
      </c>
      <c r="CB112" s="23" t="str">
        <f t="shared" si="76"/>
        <v xml:space="preserve"> </v>
      </c>
      <c r="CC112" s="63"/>
      <c r="CD112" s="7" t="str">
        <f t="shared" si="77"/>
        <v xml:space="preserve"> </v>
      </c>
      <c r="CE112" s="7" t="str">
        <f t="shared" si="78"/>
        <v xml:space="preserve"> </v>
      </c>
      <c r="CF112" s="7" t="str">
        <f t="shared" si="79"/>
        <v xml:space="preserve"> </v>
      </c>
      <c r="CG112" s="7" t="str">
        <f t="shared" si="80"/>
        <v xml:space="preserve"> </v>
      </c>
      <c r="CH112" s="7" t="str">
        <f t="shared" si="81"/>
        <v xml:space="preserve"> </v>
      </c>
      <c r="CI112" s="7" t="str">
        <f t="shared" si="82"/>
        <v xml:space="preserve"> </v>
      </c>
      <c r="CJ112" s="7" t="str">
        <f t="shared" si="83"/>
        <v xml:space="preserve"> </v>
      </c>
      <c r="CK112" s="7" t="str">
        <f t="shared" si="84"/>
        <v xml:space="preserve"> </v>
      </c>
      <c r="CL112" s="7" t="str">
        <f t="shared" si="85"/>
        <v xml:space="preserve"> </v>
      </c>
      <c r="CM112" s="7" t="str">
        <f t="shared" si="86"/>
        <v xml:space="preserve"> </v>
      </c>
      <c r="CN112" s="7" t="str">
        <f t="shared" si="87"/>
        <v xml:space="preserve"> </v>
      </c>
      <c r="CO112" s="7" t="str">
        <f t="shared" si="88"/>
        <v xml:space="preserve"> </v>
      </c>
      <c r="CP112" s="7" t="str">
        <f t="shared" si="89"/>
        <v xml:space="preserve"> </v>
      </c>
      <c r="CQ112" s="7" t="str">
        <f t="shared" si="90"/>
        <v xml:space="preserve"> </v>
      </c>
      <c r="CR112" s="7" t="str">
        <f t="shared" si="91"/>
        <v xml:space="preserve"> </v>
      </c>
      <c r="CS112" s="7" t="str">
        <f t="shared" si="92"/>
        <v xml:space="preserve"> </v>
      </c>
      <c r="CT112" s="7" t="str">
        <f t="shared" si="93"/>
        <v xml:space="preserve"> </v>
      </c>
      <c r="CU112" s="7" t="str">
        <f t="shared" si="94"/>
        <v xml:space="preserve"> </v>
      </c>
      <c r="CV112" s="7" t="str">
        <f t="shared" si="95"/>
        <v xml:space="preserve"> </v>
      </c>
      <c r="CW112" s="7" t="str">
        <f t="shared" si="96"/>
        <v xml:space="preserve"> </v>
      </c>
      <c r="CX112" s="7" t="str">
        <f t="shared" si="97"/>
        <v xml:space="preserve"> </v>
      </c>
      <c r="CY112" s="7" t="str">
        <f t="shared" si="98"/>
        <v xml:space="preserve"> </v>
      </c>
      <c r="CZ112" s="7" t="str">
        <f t="shared" si="99"/>
        <v xml:space="preserve"> </v>
      </c>
      <c r="DA112" s="6" t="str">
        <f t="shared" si="100"/>
        <v xml:space="preserve"> </v>
      </c>
      <c r="DB112" s="7" t="str">
        <f t="shared" si="101"/>
        <v xml:space="preserve"> </v>
      </c>
      <c r="DC112" s="7" t="str">
        <f t="shared" si="102"/>
        <v xml:space="preserve"> </v>
      </c>
      <c r="DD112" s="63"/>
      <c r="DE112" s="37" t="str">
        <f t="shared" si="103"/>
        <v/>
      </c>
      <c r="DF112" s="29" t="str">
        <f t="shared" si="104"/>
        <v/>
      </c>
      <c r="DG112" s="28" t="str">
        <f t="shared" si="105"/>
        <v/>
      </c>
      <c r="DH112" s="29" t="str">
        <f t="shared" si="106"/>
        <v/>
      </c>
      <c r="DI112" s="29" t="str">
        <f t="shared" si="107"/>
        <v/>
      </c>
      <c r="DJ112" s="29" t="str">
        <f t="shared" si="108"/>
        <v/>
      </c>
      <c r="DK112" s="29" t="str">
        <f t="shared" si="109"/>
        <v xml:space="preserve"> </v>
      </c>
      <c r="DL112" s="28" t="str">
        <f t="shared" si="110"/>
        <v/>
      </c>
      <c r="DM112" s="60"/>
    </row>
    <row r="113" spans="1:117" s="7" customFormat="1" x14ac:dyDescent="0.2">
      <c r="A113" s="44">
        <f>WPA2_1_snd!A112</f>
        <v>14</v>
      </c>
      <c r="B113" s="53">
        <v>8</v>
      </c>
      <c r="C113" s="44">
        <v>31201595.085694999</v>
      </c>
      <c r="D113" s="7" t="s">
        <v>3</v>
      </c>
      <c r="E113" s="7">
        <v>0</v>
      </c>
      <c r="AA113" s="8"/>
      <c r="AB113" s="19" t="s">
        <v>3</v>
      </c>
      <c r="AC113" s="6">
        <v>31201707.425595999</v>
      </c>
      <c r="AD113" s="7" t="s">
        <v>3</v>
      </c>
      <c r="AE113" s="7">
        <v>537199</v>
      </c>
      <c r="AF113" s="7">
        <v>0</v>
      </c>
      <c r="BB113" s="45"/>
      <c r="BC113" s="44">
        <f t="shared" si="65"/>
        <v>1</v>
      </c>
      <c r="BD113" s="57"/>
      <c r="BE113" s="7">
        <f t="shared" si="111"/>
        <v>1</v>
      </c>
      <c r="BF113" s="57"/>
      <c r="BG113" s="7">
        <f t="shared" si="67"/>
        <v>1</v>
      </c>
      <c r="BH113" s="60"/>
      <c r="BI113" s="44">
        <f t="shared" si="56"/>
        <v>112.33990100026131</v>
      </c>
      <c r="BJ113" s="57"/>
      <c r="BK113" s="29" t="str">
        <f t="shared" si="57"/>
        <v xml:space="preserve"> </v>
      </c>
      <c r="BL113" s="29" t="str">
        <f t="shared" si="58"/>
        <v xml:space="preserve"> </v>
      </c>
      <c r="BM113" s="28" t="str">
        <f t="shared" si="59"/>
        <v xml:space="preserve"> </v>
      </c>
      <c r="BN113" s="29" t="str">
        <f t="shared" si="60"/>
        <v xml:space="preserve"> </v>
      </c>
      <c r="BO113" s="29" t="str">
        <f t="shared" si="61"/>
        <v xml:space="preserve"> </v>
      </c>
      <c r="BP113" s="29" t="str">
        <f t="shared" si="62"/>
        <v xml:space="preserve"> </v>
      </c>
      <c r="BQ113" s="29" t="str">
        <f t="shared" si="63"/>
        <v xml:space="preserve"> </v>
      </c>
      <c r="BR113" s="28">
        <f t="shared" si="64"/>
        <v>112.33990100026131</v>
      </c>
      <c r="BS113" s="60"/>
      <c r="BT113" s="38" t="str">
        <f t="shared" si="68"/>
        <v xml:space="preserve"> </v>
      </c>
      <c r="BU113" s="33" t="str">
        <f t="shared" si="69"/>
        <v xml:space="preserve"> </v>
      </c>
      <c r="BV113" s="33" t="str">
        <f t="shared" si="70"/>
        <v xml:space="preserve"> </v>
      </c>
      <c r="BW113" s="23" t="str">
        <f t="shared" si="71"/>
        <v xml:space="preserve"> </v>
      </c>
      <c r="BX113" s="33" t="str">
        <f t="shared" si="72"/>
        <v xml:space="preserve"> </v>
      </c>
      <c r="BY113" s="33" t="str">
        <f t="shared" si="73"/>
        <v xml:space="preserve"> </v>
      </c>
      <c r="BZ113" s="33" t="str">
        <f t="shared" si="74"/>
        <v xml:space="preserve"> </v>
      </c>
      <c r="CA113" s="33" t="str">
        <f t="shared" si="75"/>
        <v xml:space="preserve"> </v>
      </c>
      <c r="CB113" s="23" t="str">
        <f t="shared" si="76"/>
        <v xml:space="preserve"> </v>
      </c>
      <c r="CC113" s="63"/>
      <c r="CD113" s="7" t="str">
        <f t="shared" si="77"/>
        <v xml:space="preserve"> </v>
      </c>
      <c r="CE113" s="7" t="str">
        <f t="shared" si="78"/>
        <v xml:space="preserve"> </v>
      </c>
      <c r="CF113" s="7" t="str">
        <f t="shared" si="79"/>
        <v xml:space="preserve"> </v>
      </c>
      <c r="CG113" s="7" t="str">
        <f t="shared" si="80"/>
        <v xml:space="preserve"> </v>
      </c>
      <c r="CH113" s="7" t="str">
        <f t="shared" si="81"/>
        <v xml:space="preserve"> </v>
      </c>
      <c r="CI113" s="7" t="str">
        <f t="shared" si="82"/>
        <v xml:space="preserve"> </v>
      </c>
      <c r="CJ113" s="7" t="str">
        <f t="shared" si="83"/>
        <v xml:space="preserve"> </v>
      </c>
      <c r="CK113" s="7" t="str">
        <f t="shared" si="84"/>
        <v xml:space="preserve"> </v>
      </c>
      <c r="CL113" s="7" t="str">
        <f t="shared" si="85"/>
        <v xml:space="preserve"> </v>
      </c>
      <c r="CM113" s="7" t="str">
        <f t="shared" si="86"/>
        <v xml:space="preserve"> </v>
      </c>
      <c r="CN113" s="7" t="str">
        <f t="shared" si="87"/>
        <v xml:space="preserve"> </v>
      </c>
      <c r="CO113" s="7" t="str">
        <f t="shared" si="88"/>
        <v xml:space="preserve"> </v>
      </c>
      <c r="CP113" s="7" t="str">
        <f t="shared" si="89"/>
        <v xml:space="preserve"> </v>
      </c>
      <c r="CQ113" s="7" t="str">
        <f t="shared" si="90"/>
        <v xml:space="preserve"> </v>
      </c>
      <c r="CR113" s="7" t="str">
        <f t="shared" si="91"/>
        <v xml:space="preserve"> </v>
      </c>
      <c r="CS113" s="7" t="str">
        <f t="shared" si="92"/>
        <v xml:space="preserve"> </v>
      </c>
      <c r="CT113" s="7" t="str">
        <f t="shared" si="93"/>
        <v xml:space="preserve"> </v>
      </c>
      <c r="CU113" s="7" t="str">
        <f t="shared" si="94"/>
        <v xml:space="preserve"> </v>
      </c>
      <c r="CV113" s="7" t="str">
        <f t="shared" si="95"/>
        <v xml:space="preserve"> </v>
      </c>
      <c r="CW113" s="7" t="str">
        <f t="shared" si="96"/>
        <v xml:space="preserve"> </v>
      </c>
      <c r="CX113" s="7" t="str">
        <f t="shared" si="97"/>
        <v xml:space="preserve"> </v>
      </c>
      <c r="CY113" s="7" t="str">
        <f t="shared" si="98"/>
        <v xml:space="preserve"> </v>
      </c>
      <c r="CZ113" s="7" t="str">
        <f t="shared" si="99"/>
        <v xml:space="preserve"> </v>
      </c>
      <c r="DA113" s="6" t="str">
        <f t="shared" si="100"/>
        <v xml:space="preserve"> </v>
      </c>
      <c r="DB113" s="7" t="str">
        <f t="shared" si="101"/>
        <v xml:space="preserve"> </v>
      </c>
      <c r="DC113" s="7" t="str">
        <f t="shared" si="102"/>
        <v xml:space="preserve"> </v>
      </c>
      <c r="DD113" s="63"/>
      <c r="DE113" s="37" t="str">
        <f t="shared" si="103"/>
        <v/>
      </c>
      <c r="DF113" s="29" t="str">
        <f t="shared" si="104"/>
        <v/>
      </c>
      <c r="DG113" s="28" t="str">
        <f t="shared" si="105"/>
        <v/>
      </c>
      <c r="DH113" s="29" t="str">
        <f t="shared" si="106"/>
        <v/>
      </c>
      <c r="DI113" s="29" t="str">
        <f t="shared" si="107"/>
        <v/>
      </c>
      <c r="DJ113" s="29" t="str">
        <f t="shared" si="108"/>
        <v/>
      </c>
      <c r="DK113" s="29" t="str">
        <f t="shared" si="109"/>
        <v/>
      </c>
      <c r="DL113" s="28" t="str">
        <f t="shared" si="110"/>
        <v xml:space="preserve"> </v>
      </c>
      <c r="DM113" s="60"/>
    </row>
    <row r="114" spans="1:117" s="7" customFormat="1" x14ac:dyDescent="0.2">
      <c r="A114" s="44">
        <f>WPA2_1_snd!A113</f>
        <v>15</v>
      </c>
      <c r="B114" s="53">
        <v>1</v>
      </c>
      <c r="C114" s="44">
        <v>31207594.544186998</v>
      </c>
      <c r="D114" s="7" t="s">
        <v>3</v>
      </c>
      <c r="E114" s="7">
        <v>0</v>
      </c>
      <c r="AA114" s="8"/>
      <c r="AB114" s="19" t="s">
        <v>3</v>
      </c>
      <c r="AC114" s="6">
        <v>31207626.176148001</v>
      </c>
      <c r="AD114" s="7" t="s">
        <v>3</v>
      </c>
      <c r="AE114" s="7">
        <v>568507</v>
      </c>
      <c r="AF114" s="7">
        <v>0</v>
      </c>
      <c r="BB114" s="45"/>
      <c r="BC114" s="44">
        <f t="shared" si="65"/>
        <v>1</v>
      </c>
      <c r="BD114" s="57"/>
      <c r="BE114" s="7">
        <f t="shared" si="111"/>
        <v>1</v>
      </c>
      <c r="BF114" s="57"/>
      <c r="BG114" s="7">
        <f t="shared" si="67"/>
        <v>1</v>
      </c>
      <c r="BH114" s="60"/>
      <c r="BI114" s="44">
        <f t="shared" si="56"/>
        <v>31.6319610029459</v>
      </c>
      <c r="BJ114" s="57"/>
      <c r="BK114" s="29">
        <f t="shared" si="57"/>
        <v>31.6319610029459</v>
      </c>
      <c r="BL114" s="29" t="str">
        <f t="shared" si="58"/>
        <v xml:space="preserve"> </v>
      </c>
      <c r="BM114" s="28" t="str">
        <f t="shared" si="59"/>
        <v xml:space="preserve"> </v>
      </c>
      <c r="BN114" s="29" t="str">
        <f t="shared" si="60"/>
        <v xml:space="preserve"> </v>
      </c>
      <c r="BO114" s="29" t="str">
        <f t="shared" si="61"/>
        <v xml:space="preserve"> </v>
      </c>
      <c r="BP114" s="29" t="str">
        <f t="shared" si="62"/>
        <v xml:space="preserve"> </v>
      </c>
      <c r="BQ114" s="29" t="str">
        <f t="shared" si="63"/>
        <v xml:space="preserve"> </v>
      </c>
      <c r="BR114" s="28" t="str">
        <f t="shared" si="64"/>
        <v xml:space="preserve"> </v>
      </c>
      <c r="BS114" s="60"/>
      <c r="BT114" s="38" t="str">
        <f t="shared" si="68"/>
        <v xml:space="preserve"> </v>
      </c>
      <c r="BU114" s="33" t="str">
        <f t="shared" si="69"/>
        <v xml:space="preserve"> </v>
      </c>
      <c r="BV114" s="33" t="str">
        <f t="shared" si="70"/>
        <v xml:space="preserve"> </v>
      </c>
      <c r="BW114" s="23" t="str">
        <f t="shared" si="71"/>
        <v xml:space="preserve"> </v>
      </c>
      <c r="BX114" s="33" t="str">
        <f t="shared" si="72"/>
        <v xml:space="preserve"> </v>
      </c>
      <c r="BY114" s="33" t="str">
        <f t="shared" si="73"/>
        <v xml:space="preserve"> </v>
      </c>
      <c r="BZ114" s="33" t="str">
        <f t="shared" si="74"/>
        <v xml:space="preserve"> </v>
      </c>
      <c r="CA114" s="33" t="str">
        <f t="shared" si="75"/>
        <v xml:space="preserve"> </v>
      </c>
      <c r="CB114" s="23" t="str">
        <f t="shared" si="76"/>
        <v xml:space="preserve"> </v>
      </c>
      <c r="CC114" s="63"/>
      <c r="CD114" s="7" t="str">
        <f t="shared" si="77"/>
        <v xml:space="preserve"> </v>
      </c>
      <c r="CE114" s="7" t="str">
        <f t="shared" si="78"/>
        <v xml:space="preserve"> </v>
      </c>
      <c r="CF114" s="7" t="str">
        <f t="shared" si="79"/>
        <v xml:space="preserve"> </v>
      </c>
      <c r="CG114" s="7" t="str">
        <f t="shared" si="80"/>
        <v xml:space="preserve"> </v>
      </c>
      <c r="CH114" s="7" t="str">
        <f t="shared" si="81"/>
        <v xml:space="preserve"> </v>
      </c>
      <c r="CI114" s="7" t="str">
        <f t="shared" si="82"/>
        <v xml:space="preserve"> </v>
      </c>
      <c r="CJ114" s="7" t="str">
        <f t="shared" si="83"/>
        <v xml:space="preserve"> </v>
      </c>
      <c r="CK114" s="7" t="str">
        <f t="shared" si="84"/>
        <v xml:space="preserve"> </v>
      </c>
      <c r="CL114" s="7" t="str">
        <f t="shared" si="85"/>
        <v xml:space="preserve"> </v>
      </c>
      <c r="CM114" s="7" t="str">
        <f t="shared" si="86"/>
        <v xml:space="preserve"> </v>
      </c>
      <c r="CN114" s="7" t="str">
        <f t="shared" si="87"/>
        <v xml:space="preserve"> </v>
      </c>
      <c r="CO114" s="7" t="str">
        <f t="shared" si="88"/>
        <v xml:space="preserve"> </v>
      </c>
      <c r="CP114" s="7" t="str">
        <f t="shared" si="89"/>
        <v xml:space="preserve"> </v>
      </c>
      <c r="CQ114" s="7" t="str">
        <f t="shared" si="90"/>
        <v xml:space="preserve"> </v>
      </c>
      <c r="CR114" s="7" t="str">
        <f t="shared" si="91"/>
        <v xml:space="preserve"> </v>
      </c>
      <c r="CS114" s="7" t="str">
        <f t="shared" si="92"/>
        <v xml:space="preserve"> </v>
      </c>
      <c r="CT114" s="7" t="str">
        <f t="shared" si="93"/>
        <v xml:space="preserve"> </v>
      </c>
      <c r="CU114" s="7" t="str">
        <f t="shared" si="94"/>
        <v xml:space="preserve"> </v>
      </c>
      <c r="CV114" s="7" t="str">
        <f t="shared" si="95"/>
        <v xml:space="preserve"> </v>
      </c>
      <c r="CW114" s="7" t="str">
        <f t="shared" si="96"/>
        <v xml:space="preserve"> </v>
      </c>
      <c r="CX114" s="7" t="str">
        <f t="shared" si="97"/>
        <v xml:space="preserve"> </v>
      </c>
      <c r="CY114" s="7" t="str">
        <f t="shared" si="98"/>
        <v xml:space="preserve"> </v>
      </c>
      <c r="CZ114" s="7" t="str">
        <f t="shared" si="99"/>
        <v xml:space="preserve"> </v>
      </c>
      <c r="DA114" s="6" t="str">
        <f t="shared" si="100"/>
        <v xml:space="preserve"> </v>
      </c>
      <c r="DB114" s="7" t="str">
        <f t="shared" si="101"/>
        <v xml:space="preserve"> </v>
      </c>
      <c r="DC114" s="7" t="str">
        <f t="shared" si="102"/>
        <v xml:space="preserve"> </v>
      </c>
      <c r="DD114" s="63"/>
      <c r="DE114" s="37" t="str">
        <f t="shared" si="103"/>
        <v xml:space="preserve"> </v>
      </c>
      <c r="DF114" s="29" t="str">
        <f t="shared" si="104"/>
        <v/>
      </c>
      <c r="DG114" s="28" t="str">
        <f t="shared" si="105"/>
        <v/>
      </c>
      <c r="DH114" s="29" t="str">
        <f t="shared" si="106"/>
        <v/>
      </c>
      <c r="DI114" s="29" t="str">
        <f t="shared" si="107"/>
        <v/>
      </c>
      <c r="DJ114" s="29" t="str">
        <f t="shared" si="108"/>
        <v/>
      </c>
      <c r="DK114" s="29" t="str">
        <f t="shared" si="109"/>
        <v/>
      </c>
      <c r="DL114" s="28" t="str">
        <f t="shared" si="110"/>
        <v/>
      </c>
      <c r="DM114" s="60"/>
    </row>
    <row r="115" spans="1:117" s="7" customFormat="1" x14ac:dyDescent="0.2">
      <c r="A115" s="44">
        <f>WPA2_1_snd!A114</f>
        <v>15</v>
      </c>
      <c r="B115" s="53">
        <v>2</v>
      </c>
      <c r="C115" s="44">
        <v>31207595.606090002</v>
      </c>
      <c r="D115" s="7" t="s">
        <v>3</v>
      </c>
      <c r="E115" s="7">
        <v>0</v>
      </c>
      <c r="AA115" s="8"/>
      <c r="AB115" s="19" t="s">
        <v>3</v>
      </c>
      <c r="AC115" s="6">
        <v>31207629.896258</v>
      </c>
      <c r="AD115" s="7" t="s">
        <v>3</v>
      </c>
      <c r="AE115" s="7">
        <v>584554</v>
      </c>
      <c r="AF115" s="7">
        <v>0</v>
      </c>
      <c r="BB115" s="45"/>
      <c r="BC115" s="44">
        <f t="shared" si="65"/>
        <v>1</v>
      </c>
      <c r="BD115" s="57"/>
      <c r="BE115" s="7">
        <f t="shared" si="111"/>
        <v>1</v>
      </c>
      <c r="BF115" s="57"/>
      <c r="BG115" s="7">
        <f t="shared" si="67"/>
        <v>1</v>
      </c>
      <c r="BH115" s="60"/>
      <c r="BI115" s="44">
        <f t="shared" si="56"/>
        <v>34.29016799852252</v>
      </c>
      <c r="BJ115" s="57"/>
      <c r="BK115" s="29" t="str">
        <f t="shared" si="57"/>
        <v xml:space="preserve"> </v>
      </c>
      <c r="BL115" s="29">
        <f t="shared" si="58"/>
        <v>34.29016799852252</v>
      </c>
      <c r="BM115" s="28" t="str">
        <f t="shared" si="59"/>
        <v xml:space="preserve"> </v>
      </c>
      <c r="BN115" s="29" t="str">
        <f t="shared" si="60"/>
        <v xml:space="preserve"> </v>
      </c>
      <c r="BO115" s="29" t="str">
        <f t="shared" si="61"/>
        <v xml:space="preserve"> </v>
      </c>
      <c r="BP115" s="29" t="str">
        <f t="shared" si="62"/>
        <v xml:space="preserve"> </v>
      </c>
      <c r="BQ115" s="29" t="str">
        <f t="shared" si="63"/>
        <v xml:space="preserve"> </v>
      </c>
      <c r="BR115" s="28" t="str">
        <f t="shared" si="64"/>
        <v xml:space="preserve"> </v>
      </c>
      <c r="BS115" s="60"/>
      <c r="BT115" s="38" t="str">
        <f t="shared" si="68"/>
        <v xml:space="preserve"> </v>
      </c>
      <c r="BU115" s="33" t="str">
        <f t="shared" si="69"/>
        <v xml:space="preserve"> </v>
      </c>
      <c r="BV115" s="33" t="str">
        <f t="shared" si="70"/>
        <v xml:space="preserve"> </v>
      </c>
      <c r="BW115" s="23" t="str">
        <f t="shared" si="71"/>
        <v xml:space="preserve"> </v>
      </c>
      <c r="BX115" s="33" t="str">
        <f t="shared" si="72"/>
        <v xml:space="preserve"> </v>
      </c>
      <c r="BY115" s="33" t="str">
        <f t="shared" si="73"/>
        <v xml:space="preserve"> </v>
      </c>
      <c r="BZ115" s="33" t="str">
        <f t="shared" si="74"/>
        <v xml:space="preserve"> </v>
      </c>
      <c r="CA115" s="33" t="str">
        <f t="shared" si="75"/>
        <v xml:space="preserve"> </v>
      </c>
      <c r="CB115" s="23" t="str">
        <f t="shared" si="76"/>
        <v xml:space="preserve"> </v>
      </c>
      <c r="CC115" s="63"/>
      <c r="CD115" s="7" t="str">
        <f t="shared" si="77"/>
        <v xml:space="preserve"> </v>
      </c>
      <c r="CE115" s="7" t="str">
        <f t="shared" si="78"/>
        <v xml:space="preserve"> </v>
      </c>
      <c r="CF115" s="7" t="str">
        <f t="shared" si="79"/>
        <v xml:space="preserve"> </v>
      </c>
      <c r="CG115" s="7" t="str">
        <f t="shared" si="80"/>
        <v xml:space="preserve"> </v>
      </c>
      <c r="CH115" s="7" t="str">
        <f t="shared" si="81"/>
        <v xml:space="preserve"> </v>
      </c>
      <c r="CI115" s="7" t="str">
        <f t="shared" si="82"/>
        <v xml:space="preserve"> </v>
      </c>
      <c r="CJ115" s="7" t="str">
        <f t="shared" si="83"/>
        <v xml:space="preserve"> </v>
      </c>
      <c r="CK115" s="7" t="str">
        <f t="shared" si="84"/>
        <v xml:space="preserve"> </v>
      </c>
      <c r="CL115" s="7" t="str">
        <f t="shared" si="85"/>
        <v xml:space="preserve"> </v>
      </c>
      <c r="CM115" s="7" t="str">
        <f t="shared" si="86"/>
        <v xml:space="preserve"> </v>
      </c>
      <c r="CN115" s="7" t="str">
        <f t="shared" si="87"/>
        <v xml:space="preserve"> </v>
      </c>
      <c r="CO115" s="7" t="str">
        <f t="shared" si="88"/>
        <v xml:space="preserve"> </v>
      </c>
      <c r="CP115" s="7" t="str">
        <f t="shared" si="89"/>
        <v xml:space="preserve"> </v>
      </c>
      <c r="CQ115" s="7" t="str">
        <f t="shared" si="90"/>
        <v xml:space="preserve"> </v>
      </c>
      <c r="CR115" s="7" t="str">
        <f t="shared" si="91"/>
        <v xml:space="preserve"> </v>
      </c>
      <c r="CS115" s="7" t="str">
        <f t="shared" si="92"/>
        <v xml:space="preserve"> </v>
      </c>
      <c r="CT115" s="7" t="str">
        <f t="shared" si="93"/>
        <v xml:space="preserve"> </v>
      </c>
      <c r="CU115" s="7" t="str">
        <f t="shared" si="94"/>
        <v xml:space="preserve"> </v>
      </c>
      <c r="CV115" s="7" t="str">
        <f t="shared" si="95"/>
        <v xml:space="preserve"> </v>
      </c>
      <c r="CW115" s="7" t="str">
        <f t="shared" si="96"/>
        <v xml:space="preserve"> </v>
      </c>
      <c r="CX115" s="7" t="str">
        <f t="shared" si="97"/>
        <v xml:space="preserve"> </v>
      </c>
      <c r="CY115" s="7" t="str">
        <f t="shared" si="98"/>
        <v xml:space="preserve"> </v>
      </c>
      <c r="CZ115" s="7" t="str">
        <f t="shared" si="99"/>
        <v xml:space="preserve"> </v>
      </c>
      <c r="DA115" s="6" t="str">
        <f t="shared" si="100"/>
        <v xml:space="preserve"> </v>
      </c>
      <c r="DB115" s="7" t="str">
        <f t="shared" si="101"/>
        <v xml:space="preserve"> </v>
      </c>
      <c r="DC115" s="7" t="str">
        <f t="shared" si="102"/>
        <v xml:space="preserve"> </v>
      </c>
      <c r="DD115" s="63"/>
      <c r="DE115" s="37" t="str">
        <f t="shared" si="103"/>
        <v/>
      </c>
      <c r="DF115" s="29" t="str">
        <f t="shared" si="104"/>
        <v xml:space="preserve"> </v>
      </c>
      <c r="DG115" s="28" t="str">
        <f t="shared" si="105"/>
        <v/>
      </c>
      <c r="DH115" s="29" t="str">
        <f t="shared" si="106"/>
        <v/>
      </c>
      <c r="DI115" s="29" t="str">
        <f t="shared" si="107"/>
        <v/>
      </c>
      <c r="DJ115" s="29" t="str">
        <f t="shared" si="108"/>
        <v/>
      </c>
      <c r="DK115" s="29" t="str">
        <f t="shared" si="109"/>
        <v/>
      </c>
      <c r="DL115" s="28" t="str">
        <f t="shared" si="110"/>
        <v/>
      </c>
      <c r="DM115" s="60"/>
    </row>
    <row r="116" spans="1:117" s="7" customFormat="1" x14ac:dyDescent="0.2">
      <c r="A116" s="44">
        <f>WPA2_1_snd!A115</f>
        <v>15</v>
      </c>
      <c r="B116" s="53">
        <v>3</v>
      </c>
      <c r="C116" s="44">
        <v>31207595.757412001</v>
      </c>
      <c r="D116" s="7" t="s">
        <v>3</v>
      </c>
      <c r="E116" s="7">
        <v>0</v>
      </c>
      <c r="AA116" s="8"/>
      <c r="AB116" s="19" t="s">
        <v>3</v>
      </c>
      <c r="AC116" s="6">
        <v>31207637.971198998</v>
      </c>
      <c r="AD116" s="7" t="s">
        <v>3</v>
      </c>
      <c r="AE116" s="7">
        <v>583124</v>
      </c>
      <c r="AF116" s="7">
        <v>0</v>
      </c>
      <c r="BB116" s="45"/>
      <c r="BC116" s="44">
        <f t="shared" si="65"/>
        <v>1</v>
      </c>
      <c r="BD116" s="57"/>
      <c r="BE116" s="7">
        <f t="shared" si="111"/>
        <v>1</v>
      </c>
      <c r="BF116" s="57"/>
      <c r="BG116" s="7">
        <f t="shared" si="67"/>
        <v>1</v>
      </c>
      <c r="BH116" s="60"/>
      <c r="BI116" s="44">
        <f t="shared" si="56"/>
        <v>42.213786996901035</v>
      </c>
      <c r="BJ116" s="57"/>
      <c r="BK116" s="29" t="str">
        <f t="shared" si="57"/>
        <v xml:space="preserve"> </v>
      </c>
      <c r="BL116" s="29" t="str">
        <f t="shared" si="58"/>
        <v xml:space="preserve"> </v>
      </c>
      <c r="BM116" s="28">
        <f t="shared" si="59"/>
        <v>42.213786996901035</v>
      </c>
      <c r="BN116" s="29" t="str">
        <f t="shared" si="60"/>
        <v xml:space="preserve"> </v>
      </c>
      <c r="BO116" s="29" t="str">
        <f t="shared" si="61"/>
        <v xml:space="preserve"> </v>
      </c>
      <c r="BP116" s="29" t="str">
        <f t="shared" si="62"/>
        <v xml:space="preserve"> </v>
      </c>
      <c r="BQ116" s="29" t="str">
        <f t="shared" si="63"/>
        <v xml:space="preserve"> </v>
      </c>
      <c r="BR116" s="28" t="str">
        <f t="shared" si="64"/>
        <v xml:space="preserve"> </v>
      </c>
      <c r="BS116" s="60"/>
      <c r="BT116" s="38" t="str">
        <f t="shared" si="68"/>
        <v xml:space="preserve"> </v>
      </c>
      <c r="BU116" s="33" t="str">
        <f t="shared" si="69"/>
        <v xml:space="preserve"> </v>
      </c>
      <c r="BV116" s="33" t="str">
        <f t="shared" si="70"/>
        <v xml:space="preserve"> </v>
      </c>
      <c r="BW116" s="23" t="str">
        <f t="shared" si="71"/>
        <v xml:space="preserve"> </v>
      </c>
      <c r="BX116" s="33" t="str">
        <f t="shared" si="72"/>
        <v xml:space="preserve"> </v>
      </c>
      <c r="BY116" s="33" t="str">
        <f t="shared" si="73"/>
        <v xml:space="preserve"> </v>
      </c>
      <c r="BZ116" s="33" t="str">
        <f t="shared" si="74"/>
        <v xml:space="preserve"> </v>
      </c>
      <c r="CA116" s="33" t="str">
        <f t="shared" si="75"/>
        <v xml:space="preserve"> </v>
      </c>
      <c r="CB116" s="23" t="str">
        <f t="shared" si="76"/>
        <v xml:space="preserve"> </v>
      </c>
      <c r="CC116" s="63"/>
      <c r="CD116" s="7" t="str">
        <f t="shared" si="77"/>
        <v xml:space="preserve"> </v>
      </c>
      <c r="CE116" s="7" t="str">
        <f t="shared" si="78"/>
        <v xml:space="preserve"> </v>
      </c>
      <c r="CF116" s="7" t="str">
        <f t="shared" si="79"/>
        <v xml:space="preserve"> </v>
      </c>
      <c r="CG116" s="7" t="str">
        <f t="shared" si="80"/>
        <v xml:space="preserve"> </v>
      </c>
      <c r="CH116" s="7" t="str">
        <f t="shared" si="81"/>
        <v xml:space="preserve"> </v>
      </c>
      <c r="CI116" s="7" t="str">
        <f t="shared" si="82"/>
        <v xml:space="preserve"> </v>
      </c>
      <c r="CJ116" s="7" t="str">
        <f t="shared" si="83"/>
        <v xml:space="preserve"> </v>
      </c>
      <c r="CK116" s="7" t="str">
        <f t="shared" si="84"/>
        <v xml:space="preserve"> </v>
      </c>
      <c r="CL116" s="7" t="str">
        <f t="shared" si="85"/>
        <v xml:space="preserve"> </v>
      </c>
      <c r="CM116" s="7" t="str">
        <f t="shared" si="86"/>
        <v xml:space="preserve"> </v>
      </c>
      <c r="CN116" s="7" t="str">
        <f t="shared" si="87"/>
        <v xml:space="preserve"> </v>
      </c>
      <c r="CO116" s="7" t="str">
        <f t="shared" si="88"/>
        <v xml:space="preserve"> </v>
      </c>
      <c r="CP116" s="7" t="str">
        <f t="shared" si="89"/>
        <v xml:space="preserve"> </v>
      </c>
      <c r="CQ116" s="7" t="str">
        <f t="shared" si="90"/>
        <v xml:space="preserve"> </v>
      </c>
      <c r="CR116" s="7" t="str">
        <f t="shared" si="91"/>
        <v xml:space="preserve"> </v>
      </c>
      <c r="CS116" s="7" t="str">
        <f t="shared" si="92"/>
        <v xml:space="preserve"> </v>
      </c>
      <c r="CT116" s="7" t="str">
        <f t="shared" si="93"/>
        <v xml:space="preserve"> </v>
      </c>
      <c r="CU116" s="7" t="str">
        <f t="shared" si="94"/>
        <v xml:space="preserve"> </v>
      </c>
      <c r="CV116" s="7" t="str">
        <f t="shared" si="95"/>
        <v xml:space="preserve"> </v>
      </c>
      <c r="CW116" s="7" t="str">
        <f t="shared" si="96"/>
        <v xml:space="preserve"> </v>
      </c>
      <c r="CX116" s="7" t="str">
        <f t="shared" si="97"/>
        <v xml:space="preserve"> </v>
      </c>
      <c r="CY116" s="7" t="str">
        <f t="shared" si="98"/>
        <v xml:space="preserve"> </v>
      </c>
      <c r="CZ116" s="7" t="str">
        <f t="shared" si="99"/>
        <v xml:space="preserve"> </v>
      </c>
      <c r="DA116" s="6" t="str">
        <f t="shared" si="100"/>
        <v xml:space="preserve"> </v>
      </c>
      <c r="DB116" s="7" t="str">
        <f t="shared" si="101"/>
        <v xml:space="preserve"> </v>
      </c>
      <c r="DC116" s="7" t="str">
        <f t="shared" si="102"/>
        <v xml:space="preserve"> </v>
      </c>
      <c r="DD116" s="63"/>
      <c r="DE116" s="37" t="str">
        <f t="shared" si="103"/>
        <v/>
      </c>
      <c r="DF116" s="29" t="str">
        <f t="shared" si="104"/>
        <v/>
      </c>
      <c r="DG116" s="28" t="str">
        <f t="shared" si="105"/>
        <v xml:space="preserve"> </v>
      </c>
      <c r="DH116" s="29" t="str">
        <f t="shared" si="106"/>
        <v/>
      </c>
      <c r="DI116" s="29" t="str">
        <f t="shared" si="107"/>
        <v/>
      </c>
      <c r="DJ116" s="29" t="str">
        <f t="shared" si="108"/>
        <v/>
      </c>
      <c r="DK116" s="29" t="str">
        <f t="shared" si="109"/>
        <v/>
      </c>
      <c r="DL116" s="28" t="str">
        <f t="shared" si="110"/>
        <v/>
      </c>
      <c r="DM116" s="60"/>
    </row>
    <row r="117" spans="1:117" s="7" customFormat="1" x14ac:dyDescent="0.2">
      <c r="A117" s="44">
        <f>WPA2_1_snd!A116</f>
        <v>15</v>
      </c>
      <c r="B117" s="53">
        <v>4</v>
      </c>
      <c r="C117" s="44">
        <v>31207595.795577001</v>
      </c>
      <c r="D117" s="7" t="s">
        <v>3</v>
      </c>
      <c r="E117" s="7">
        <v>0</v>
      </c>
      <c r="AA117" s="8"/>
      <c r="AB117" s="19" t="s">
        <v>3</v>
      </c>
      <c r="AC117" s="6">
        <v>31207637.010496002</v>
      </c>
      <c r="AD117" s="7" t="s">
        <v>3</v>
      </c>
      <c r="AE117" s="7">
        <v>580670</v>
      </c>
      <c r="AF117" s="7">
        <v>0</v>
      </c>
      <c r="BB117" s="45"/>
      <c r="BC117" s="44">
        <f t="shared" si="65"/>
        <v>1</v>
      </c>
      <c r="BD117" s="57"/>
      <c r="BE117" s="7">
        <f t="shared" si="111"/>
        <v>1</v>
      </c>
      <c r="BF117" s="57"/>
      <c r="BG117" s="7">
        <f t="shared" si="67"/>
        <v>1</v>
      </c>
      <c r="BH117" s="60"/>
      <c r="BI117" s="44">
        <f t="shared" si="56"/>
        <v>41.214919000864029</v>
      </c>
      <c r="BJ117" s="57"/>
      <c r="BK117" s="29" t="str">
        <f t="shared" si="57"/>
        <v xml:space="preserve"> </v>
      </c>
      <c r="BL117" s="29" t="str">
        <f t="shared" si="58"/>
        <v xml:space="preserve"> </v>
      </c>
      <c r="BM117" s="28" t="str">
        <f t="shared" si="59"/>
        <v xml:space="preserve"> </v>
      </c>
      <c r="BN117" s="29">
        <f t="shared" si="60"/>
        <v>41.214919000864029</v>
      </c>
      <c r="BO117" s="29" t="str">
        <f t="shared" si="61"/>
        <v xml:space="preserve"> </v>
      </c>
      <c r="BP117" s="29" t="str">
        <f t="shared" si="62"/>
        <v xml:space="preserve"> </v>
      </c>
      <c r="BQ117" s="29" t="str">
        <f t="shared" si="63"/>
        <v xml:space="preserve"> </v>
      </c>
      <c r="BR117" s="28" t="str">
        <f t="shared" si="64"/>
        <v xml:space="preserve"> </v>
      </c>
      <c r="BS117" s="60"/>
      <c r="BT117" s="38" t="str">
        <f t="shared" si="68"/>
        <v xml:space="preserve"> </v>
      </c>
      <c r="BU117" s="33" t="str">
        <f t="shared" si="69"/>
        <v xml:space="preserve"> </v>
      </c>
      <c r="BV117" s="33" t="str">
        <f t="shared" si="70"/>
        <v xml:space="preserve"> </v>
      </c>
      <c r="BW117" s="23" t="str">
        <f t="shared" si="71"/>
        <v xml:space="preserve"> </v>
      </c>
      <c r="BX117" s="33" t="str">
        <f t="shared" si="72"/>
        <v xml:space="preserve"> </v>
      </c>
      <c r="BY117" s="33" t="str">
        <f t="shared" si="73"/>
        <v xml:space="preserve"> </v>
      </c>
      <c r="BZ117" s="33" t="str">
        <f t="shared" si="74"/>
        <v xml:space="preserve"> </v>
      </c>
      <c r="CA117" s="33" t="str">
        <f t="shared" si="75"/>
        <v xml:space="preserve"> </v>
      </c>
      <c r="CB117" s="23" t="str">
        <f t="shared" si="76"/>
        <v xml:space="preserve"> </v>
      </c>
      <c r="CC117" s="63"/>
      <c r="CD117" s="7" t="str">
        <f t="shared" si="77"/>
        <v xml:space="preserve"> </v>
      </c>
      <c r="CE117" s="7" t="str">
        <f t="shared" si="78"/>
        <v xml:space="preserve"> </v>
      </c>
      <c r="CF117" s="7" t="str">
        <f t="shared" si="79"/>
        <v xml:space="preserve"> </v>
      </c>
      <c r="CG117" s="7" t="str">
        <f t="shared" si="80"/>
        <v xml:space="preserve"> </v>
      </c>
      <c r="CH117" s="7" t="str">
        <f t="shared" si="81"/>
        <v xml:space="preserve"> </v>
      </c>
      <c r="CI117" s="7" t="str">
        <f t="shared" si="82"/>
        <v xml:space="preserve"> </v>
      </c>
      <c r="CJ117" s="7" t="str">
        <f t="shared" si="83"/>
        <v xml:space="preserve"> </v>
      </c>
      <c r="CK117" s="7" t="str">
        <f t="shared" si="84"/>
        <v xml:space="preserve"> </v>
      </c>
      <c r="CL117" s="7" t="str">
        <f t="shared" si="85"/>
        <v xml:space="preserve"> </v>
      </c>
      <c r="CM117" s="7" t="str">
        <f t="shared" si="86"/>
        <v xml:space="preserve"> </v>
      </c>
      <c r="CN117" s="7" t="str">
        <f t="shared" si="87"/>
        <v xml:space="preserve"> </v>
      </c>
      <c r="CO117" s="7" t="str">
        <f t="shared" si="88"/>
        <v xml:space="preserve"> </v>
      </c>
      <c r="CP117" s="7" t="str">
        <f t="shared" si="89"/>
        <v xml:space="preserve"> </v>
      </c>
      <c r="CQ117" s="7" t="str">
        <f t="shared" si="90"/>
        <v xml:space="preserve"> </v>
      </c>
      <c r="CR117" s="7" t="str">
        <f t="shared" si="91"/>
        <v xml:space="preserve"> </v>
      </c>
      <c r="CS117" s="7" t="str">
        <f t="shared" si="92"/>
        <v xml:space="preserve"> </v>
      </c>
      <c r="CT117" s="7" t="str">
        <f t="shared" si="93"/>
        <v xml:space="preserve"> </v>
      </c>
      <c r="CU117" s="7" t="str">
        <f t="shared" si="94"/>
        <v xml:space="preserve"> </v>
      </c>
      <c r="CV117" s="7" t="str">
        <f t="shared" si="95"/>
        <v xml:space="preserve"> </v>
      </c>
      <c r="CW117" s="7" t="str">
        <f t="shared" si="96"/>
        <v xml:space="preserve"> </v>
      </c>
      <c r="CX117" s="7" t="str">
        <f t="shared" si="97"/>
        <v xml:space="preserve"> </v>
      </c>
      <c r="CY117" s="7" t="str">
        <f t="shared" si="98"/>
        <v xml:space="preserve"> </v>
      </c>
      <c r="CZ117" s="7" t="str">
        <f t="shared" si="99"/>
        <v xml:space="preserve"> </v>
      </c>
      <c r="DA117" s="6" t="str">
        <f t="shared" si="100"/>
        <v xml:space="preserve"> </v>
      </c>
      <c r="DB117" s="7" t="str">
        <f t="shared" si="101"/>
        <v xml:space="preserve"> </v>
      </c>
      <c r="DC117" s="7" t="str">
        <f t="shared" si="102"/>
        <v xml:space="preserve"> </v>
      </c>
      <c r="DD117" s="63"/>
      <c r="DE117" s="37" t="str">
        <f t="shared" si="103"/>
        <v/>
      </c>
      <c r="DF117" s="29" t="str">
        <f t="shared" si="104"/>
        <v/>
      </c>
      <c r="DG117" s="28" t="str">
        <f t="shared" si="105"/>
        <v/>
      </c>
      <c r="DH117" s="29" t="str">
        <f t="shared" si="106"/>
        <v xml:space="preserve"> </v>
      </c>
      <c r="DI117" s="29" t="str">
        <f t="shared" si="107"/>
        <v/>
      </c>
      <c r="DJ117" s="29" t="str">
        <f t="shared" si="108"/>
        <v/>
      </c>
      <c r="DK117" s="29" t="str">
        <f t="shared" si="109"/>
        <v/>
      </c>
      <c r="DL117" s="28" t="str">
        <f t="shared" si="110"/>
        <v/>
      </c>
      <c r="DM117" s="60"/>
    </row>
    <row r="118" spans="1:117" s="7" customFormat="1" x14ac:dyDescent="0.2">
      <c r="A118" s="44">
        <f>WPA2_1_snd!A117</f>
        <v>15</v>
      </c>
      <c r="B118" s="53">
        <v>5</v>
      </c>
      <c r="C118" s="44">
        <v>31207595.905976001</v>
      </c>
      <c r="D118" s="7" t="s">
        <v>3</v>
      </c>
      <c r="E118" s="7">
        <v>0</v>
      </c>
      <c r="AA118" s="8"/>
      <c r="AB118" s="19" t="s">
        <v>3</v>
      </c>
      <c r="AC118" s="6">
        <v>31207636.986420002</v>
      </c>
      <c r="AD118" s="7" t="s">
        <v>3</v>
      </c>
      <c r="AE118" s="7">
        <v>591124</v>
      </c>
      <c r="AF118" s="7">
        <v>0</v>
      </c>
      <c r="BB118" s="45"/>
      <c r="BC118" s="44">
        <f t="shared" si="65"/>
        <v>1</v>
      </c>
      <c r="BD118" s="57"/>
      <c r="BE118" s="7">
        <f t="shared" si="111"/>
        <v>1</v>
      </c>
      <c r="BF118" s="57"/>
      <c r="BG118" s="7">
        <f t="shared" si="67"/>
        <v>1</v>
      </c>
      <c r="BH118" s="60"/>
      <c r="BI118" s="44">
        <f t="shared" si="56"/>
        <v>41.080444000661373</v>
      </c>
      <c r="BJ118" s="57"/>
      <c r="BK118" s="29" t="str">
        <f t="shared" si="57"/>
        <v xml:space="preserve"> </v>
      </c>
      <c r="BL118" s="29" t="str">
        <f t="shared" si="58"/>
        <v xml:space="preserve"> </v>
      </c>
      <c r="BM118" s="28" t="str">
        <f t="shared" si="59"/>
        <v xml:space="preserve"> </v>
      </c>
      <c r="BN118" s="29" t="str">
        <f t="shared" si="60"/>
        <v xml:space="preserve"> </v>
      </c>
      <c r="BO118" s="29">
        <f t="shared" si="61"/>
        <v>41.080444000661373</v>
      </c>
      <c r="BP118" s="29" t="str">
        <f t="shared" si="62"/>
        <v xml:space="preserve"> </v>
      </c>
      <c r="BQ118" s="29" t="str">
        <f t="shared" si="63"/>
        <v xml:space="preserve"> </v>
      </c>
      <c r="BR118" s="28" t="str">
        <f t="shared" si="64"/>
        <v xml:space="preserve"> </v>
      </c>
      <c r="BS118" s="60"/>
      <c r="BT118" s="38" t="str">
        <f t="shared" si="68"/>
        <v xml:space="preserve"> </v>
      </c>
      <c r="BU118" s="33" t="str">
        <f t="shared" si="69"/>
        <v xml:space="preserve"> </v>
      </c>
      <c r="BV118" s="33" t="str">
        <f t="shared" si="70"/>
        <v xml:space="preserve"> </v>
      </c>
      <c r="BW118" s="23" t="str">
        <f t="shared" si="71"/>
        <v xml:space="preserve"> </v>
      </c>
      <c r="BX118" s="33" t="str">
        <f t="shared" si="72"/>
        <v xml:space="preserve"> </v>
      </c>
      <c r="BY118" s="33" t="str">
        <f t="shared" si="73"/>
        <v xml:space="preserve"> </v>
      </c>
      <c r="BZ118" s="33" t="str">
        <f t="shared" si="74"/>
        <v xml:space="preserve"> </v>
      </c>
      <c r="CA118" s="33" t="str">
        <f t="shared" si="75"/>
        <v xml:space="preserve"> </v>
      </c>
      <c r="CB118" s="23" t="str">
        <f t="shared" si="76"/>
        <v xml:space="preserve"> </v>
      </c>
      <c r="CC118" s="63"/>
      <c r="CD118" s="7" t="str">
        <f t="shared" si="77"/>
        <v xml:space="preserve"> </v>
      </c>
      <c r="CE118" s="7" t="str">
        <f t="shared" si="78"/>
        <v xml:space="preserve"> </v>
      </c>
      <c r="CF118" s="7" t="str">
        <f t="shared" si="79"/>
        <v xml:space="preserve"> </v>
      </c>
      <c r="CG118" s="7" t="str">
        <f t="shared" si="80"/>
        <v xml:space="preserve"> </v>
      </c>
      <c r="CH118" s="7" t="str">
        <f t="shared" si="81"/>
        <v xml:space="preserve"> </v>
      </c>
      <c r="CI118" s="7" t="str">
        <f t="shared" si="82"/>
        <v xml:space="preserve"> </v>
      </c>
      <c r="CJ118" s="7" t="str">
        <f t="shared" si="83"/>
        <v xml:space="preserve"> </v>
      </c>
      <c r="CK118" s="7" t="str">
        <f t="shared" si="84"/>
        <v xml:space="preserve"> </v>
      </c>
      <c r="CL118" s="7" t="str">
        <f t="shared" si="85"/>
        <v xml:space="preserve"> </v>
      </c>
      <c r="CM118" s="7" t="str">
        <f t="shared" si="86"/>
        <v xml:space="preserve"> </v>
      </c>
      <c r="CN118" s="7" t="str">
        <f t="shared" si="87"/>
        <v xml:space="preserve"> </v>
      </c>
      <c r="CO118" s="7" t="str">
        <f t="shared" si="88"/>
        <v xml:space="preserve"> </v>
      </c>
      <c r="CP118" s="7" t="str">
        <f t="shared" si="89"/>
        <v xml:space="preserve"> </v>
      </c>
      <c r="CQ118" s="7" t="str">
        <f t="shared" si="90"/>
        <v xml:space="preserve"> </v>
      </c>
      <c r="CR118" s="7" t="str">
        <f t="shared" si="91"/>
        <v xml:space="preserve"> </v>
      </c>
      <c r="CS118" s="7" t="str">
        <f t="shared" si="92"/>
        <v xml:space="preserve"> </v>
      </c>
      <c r="CT118" s="7" t="str">
        <f t="shared" si="93"/>
        <v xml:space="preserve"> </v>
      </c>
      <c r="CU118" s="7" t="str">
        <f t="shared" si="94"/>
        <v xml:space="preserve"> </v>
      </c>
      <c r="CV118" s="7" t="str">
        <f t="shared" si="95"/>
        <v xml:space="preserve"> </v>
      </c>
      <c r="CW118" s="7" t="str">
        <f t="shared" si="96"/>
        <v xml:space="preserve"> </v>
      </c>
      <c r="CX118" s="7" t="str">
        <f t="shared" si="97"/>
        <v xml:space="preserve"> </v>
      </c>
      <c r="CY118" s="7" t="str">
        <f t="shared" si="98"/>
        <v xml:space="preserve"> </v>
      </c>
      <c r="CZ118" s="7" t="str">
        <f t="shared" si="99"/>
        <v xml:space="preserve"> </v>
      </c>
      <c r="DA118" s="6" t="str">
        <f t="shared" si="100"/>
        <v xml:space="preserve"> </v>
      </c>
      <c r="DB118" s="7" t="str">
        <f t="shared" si="101"/>
        <v xml:space="preserve"> </v>
      </c>
      <c r="DC118" s="7" t="str">
        <f t="shared" si="102"/>
        <v xml:space="preserve"> </v>
      </c>
      <c r="DD118" s="63"/>
      <c r="DE118" s="37" t="str">
        <f t="shared" si="103"/>
        <v/>
      </c>
      <c r="DF118" s="29" t="str">
        <f t="shared" si="104"/>
        <v/>
      </c>
      <c r="DG118" s="28" t="str">
        <f t="shared" si="105"/>
        <v/>
      </c>
      <c r="DH118" s="29" t="str">
        <f t="shared" si="106"/>
        <v/>
      </c>
      <c r="DI118" s="29" t="str">
        <f t="shared" si="107"/>
        <v xml:space="preserve"> </v>
      </c>
      <c r="DJ118" s="29" t="str">
        <f t="shared" si="108"/>
        <v/>
      </c>
      <c r="DK118" s="29" t="str">
        <f t="shared" si="109"/>
        <v/>
      </c>
      <c r="DL118" s="28" t="str">
        <f t="shared" si="110"/>
        <v/>
      </c>
      <c r="DM118" s="60"/>
    </row>
    <row r="119" spans="1:117" s="7" customFormat="1" x14ac:dyDescent="0.2">
      <c r="A119" s="44">
        <f>WPA2_1_snd!A118</f>
        <v>15</v>
      </c>
      <c r="B119" s="53">
        <v>6</v>
      </c>
      <c r="C119" s="44">
        <v>31207595.937383</v>
      </c>
      <c r="D119" s="7" t="s">
        <v>3</v>
      </c>
      <c r="E119" s="7">
        <v>0</v>
      </c>
      <c r="AA119" s="8"/>
      <c r="AB119" s="19" t="s">
        <v>3</v>
      </c>
      <c r="AC119" s="6">
        <v>31207637.468832999</v>
      </c>
      <c r="AD119" s="7" t="s">
        <v>3</v>
      </c>
      <c r="AE119" s="7">
        <v>585045</v>
      </c>
      <c r="AF119" s="7">
        <v>0</v>
      </c>
      <c r="BB119" s="45"/>
      <c r="BC119" s="44">
        <f t="shared" si="65"/>
        <v>1</v>
      </c>
      <c r="BD119" s="57"/>
      <c r="BE119" s="7">
        <f t="shared" si="111"/>
        <v>1</v>
      </c>
      <c r="BF119" s="57"/>
      <c r="BG119" s="7">
        <f t="shared" si="67"/>
        <v>1</v>
      </c>
      <c r="BH119" s="60"/>
      <c r="BI119" s="44">
        <f t="shared" si="56"/>
        <v>41.531449999660254</v>
      </c>
      <c r="BJ119" s="57"/>
      <c r="BK119" s="29" t="str">
        <f t="shared" si="57"/>
        <v xml:space="preserve"> </v>
      </c>
      <c r="BL119" s="29" t="str">
        <f t="shared" si="58"/>
        <v xml:space="preserve"> </v>
      </c>
      <c r="BM119" s="28" t="str">
        <f t="shared" si="59"/>
        <v xml:space="preserve"> </v>
      </c>
      <c r="BN119" s="29" t="str">
        <f t="shared" si="60"/>
        <v xml:space="preserve"> </v>
      </c>
      <c r="BO119" s="29" t="str">
        <f t="shared" si="61"/>
        <v xml:space="preserve"> </v>
      </c>
      <c r="BP119" s="29">
        <f t="shared" si="62"/>
        <v>41.531449999660254</v>
      </c>
      <c r="BQ119" s="29" t="str">
        <f t="shared" si="63"/>
        <v xml:space="preserve"> </v>
      </c>
      <c r="BR119" s="28" t="str">
        <f t="shared" si="64"/>
        <v xml:space="preserve"> </v>
      </c>
      <c r="BS119" s="60"/>
      <c r="BT119" s="38" t="str">
        <f t="shared" si="68"/>
        <v xml:space="preserve"> </v>
      </c>
      <c r="BU119" s="33" t="str">
        <f t="shared" si="69"/>
        <v xml:space="preserve"> </v>
      </c>
      <c r="BV119" s="33" t="str">
        <f t="shared" si="70"/>
        <v xml:space="preserve"> </v>
      </c>
      <c r="BW119" s="23" t="str">
        <f t="shared" si="71"/>
        <v xml:space="preserve"> </v>
      </c>
      <c r="BX119" s="33" t="str">
        <f t="shared" si="72"/>
        <v xml:space="preserve"> </v>
      </c>
      <c r="BY119" s="33" t="str">
        <f t="shared" si="73"/>
        <v xml:space="preserve"> </v>
      </c>
      <c r="BZ119" s="33" t="str">
        <f t="shared" si="74"/>
        <v xml:space="preserve"> </v>
      </c>
      <c r="CA119" s="33" t="str">
        <f t="shared" si="75"/>
        <v xml:space="preserve"> </v>
      </c>
      <c r="CB119" s="23" t="str">
        <f t="shared" si="76"/>
        <v xml:space="preserve"> </v>
      </c>
      <c r="CC119" s="63"/>
      <c r="CD119" s="7" t="str">
        <f t="shared" si="77"/>
        <v xml:space="preserve"> </v>
      </c>
      <c r="CE119" s="7" t="str">
        <f t="shared" si="78"/>
        <v xml:space="preserve"> </v>
      </c>
      <c r="CF119" s="7" t="str">
        <f t="shared" si="79"/>
        <v xml:space="preserve"> </v>
      </c>
      <c r="CG119" s="7" t="str">
        <f t="shared" si="80"/>
        <v xml:space="preserve"> </v>
      </c>
      <c r="CH119" s="7" t="str">
        <f t="shared" si="81"/>
        <v xml:space="preserve"> </v>
      </c>
      <c r="CI119" s="7" t="str">
        <f t="shared" si="82"/>
        <v xml:space="preserve"> </v>
      </c>
      <c r="CJ119" s="7" t="str">
        <f t="shared" si="83"/>
        <v xml:space="preserve"> </v>
      </c>
      <c r="CK119" s="7" t="str">
        <f t="shared" si="84"/>
        <v xml:space="preserve"> </v>
      </c>
      <c r="CL119" s="7" t="str">
        <f t="shared" si="85"/>
        <v xml:space="preserve"> </v>
      </c>
      <c r="CM119" s="7" t="str">
        <f t="shared" si="86"/>
        <v xml:space="preserve"> </v>
      </c>
      <c r="CN119" s="7" t="str">
        <f t="shared" si="87"/>
        <v xml:space="preserve"> </v>
      </c>
      <c r="CO119" s="7" t="str">
        <f t="shared" si="88"/>
        <v xml:space="preserve"> </v>
      </c>
      <c r="CP119" s="7" t="str">
        <f t="shared" si="89"/>
        <v xml:space="preserve"> </v>
      </c>
      <c r="CQ119" s="7" t="str">
        <f t="shared" si="90"/>
        <v xml:space="preserve"> </v>
      </c>
      <c r="CR119" s="7" t="str">
        <f t="shared" si="91"/>
        <v xml:space="preserve"> </v>
      </c>
      <c r="CS119" s="7" t="str">
        <f t="shared" si="92"/>
        <v xml:space="preserve"> </v>
      </c>
      <c r="CT119" s="7" t="str">
        <f t="shared" si="93"/>
        <v xml:space="preserve"> </v>
      </c>
      <c r="CU119" s="7" t="str">
        <f t="shared" si="94"/>
        <v xml:space="preserve"> </v>
      </c>
      <c r="CV119" s="7" t="str">
        <f t="shared" si="95"/>
        <v xml:space="preserve"> </v>
      </c>
      <c r="CW119" s="7" t="str">
        <f t="shared" si="96"/>
        <v xml:space="preserve"> </v>
      </c>
      <c r="CX119" s="7" t="str">
        <f t="shared" si="97"/>
        <v xml:space="preserve"> </v>
      </c>
      <c r="CY119" s="7" t="str">
        <f t="shared" si="98"/>
        <v xml:space="preserve"> </v>
      </c>
      <c r="CZ119" s="7" t="str">
        <f t="shared" si="99"/>
        <v xml:space="preserve"> </v>
      </c>
      <c r="DA119" s="6" t="str">
        <f t="shared" si="100"/>
        <v xml:space="preserve"> </v>
      </c>
      <c r="DB119" s="7" t="str">
        <f t="shared" si="101"/>
        <v xml:space="preserve"> </v>
      </c>
      <c r="DC119" s="7" t="str">
        <f t="shared" si="102"/>
        <v xml:space="preserve"> </v>
      </c>
      <c r="DD119" s="63"/>
      <c r="DE119" s="37" t="str">
        <f t="shared" si="103"/>
        <v/>
      </c>
      <c r="DF119" s="29" t="str">
        <f t="shared" si="104"/>
        <v/>
      </c>
      <c r="DG119" s="28" t="str">
        <f t="shared" si="105"/>
        <v/>
      </c>
      <c r="DH119" s="29" t="str">
        <f t="shared" si="106"/>
        <v/>
      </c>
      <c r="DI119" s="29" t="str">
        <f t="shared" si="107"/>
        <v/>
      </c>
      <c r="DJ119" s="29" t="str">
        <f t="shared" si="108"/>
        <v xml:space="preserve"> </v>
      </c>
      <c r="DK119" s="29" t="str">
        <f t="shared" si="109"/>
        <v/>
      </c>
      <c r="DL119" s="28" t="str">
        <f t="shared" si="110"/>
        <v/>
      </c>
      <c r="DM119" s="60"/>
    </row>
    <row r="120" spans="1:117" s="7" customFormat="1" x14ac:dyDescent="0.2">
      <c r="A120" s="44">
        <f>WPA2_1_snd!A119</f>
        <v>15</v>
      </c>
      <c r="B120" s="53">
        <v>7</v>
      </c>
      <c r="C120" s="44">
        <v>31207596.102200001</v>
      </c>
      <c r="D120" s="7" t="s">
        <v>3</v>
      </c>
      <c r="E120" s="7">
        <v>0</v>
      </c>
      <c r="AA120" s="8"/>
      <c r="AB120" s="19" t="s">
        <v>3</v>
      </c>
      <c r="AC120" s="6">
        <v>31207739.070064001</v>
      </c>
      <c r="AD120" s="7" t="s">
        <v>3</v>
      </c>
      <c r="AE120" s="7">
        <v>580469</v>
      </c>
      <c r="AF120" s="7">
        <v>0</v>
      </c>
      <c r="BB120" s="45"/>
      <c r="BC120" s="44">
        <f t="shared" si="65"/>
        <v>1</v>
      </c>
      <c r="BD120" s="57"/>
      <c r="BE120" s="7">
        <f t="shared" si="111"/>
        <v>1</v>
      </c>
      <c r="BF120" s="57"/>
      <c r="BG120" s="7">
        <f t="shared" si="67"/>
        <v>1</v>
      </c>
      <c r="BH120" s="60"/>
      <c r="BI120" s="44">
        <f t="shared" si="56"/>
        <v>142.96786399930716</v>
      </c>
      <c r="BJ120" s="57"/>
      <c r="BK120" s="29" t="str">
        <f t="shared" si="57"/>
        <v xml:space="preserve"> </v>
      </c>
      <c r="BL120" s="29" t="str">
        <f t="shared" si="58"/>
        <v xml:space="preserve"> </v>
      </c>
      <c r="BM120" s="28" t="str">
        <f t="shared" si="59"/>
        <v xml:space="preserve"> </v>
      </c>
      <c r="BN120" s="29" t="str">
        <f t="shared" si="60"/>
        <v xml:space="preserve"> </v>
      </c>
      <c r="BO120" s="29" t="str">
        <f t="shared" si="61"/>
        <v xml:space="preserve"> </v>
      </c>
      <c r="BP120" s="29" t="str">
        <f t="shared" si="62"/>
        <v xml:space="preserve"> </v>
      </c>
      <c r="BQ120" s="29">
        <f t="shared" si="63"/>
        <v>142.96786399930716</v>
      </c>
      <c r="BR120" s="28" t="str">
        <f t="shared" si="64"/>
        <v xml:space="preserve"> </v>
      </c>
      <c r="BS120" s="60"/>
      <c r="BT120" s="38" t="str">
        <f t="shared" si="68"/>
        <v xml:space="preserve"> </v>
      </c>
      <c r="BU120" s="33" t="str">
        <f t="shared" si="69"/>
        <v xml:space="preserve"> </v>
      </c>
      <c r="BV120" s="33" t="str">
        <f t="shared" si="70"/>
        <v xml:space="preserve"> </v>
      </c>
      <c r="BW120" s="23" t="str">
        <f t="shared" si="71"/>
        <v xml:space="preserve"> </v>
      </c>
      <c r="BX120" s="33" t="str">
        <f t="shared" si="72"/>
        <v xml:space="preserve"> </v>
      </c>
      <c r="BY120" s="33" t="str">
        <f t="shared" si="73"/>
        <v xml:space="preserve"> </v>
      </c>
      <c r="BZ120" s="33" t="str">
        <f t="shared" si="74"/>
        <v xml:space="preserve"> </v>
      </c>
      <c r="CA120" s="33" t="str">
        <f t="shared" si="75"/>
        <v xml:space="preserve"> </v>
      </c>
      <c r="CB120" s="23" t="str">
        <f t="shared" si="76"/>
        <v xml:space="preserve"> </v>
      </c>
      <c r="CC120" s="63"/>
      <c r="CD120" s="7" t="str">
        <f t="shared" si="77"/>
        <v xml:space="preserve"> </v>
      </c>
      <c r="CE120" s="7" t="str">
        <f t="shared" si="78"/>
        <v xml:space="preserve"> </v>
      </c>
      <c r="CF120" s="7" t="str">
        <f t="shared" si="79"/>
        <v xml:space="preserve"> </v>
      </c>
      <c r="CG120" s="7" t="str">
        <f t="shared" si="80"/>
        <v xml:space="preserve"> </v>
      </c>
      <c r="CH120" s="7" t="str">
        <f t="shared" si="81"/>
        <v xml:space="preserve"> </v>
      </c>
      <c r="CI120" s="7" t="str">
        <f t="shared" si="82"/>
        <v xml:space="preserve"> </v>
      </c>
      <c r="CJ120" s="7" t="str">
        <f t="shared" si="83"/>
        <v xml:space="preserve"> </v>
      </c>
      <c r="CK120" s="7" t="str">
        <f t="shared" si="84"/>
        <v xml:space="preserve"> </v>
      </c>
      <c r="CL120" s="7" t="str">
        <f t="shared" si="85"/>
        <v xml:space="preserve"> </v>
      </c>
      <c r="CM120" s="7" t="str">
        <f t="shared" si="86"/>
        <v xml:space="preserve"> </v>
      </c>
      <c r="CN120" s="7" t="str">
        <f t="shared" si="87"/>
        <v xml:space="preserve"> </v>
      </c>
      <c r="CO120" s="7" t="str">
        <f t="shared" si="88"/>
        <v xml:space="preserve"> </v>
      </c>
      <c r="CP120" s="7" t="str">
        <f t="shared" si="89"/>
        <v xml:space="preserve"> </v>
      </c>
      <c r="CQ120" s="7" t="str">
        <f t="shared" si="90"/>
        <v xml:space="preserve"> </v>
      </c>
      <c r="CR120" s="7" t="str">
        <f t="shared" si="91"/>
        <v xml:space="preserve"> </v>
      </c>
      <c r="CS120" s="7" t="str">
        <f t="shared" si="92"/>
        <v xml:space="preserve"> </v>
      </c>
      <c r="CT120" s="7" t="str">
        <f t="shared" si="93"/>
        <v xml:space="preserve"> </v>
      </c>
      <c r="CU120" s="7" t="str">
        <f t="shared" si="94"/>
        <v xml:space="preserve"> </v>
      </c>
      <c r="CV120" s="7" t="str">
        <f t="shared" si="95"/>
        <v xml:space="preserve"> </v>
      </c>
      <c r="CW120" s="7" t="str">
        <f t="shared" si="96"/>
        <v xml:space="preserve"> </v>
      </c>
      <c r="CX120" s="7" t="str">
        <f t="shared" si="97"/>
        <v xml:space="preserve"> </v>
      </c>
      <c r="CY120" s="7" t="str">
        <f t="shared" si="98"/>
        <v xml:space="preserve"> </v>
      </c>
      <c r="CZ120" s="7" t="str">
        <f t="shared" si="99"/>
        <v xml:space="preserve"> </v>
      </c>
      <c r="DA120" s="6" t="str">
        <f t="shared" si="100"/>
        <v xml:space="preserve"> </v>
      </c>
      <c r="DB120" s="7" t="str">
        <f t="shared" si="101"/>
        <v xml:space="preserve"> </v>
      </c>
      <c r="DC120" s="7" t="str">
        <f t="shared" si="102"/>
        <v xml:space="preserve"> </v>
      </c>
      <c r="DD120" s="63"/>
      <c r="DE120" s="37" t="str">
        <f t="shared" si="103"/>
        <v/>
      </c>
      <c r="DF120" s="29" t="str">
        <f t="shared" si="104"/>
        <v/>
      </c>
      <c r="DG120" s="28" t="str">
        <f t="shared" si="105"/>
        <v/>
      </c>
      <c r="DH120" s="29" t="str">
        <f t="shared" si="106"/>
        <v/>
      </c>
      <c r="DI120" s="29" t="str">
        <f t="shared" si="107"/>
        <v/>
      </c>
      <c r="DJ120" s="29" t="str">
        <f t="shared" si="108"/>
        <v/>
      </c>
      <c r="DK120" s="29" t="str">
        <f t="shared" si="109"/>
        <v xml:space="preserve"> </v>
      </c>
      <c r="DL120" s="28" t="str">
        <f t="shared" si="110"/>
        <v/>
      </c>
      <c r="DM120" s="60"/>
    </row>
    <row r="121" spans="1:117" s="7" customFormat="1" x14ac:dyDescent="0.2">
      <c r="A121" s="44">
        <f>WPA2_1_snd!A120</f>
        <v>15</v>
      </c>
      <c r="B121" s="53">
        <v>8</v>
      </c>
      <c r="C121" s="44">
        <v>31207596.134015001</v>
      </c>
      <c r="D121" s="7" t="s">
        <v>3</v>
      </c>
      <c r="E121" s="7">
        <v>0</v>
      </c>
      <c r="AA121" s="8"/>
      <c r="AB121" s="19" t="s">
        <v>3</v>
      </c>
      <c r="AC121" s="6">
        <v>31207741.489555001</v>
      </c>
      <c r="AD121" s="7" t="s">
        <v>3</v>
      </c>
      <c r="AE121" s="7">
        <v>537199</v>
      </c>
      <c r="AF121" s="7">
        <v>0</v>
      </c>
      <c r="BB121" s="45"/>
      <c r="BC121" s="44">
        <f t="shared" si="65"/>
        <v>1</v>
      </c>
      <c r="BD121" s="57"/>
      <c r="BE121" s="7">
        <f t="shared" si="111"/>
        <v>1</v>
      </c>
      <c r="BF121" s="57"/>
      <c r="BG121" s="7">
        <f t="shared" si="67"/>
        <v>1</v>
      </c>
      <c r="BH121" s="60"/>
      <c r="BI121" s="44">
        <f t="shared" si="56"/>
        <v>145.35553999990225</v>
      </c>
      <c r="BJ121" s="57"/>
      <c r="BK121" s="29" t="str">
        <f t="shared" si="57"/>
        <v xml:space="preserve"> </v>
      </c>
      <c r="BL121" s="29" t="str">
        <f t="shared" si="58"/>
        <v xml:space="preserve"> </v>
      </c>
      <c r="BM121" s="28" t="str">
        <f t="shared" si="59"/>
        <v xml:space="preserve"> </v>
      </c>
      <c r="BN121" s="29" t="str">
        <f t="shared" si="60"/>
        <v xml:space="preserve"> </v>
      </c>
      <c r="BO121" s="29" t="str">
        <f t="shared" si="61"/>
        <v xml:space="preserve"> </v>
      </c>
      <c r="BP121" s="29" t="str">
        <f t="shared" si="62"/>
        <v xml:space="preserve"> </v>
      </c>
      <c r="BQ121" s="29" t="str">
        <f t="shared" si="63"/>
        <v xml:space="preserve"> </v>
      </c>
      <c r="BR121" s="28">
        <f t="shared" si="64"/>
        <v>145.35553999990225</v>
      </c>
      <c r="BS121" s="60"/>
      <c r="BT121" s="38" t="str">
        <f t="shared" si="68"/>
        <v xml:space="preserve"> </v>
      </c>
      <c r="BU121" s="33" t="str">
        <f t="shared" si="69"/>
        <v xml:space="preserve"> </v>
      </c>
      <c r="BV121" s="33" t="str">
        <f t="shared" si="70"/>
        <v xml:space="preserve"> </v>
      </c>
      <c r="BW121" s="23" t="str">
        <f t="shared" si="71"/>
        <v xml:space="preserve"> </v>
      </c>
      <c r="BX121" s="33" t="str">
        <f t="shared" si="72"/>
        <v xml:space="preserve"> </v>
      </c>
      <c r="BY121" s="33" t="str">
        <f t="shared" si="73"/>
        <v xml:space="preserve"> </v>
      </c>
      <c r="BZ121" s="33" t="str">
        <f t="shared" si="74"/>
        <v xml:space="preserve"> </v>
      </c>
      <c r="CA121" s="33" t="str">
        <f t="shared" si="75"/>
        <v xml:space="preserve"> </v>
      </c>
      <c r="CB121" s="23" t="str">
        <f t="shared" si="76"/>
        <v xml:space="preserve"> </v>
      </c>
      <c r="CC121" s="63"/>
      <c r="CD121" s="7" t="str">
        <f t="shared" si="77"/>
        <v xml:space="preserve"> </v>
      </c>
      <c r="CE121" s="7" t="str">
        <f t="shared" si="78"/>
        <v xml:space="preserve"> </v>
      </c>
      <c r="CF121" s="7" t="str">
        <f t="shared" si="79"/>
        <v xml:space="preserve"> </v>
      </c>
      <c r="CG121" s="7" t="str">
        <f t="shared" si="80"/>
        <v xml:space="preserve"> </v>
      </c>
      <c r="CH121" s="7" t="str">
        <f t="shared" si="81"/>
        <v xml:space="preserve"> </v>
      </c>
      <c r="CI121" s="7" t="str">
        <f t="shared" si="82"/>
        <v xml:space="preserve"> </v>
      </c>
      <c r="CJ121" s="7" t="str">
        <f t="shared" si="83"/>
        <v xml:space="preserve"> </v>
      </c>
      <c r="CK121" s="7" t="str">
        <f t="shared" si="84"/>
        <v xml:space="preserve"> </v>
      </c>
      <c r="CL121" s="7" t="str">
        <f t="shared" si="85"/>
        <v xml:space="preserve"> </v>
      </c>
      <c r="CM121" s="7" t="str">
        <f t="shared" si="86"/>
        <v xml:space="preserve"> </v>
      </c>
      <c r="CN121" s="7" t="str">
        <f t="shared" si="87"/>
        <v xml:space="preserve"> </v>
      </c>
      <c r="CO121" s="7" t="str">
        <f t="shared" si="88"/>
        <v xml:space="preserve"> </v>
      </c>
      <c r="CP121" s="7" t="str">
        <f t="shared" si="89"/>
        <v xml:space="preserve"> </v>
      </c>
      <c r="CQ121" s="7" t="str">
        <f t="shared" si="90"/>
        <v xml:space="preserve"> </v>
      </c>
      <c r="CR121" s="7" t="str">
        <f t="shared" si="91"/>
        <v xml:space="preserve"> </v>
      </c>
      <c r="CS121" s="7" t="str">
        <f t="shared" si="92"/>
        <v xml:space="preserve"> </v>
      </c>
      <c r="CT121" s="7" t="str">
        <f t="shared" si="93"/>
        <v xml:space="preserve"> </v>
      </c>
      <c r="CU121" s="7" t="str">
        <f t="shared" si="94"/>
        <v xml:space="preserve"> </v>
      </c>
      <c r="CV121" s="7" t="str">
        <f t="shared" si="95"/>
        <v xml:space="preserve"> </v>
      </c>
      <c r="CW121" s="7" t="str">
        <f t="shared" si="96"/>
        <v xml:space="preserve"> </v>
      </c>
      <c r="CX121" s="7" t="str">
        <f t="shared" si="97"/>
        <v xml:space="preserve"> </v>
      </c>
      <c r="CY121" s="7" t="str">
        <f t="shared" si="98"/>
        <v xml:space="preserve"> </v>
      </c>
      <c r="CZ121" s="7" t="str">
        <f t="shared" si="99"/>
        <v xml:space="preserve"> </v>
      </c>
      <c r="DA121" s="6" t="str">
        <f t="shared" si="100"/>
        <v xml:space="preserve"> </v>
      </c>
      <c r="DB121" s="7" t="str">
        <f t="shared" si="101"/>
        <v xml:space="preserve"> </v>
      </c>
      <c r="DC121" s="7" t="str">
        <f t="shared" si="102"/>
        <v xml:space="preserve"> </v>
      </c>
      <c r="DD121" s="63"/>
      <c r="DE121" s="37" t="str">
        <f t="shared" si="103"/>
        <v/>
      </c>
      <c r="DF121" s="29" t="str">
        <f t="shared" si="104"/>
        <v/>
      </c>
      <c r="DG121" s="28" t="str">
        <f t="shared" si="105"/>
        <v/>
      </c>
      <c r="DH121" s="29" t="str">
        <f t="shared" si="106"/>
        <v/>
      </c>
      <c r="DI121" s="29" t="str">
        <f t="shared" si="107"/>
        <v/>
      </c>
      <c r="DJ121" s="29" t="str">
        <f t="shared" si="108"/>
        <v/>
      </c>
      <c r="DK121" s="29" t="str">
        <f t="shared" si="109"/>
        <v/>
      </c>
      <c r="DL121" s="28" t="str">
        <f t="shared" si="110"/>
        <v xml:space="preserve"> </v>
      </c>
      <c r="DM121" s="60"/>
    </row>
    <row r="122" spans="1:117" s="7" customFormat="1" x14ac:dyDescent="0.2">
      <c r="A122" s="44">
        <f>WPA2_1_snd!A121</f>
        <v>16</v>
      </c>
      <c r="B122" s="53">
        <v>1</v>
      </c>
      <c r="C122" s="44">
        <v>31213594.496839002</v>
      </c>
      <c r="D122" s="7" t="s">
        <v>1</v>
      </c>
      <c r="E122" s="7">
        <v>220</v>
      </c>
      <c r="F122" s="7">
        <v>91</v>
      </c>
      <c r="G122" s="7">
        <v>239</v>
      </c>
      <c r="H122" s="7">
        <v>140</v>
      </c>
      <c r="I122" s="7">
        <v>167</v>
      </c>
      <c r="J122" s="7">
        <v>211</v>
      </c>
      <c r="K122" s="7">
        <v>226</v>
      </c>
      <c r="L122" s="7">
        <v>224</v>
      </c>
      <c r="M122" s="7">
        <v>14</v>
      </c>
      <c r="N122" s="7">
        <v>54</v>
      </c>
      <c r="O122" s="7">
        <v>162</v>
      </c>
      <c r="P122" s="7">
        <v>37</v>
      </c>
      <c r="Q122" s="7">
        <v>168</v>
      </c>
      <c r="R122" s="7">
        <v>238</v>
      </c>
      <c r="AA122" s="8"/>
      <c r="AB122" s="19" t="s">
        <v>1</v>
      </c>
      <c r="AC122" s="6">
        <v>31213598.119886</v>
      </c>
      <c r="AD122" s="7" t="s">
        <v>1</v>
      </c>
      <c r="AE122" s="7">
        <v>568507</v>
      </c>
      <c r="AF122" s="7">
        <v>285</v>
      </c>
      <c r="AG122" s="7">
        <v>20</v>
      </c>
      <c r="AH122" s="7">
        <v>305</v>
      </c>
      <c r="AI122" s="7">
        <v>70</v>
      </c>
      <c r="AJ122" s="7">
        <v>210</v>
      </c>
      <c r="AK122" s="7">
        <v>205</v>
      </c>
      <c r="AL122" s="7">
        <v>210</v>
      </c>
      <c r="AM122" s="7">
        <v>310</v>
      </c>
      <c r="AN122" s="7">
        <v>310</v>
      </c>
      <c r="AO122" s="7">
        <v>0</v>
      </c>
      <c r="AP122" s="7">
        <v>130</v>
      </c>
      <c r="AQ122" s="7">
        <v>20</v>
      </c>
      <c r="AR122" s="7">
        <v>245</v>
      </c>
      <c r="AS122" s="7">
        <v>0</v>
      </c>
      <c r="BB122" s="45"/>
      <c r="BC122" s="44">
        <f t="shared" si="65"/>
        <v>1</v>
      </c>
      <c r="BD122" s="57"/>
      <c r="BE122" s="7">
        <f t="shared" si="111"/>
        <v>1</v>
      </c>
      <c r="BF122" s="57"/>
      <c r="BG122" s="7">
        <f t="shared" si="67"/>
        <v>1</v>
      </c>
      <c r="BH122" s="60"/>
      <c r="BI122" s="44">
        <f t="shared" si="56"/>
        <v>3.6230469979345798</v>
      </c>
      <c r="BJ122" s="57"/>
      <c r="BK122" s="29">
        <f t="shared" si="57"/>
        <v>3.6230469979345798</v>
      </c>
      <c r="BL122" s="29" t="str">
        <f t="shared" si="58"/>
        <v xml:space="preserve"> </v>
      </c>
      <c r="BM122" s="28" t="str">
        <f t="shared" si="59"/>
        <v xml:space="preserve"> </v>
      </c>
      <c r="BN122" s="29" t="str">
        <f t="shared" si="60"/>
        <v xml:space="preserve"> </v>
      </c>
      <c r="BO122" s="29" t="str">
        <f t="shared" si="61"/>
        <v xml:space="preserve"> </v>
      </c>
      <c r="BP122" s="29" t="str">
        <f t="shared" si="62"/>
        <v xml:space="preserve"> </v>
      </c>
      <c r="BQ122" s="29" t="str">
        <f t="shared" si="63"/>
        <v xml:space="preserve"> </v>
      </c>
      <c r="BR122" s="28" t="str">
        <f t="shared" si="64"/>
        <v xml:space="preserve"> </v>
      </c>
      <c r="BS122" s="60"/>
      <c r="BT122" s="38">
        <f t="shared" si="68"/>
        <v>0</v>
      </c>
      <c r="BU122" s="33">
        <f t="shared" si="69"/>
        <v>0</v>
      </c>
      <c r="BV122" s="33" t="str">
        <f t="shared" si="70"/>
        <v xml:space="preserve"> </v>
      </c>
      <c r="BW122" s="23" t="str">
        <f t="shared" si="71"/>
        <v xml:space="preserve"> </v>
      </c>
      <c r="BX122" s="33" t="str">
        <f t="shared" si="72"/>
        <v xml:space="preserve"> </v>
      </c>
      <c r="BY122" s="33" t="str">
        <f t="shared" si="73"/>
        <v xml:space="preserve"> </v>
      </c>
      <c r="BZ122" s="33" t="str">
        <f t="shared" si="74"/>
        <v xml:space="preserve"> </v>
      </c>
      <c r="CA122" s="33" t="str">
        <f t="shared" si="75"/>
        <v xml:space="preserve"> </v>
      </c>
      <c r="CB122" s="23" t="str">
        <f t="shared" si="76"/>
        <v xml:space="preserve"> </v>
      </c>
      <c r="CC122" s="63"/>
      <c r="CD122" s="7">
        <f t="shared" si="77"/>
        <v>65</v>
      </c>
      <c r="CE122" s="7">
        <f t="shared" si="78"/>
        <v>71</v>
      </c>
      <c r="CF122" s="7">
        <f t="shared" si="79"/>
        <v>66</v>
      </c>
      <c r="CG122" s="7">
        <f t="shared" si="80"/>
        <v>70</v>
      </c>
      <c r="CH122" s="7">
        <f t="shared" si="81"/>
        <v>43</v>
      </c>
      <c r="CI122" s="7">
        <f t="shared" si="82"/>
        <v>6</v>
      </c>
      <c r="CJ122" s="7">
        <f t="shared" si="83"/>
        <v>16</v>
      </c>
      <c r="CK122" s="7">
        <f t="shared" si="84"/>
        <v>86</v>
      </c>
      <c r="CL122" s="7">
        <f t="shared" si="85"/>
        <v>296</v>
      </c>
      <c r="CM122" s="7">
        <f t="shared" si="86"/>
        <v>54</v>
      </c>
      <c r="CN122" s="7">
        <f t="shared" si="87"/>
        <v>32</v>
      </c>
      <c r="CO122" s="7">
        <f t="shared" si="88"/>
        <v>17</v>
      </c>
      <c r="CP122" s="7">
        <f t="shared" si="89"/>
        <v>77</v>
      </c>
      <c r="CQ122" s="7">
        <f t="shared" si="90"/>
        <v>238</v>
      </c>
      <c r="CR122" s="7" t="str">
        <f t="shared" si="91"/>
        <v xml:space="preserve"> </v>
      </c>
      <c r="CS122" s="7" t="str">
        <f t="shared" si="92"/>
        <v xml:space="preserve"> </v>
      </c>
      <c r="CT122" s="7" t="str">
        <f t="shared" si="93"/>
        <v xml:space="preserve"> </v>
      </c>
      <c r="CU122" s="7" t="str">
        <f t="shared" si="94"/>
        <v xml:space="preserve"> </v>
      </c>
      <c r="CV122" s="7" t="str">
        <f t="shared" si="95"/>
        <v xml:space="preserve"> </v>
      </c>
      <c r="CW122" s="7" t="str">
        <f t="shared" si="96"/>
        <v xml:space="preserve"> </v>
      </c>
      <c r="CX122" s="7" t="str">
        <f t="shared" si="97"/>
        <v xml:space="preserve"> </v>
      </c>
      <c r="CY122" s="7" t="str">
        <f t="shared" si="98"/>
        <v xml:space="preserve"> </v>
      </c>
      <c r="CZ122" s="7" t="str">
        <f t="shared" si="99"/>
        <v xml:space="preserve"> </v>
      </c>
      <c r="DA122" s="6">
        <f t="shared" si="100"/>
        <v>81.214285714285708</v>
      </c>
      <c r="DB122" s="7">
        <f t="shared" si="101"/>
        <v>65.5</v>
      </c>
      <c r="DC122" s="7">
        <f t="shared" si="102"/>
        <v>80.239087884208871</v>
      </c>
      <c r="DD122" s="63"/>
      <c r="DE122" s="37">
        <f t="shared" si="103"/>
        <v>81.214285714285708</v>
      </c>
      <c r="DF122" s="29" t="str">
        <f t="shared" si="104"/>
        <v/>
      </c>
      <c r="DG122" s="28" t="str">
        <f t="shared" si="105"/>
        <v/>
      </c>
      <c r="DH122" s="29" t="str">
        <f t="shared" si="106"/>
        <v/>
      </c>
      <c r="DI122" s="29" t="str">
        <f t="shared" si="107"/>
        <v/>
      </c>
      <c r="DJ122" s="29" t="str">
        <f t="shared" si="108"/>
        <v/>
      </c>
      <c r="DK122" s="29" t="str">
        <f t="shared" si="109"/>
        <v/>
      </c>
      <c r="DL122" s="28" t="str">
        <f t="shared" si="110"/>
        <v/>
      </c>
      <c r="DM122" s="60"/>
    </row>
    <row r="123" spans="1:117" s="7" customFormat="1" x14ac:dyDescent="0.2">
      <c r="A123" s="44">
        <f>WPA2_1_snd!A122</f>
        <v>16</v>
      </c>
      <c r="B123" s="53">
        <v>2</v>
      </c>
      <c r="C123" s="44">
        <v>31213594.541457001</v>
      </c>
      <c r="D123" s="7" t="s">
        <v>1</v>
      </c>
      <c r="E123" s="7">
        <v>150</v>
      </c>
      <c r="F123" s="7">
        <v>119</v>
      </c>
      <c r="G123" s="7">
        <v>60</v>
      </c>
      <c r="H123" s="7">
        <v>212</v>
      </c>
      <c r="I123" s="7">
        <v>41</v>
      </c>
      <c r="J123" s="7">
        <v>201</v>
      </c>
      <c r="K123" s="7">
        <v>230</v>
      </c>
      <c r="L123" s="7">
        <v>189</v>
      </c>
      <c r="M123" s="7">
        <v>216</v>
      </c>
      <c r="N123" s="7">
        <v>78</v>
      </c>
      <c r="O123" s="7">
        <v>33</v>
      </c>
      <c r="P123" s="7">
        <v>90</v>
      </c>
      <c r="Q123" s="7">
        <v>104</v>
      </c>
      <c r="R123" s="7">
        <v>226</v>
      </c>
      <c r="S123" s="7">
        <v>96</v>
      </c>
      <c r="AA123" s="8"/>
      <c r="AB123" s="19" t="s">
        <v>1</v>
      </c>
      <c r="AC123" s="6">
        <v>31213608.795649</v>
      </c>
      <c r="AD123" s="7" t="s">
        <v>1</v>
      </c>
      <c r="AE123" s="7">
        <v>584554</v>
      </c>
      <c r="AF123" s="7">
        <v>135</v>
      </c>
      <c r="AG123" s="7">
        <v>120</v>
      </c>
      <c r="AH123" s="7">
        <v>55</v>
      </c>
      <c r="AI123" s="7">
        <v>285</v>
      </c>
      <c r="AJ123" s="7">
        <v>285</v>
      </c>
      <c r="AK123" s="7">
        <v>180</v>
      </c>
      <c r="AL123" s="7">
        <v>305</v>
      </c>
      <c r="AM123" s="7">
        <v>90</v>
      </c>
      <c r="AN123" s="7">
        <v>315</v>
      </c>
      <c r="AO123" s="7">
        <v>0</v>
      </c>
      <c r="AP123" s="7">
        <v>25</v>
      </c>
      <c r="AQ123" s="7">
        <v>115</v>
      </c>
      <c r="AR123" s="7">
        <v>50</v>
      </c>
      <c r="AS123" s="7">
        <v>305</v>
      </c>
      <c r="AT123" s="7">
        <v>0</v>
      </c>
      <c r="BB123" s="45"/>
      <c r="BC123" s="44">
        <f t="shared" si="65"/>
        <v>1</v>
      </c>
      <c r="BD123" s="57"/>
      <c r="BE123" s="7">
        <f t="shared" si="111"/>
        <v>1</v>
      </c>
      <c r="BF123" s="57"/>
      <c r="BG123" s="7">
        <f t="shared" si="67"/>
        <v>1</v>
      </c>
      <c r="BH123" s="60"/>
      <c r="BI123" s="44">
        <f t="shared" si="56"/>
        <v>14.254191998392344</v>
      </c>
      <c r="BJ123" s="57"/>
      <c r="BK123" s="29" t="str">
        <f t="shared" si="57"/>
        <v xml:space="preserve"> </v>
      </c>
      <c r="BL123" s="29">
        <f t="shared" si="58"/>
        <v>14.254191998392344</v>
      </c>
      <c r="BM123" s="28" t="str">
        <f t="shared" si="59"/>
        <v xml:space="preserve"> </v>
      </c>
      <c r="BN123" s="29" t="str">
        <f t="shared" si="60"/>
        <v xml:space="preserve"> </v>
      </c>
      <c r="BO123" s="29" t="str">
        <f t="shared" si="61"/>
        <v xml:space="preserve"> </v>
      </c>
      <c r="BP123" s="29" t="str">
        <f t="shared" si="62"/>
        <v xml:space="preserve"> </v>
      </c>
      <c r="BQ123" s="29" t="str">
        <f t="shared" si="63"/>
        <v xml:space="preserve"> </v>
      </c>
      <c r="BR123" s="28" t="str">
        <f t="shared" si="64"/>
        <v xml:space="preserve"> </v>
      </c>
      <c r="BS123" s="60"/>
      <c r="BT123" s="38">
        <f t="shared" si="68"/>
        <v>0</v>
      </c>
      <c r="BU123" s="33" t="str">
        <f t="shared" si="69"/>
        <v xml:space="preserve"> </v>
      </c>
      <c r="BV123" s="33">
        <f t="shared" si="70"/>
        <v>0</v>
      </c>
      <c r="BW123" s="23" t="str">
        <f t="shared" si="71"/>
        <v xml:space="preserve"> </v>
      </c>
      <c r="BX123" s="33" t="str">
        <f t="shared" si="72"/>
        <v xml:space="preserve"> </v>
      </c>
      <c r="BY123" s="33" t="str">
        <f t="shared" si="73"/>
        <v xml:space="preserve"> </v>
      </c>
      <c r="BZ123" s="33" t="str">
        <f t="shared" si="74"/>
        <v xml:space="preserve"> </v>
      </c>
      <c r="CA123" s="33" t="str">
        <f t="shared" si="75"/>
        <v xml:space="preserve"> </v>
      </c>
      <c r="CB123" s="23" t="str">
        <f t="shared" si="76"/>
        <v xml:space="preserve"> </v>
      </c>
      <c r="CC123" s="63"/>
      <c r="CD123" s="7">
        <f t="shared" si="77"/>
        <v>15</v>
      </c>
      <c r="CE123" s="7">
        <f t="shared" si="78"/>
        <v>1</v>
      </c>
      <c r="CF123" s="7">
        <f t="shared" si="79"/>
        <v>5</v>
      </c>
      <c r="CG123" s="7">
        <f t="shared" si="80"/>
        <v>73</v>
      </c>
      <c r="CH123" s="7">
        <f t="shared" si="81"/>
        <v>244</v>
      </c>
      <c r="CI123" s="7">
        <f t="shared" si="82"/>
        <v>21</v>
      </c>
      <c r="CJ123" s="7">
        <f t="shared" si="83"/>
        <v>75</v>
      </c>
      <c r="CK123" s="7">
        <f t="shared" si="84"/>
        <v>99</v>
      </c>
      <c r="CL123" s="7">
        <f t="shared" si="85"/>
        <v>99</v>
      </c>
      <c r="CM123" s="7">
        <f t="shared" si="86"/>
        <v>78</v>
      </c>
      <c r="CN123" s="7">
        <f t="shared" si="87"/>
        <v>8</v>
      </c>
      <c r="CO123" s="7">
        <f t="shared" si="88"/>
        <v>25</v>
      </c>
      <c r="CP123" s="7">
        <f t="shared" si="89"/>
        <v>54</v>
      </c>
      <c r="CQ123" s="7">
        <f t="shared" si="90"/>
        <v>79</v>
      </c>
      <c r="CR123" s="7">
        <f t="shared" si="91"/>
        <v>96</v>
      </c>
      <c r="CS123" s="7" t="str">
        <f t="shared" si="92"/>
        <v xml:space="preserve"> </v>
      </c>
      <c r="CT123" s="7" t="str">
        <f t="shared" si="93"/>
        <v xml:space="preserve"> </v>
      </c>
      <c r="CU123" s="7" t="str">
        <f t="shared" si="94"/>
        <v xml:space="preserve"> </v>
      </c>
      <c r="CV123" s="7" t="str">
        <f t="shared" si="95"/>
        <v xml:space="preserve"> </v>
      </c>
      <c r="CW123" s="7" t="str">
        <f t="shared" si="96"/>
        <v xml:space="preserve"> </v>
      </c>
      <c r="CX123" s="7" t="str">
        <f t="shared" si="97"/>
        <v xml:space="preserve"> </v>
      </c>
      <c r="CY123" s="7" t="str">
        <f t="shared" si="98"/>
        <v xml:space="preserve"> </v>
      </c>
      <c r="CZ123" s="7" t="str">
        <f t="shared" si="99"/>
        <v xml:space="preserve"> </v>
      </c>
      <c r="DA123" s="6">
        <f t="shared" si="100"/>
        <v>64.8</v>
      </c>
      <c r="DB123" s="7">
        <f t="shared" si="101"/>
        <v>73</v>
      </c>
      <c r="DC123" s="7">
        <f t="shared" si="102"/>
        <v>59.410661220581162</v>
      </c>
      <c r="DD123" s="63"/>
      <c r="DE123" s="37" t="str">
        <f t="shared" si="103"/>
        <v/>
      </c>
      <c r="DF123" s="29">
        <f t="shared" si="104"/>
        <v>68.11999999999999</v>
      </c>
      <c r="DG123" s="28" t="str">
        <f t="shared" si="105"/>
        <v/>
      </c>
      <c r="DH123" s="29" t="str">
        <f t="shared" si="106"/>
        <v/>
      </c>
      <c r="DI123" s="29" t="str">
        <f t="shared" si="107"/>
        <v/>
      </c>
      <c r="DJ123" s="29" t="str">
        <f t="shared" si="108"/>
        <v/>
      </c>
      <c r="DK123" s="29" t="str">
        <f t="shared" si="109"/>
        <v/>
      </c>
      <c r="DL123" s="28" t="str">
        <f t="shared" si="110"/>
        <v/>
      </c>
      <c r="DM123" s="60"/>
    </row>
    <row r="124" spans="1:117" s="7" customFormat="1" x14ac:dyDescent="0.2">
      <c r="A124" s="44">
        <f>WPA2_1_snd!A123</f>
        <v>16</v>
      </c>
      <c r="B124" s="53">
        <v>3</v>
      </c>
      <c r="C124" s="44">
        <v>31213594.568567999</v>
      </c>
      <c r="D124" s="7" t="s">
        <v>1</v>
      </c>
      <c r="E124" s="7">
        <v>195</v>
      </c>
      <c r="F124" s="7">
        <v>153</v>
      </c>
      <c r="G124" s="7">
        <v>88</v>
      </c>
      <c r="H124" s="7">
        <v>12</v>
      </c>
      <c r="I124" s="7">
        <v>139</v>
      </c>
      <c r="J124" s="7">
        <v>22</v>
      </c>
      <c r="K124" s="7">
        <v>183</v>
      </c>
      <c r="L124" s="7">
        <v>9</v>
      </c>
      <c r="M124" s="7">
        <v>99</v>
      </c>
      <c r="N124" s="7">
        <v>106</v>
      </c>
      <c r="O124" s="7">
        <v>146</v>
      </c>
      <c r="P124" s="7">
        <v>248</v>
      </c>
      <c r="Q124" s="7">
        <v>18</v>
      </c>
      <c r="R124" s="7">
        <v>111</v>
      </c>
      <c r="S124" s="7">
        <v>100</v>
      </c>
      <c r="T124" s="7">
        <v>249</v>
      </c>
      <c r="U124" s="7">
        <v>47</v>
      </c>
      <c r="V124" s="7">
        <v>62</v>
      </c>
      <c r="W124" s="7">
        <v>40</v>
      </c>
      <c r="AA124" s="8"/>
      <c r="AB124" s="19" t="s">
        <v>1</v>
      </c>
      <c r="AC124" s="6">
        <v>31213612.404353999</v>
      </c>
      <c r="AD124" s="7" t="s">
        <v>1</v>
      </c>
      <c r="AE124" s="7">
        <v>583124</v>
      </c>
      <c r="AF124" s="7">
        <v>270</v>
      </c>
      <c r="AG124" s="7">
        <v>60</v>
      </c>
      <c r="AH124" s="7">
        <v>140</v>
      </c>
      <c r="AI124" s="7">
        <v>0</v>
      </c>
      <c r="AJ124" s="7">
        <v>125</v>
      </c>
      <c r="AK124" s="7">
        <v>5</v>
      </c>
      <c r="AL124" s="7">
        <v>175</v>
      </c>
      <c r="AM124" s="7">
        <v>0</v>
      </c>
      <c r="AN124" s="7">
        <v>205</v>
      </c>
      <c r="AO124" s="7">
        <v>0</v>
      </c>
      <c r="AP124" s="7">
        <v>195</v>
      </c>
      <c r="AQ124" s="7">
        <v>205</v>
      </c>
      <c r="AR124" s="7">
        <v>10</v>
      </c>
      <c r="AS124" s="7">
        <v>190</v>
      </c>
      <c r="AT124" s="7">
        <v>45</v>
      </c>
      <c r="AU124" s="7">
        <v>260</v>
      </c>
      <c r="AV124" s="7">
        <v>5</v>
      </c>
      <c r="AW124" s="7">
        <v>65</v>
      </c>
      <c r="AX124" s="7">
        <v>25</v>
      </c>
      <c r="BB124" s="45"/>
      <c r="BC124" s="44">
        <f t="shared" si="65"/>
        <v>1</v>
      </c>
      <c r="BD124" s="57"/>
      <c r="BE124" s="7">
        <f t="shared" si="111"/>
        <v>1</v>
      </c>
      <c r="BF124" s="57"/>
      <c r="BG124" s="7">
        <f t="shared" si="67"/>
        <v>1</v>
      </c>
      <c r="BH124" s="60"/>
      <c r="BI124" s="44">
        <f t="shared" si="56"/>
        <v>17.835785999894142</v>
      </c>
      <c r="BJ124" s="57"/>
      <c r="BK124" s="29" t="str">
        <f t="shared" si="57"/>
        <v xml:space="preserve"> </v>
      </c>
      <c r="BL124" s="29" t="str">
        <f t="shared" si="58"/>
        <v xml:space="preserve"> </v>
      </c>
      <c r="BM124" s="28">
        <f t="shared" si="59"/>
        <v>17.835785999894142</v>
      </c>
      <c r="BN124" s="29" t="str">
        <f t="shared" si="60"/>
        <v xml:space="preserve"> </v>
      </c>
      <c r="BO124" s="29" t="str">
        <f t="shared" si="61"/>
        <v xml:space="preserve"> </v>
      </c>
      <c r="BP124" s="29" t="str">
        <f t="shared" si="62"/>
        <v xml:space="preserve"> </v>
      </c>
      <c r="BQ124" s="29" t="str">
        <f t="shared" si="63"/>
        <v xml:space="preserve"> </v>
      </c>
      <c r="BR124" s="28" t="str">
        <f t="shared" si="64"/>
        <v xml:space="preserve"> </v>
      </c>
      <c r="BS124" s="60"/>
      <c r="BT124" s="38">
        <f t="shared" si="68"/>
        <v>0</v>
      </c>
      <c r="BU124" s="33" t="str">
        <f t="shared" si="69"/>
        <v xml:space="preserve"> </v>
      </c>
      <c r="BV124" s="33" t="str">
        <f t="shared" si="70"/>
        <v xml:space="preserve"> </v>
      </c>
      <c r="BW124" s="23">
        <f t="shared" si="71"/>
        <v>0</v>
      </c>
      <c r="BX124" s="33" t="str">
        <f t="shared" si="72"/>
        <v xml:space="preserve"> </v>
      </c>
      <c r="BY124" s="33" t="str">
        <f t="shared" si="73"/>
        <v xml:space="preserve"> </v>
      </c>
      <c r="BZ124" s="33" t="str">
        <f t="shared" si="74"/>
        <v xml:space="preserve"> </v>
      </c>
      <c r="CA124" s="33" t="str">
        <f t="shared" si="75"/>
        <v xml:space="preserve"> </v>
      </c>
      <c r="CB124" s="23" t="str">
        <f t="shared" si="76"/>
        <v xml:space="preserve"> </v>
      </c>
      <c r="CC124" s="63"/>
      <c r="CD124" s="7">
        <f t="shared" si="77"/>
        <v>75</v>
      </c>
      <c r="CE124" s="7">
        <f t="shared" si="78"/>
        <v>93</v>
      </c>
      <c r="CF124" s="7">
        <f t="shared" si="79"/>
        <v>52</v>
      </c>
      <c r="CG124" s="7">
        <f t="shared" si="80"/>
        <v>12</v>
      </c>
      <c r="CH124" s="7">
        <f t="shared" si="81"/>
        <v>14</v>
      </c>
      <c r="CI124" s="7">
        <f t="shared" si="82"/>
        <v>17</v>
      </c>
      <c r="CJ124" s="7">
        <f t="shared" si="83"/>
        <v>8</v>
      </c>
      <c r="CK124" s="7">
        <f t="shared" si="84"/>
        <v>9</v>
      </c>
      <c r="CL124" s="7">
        <f t="shared" si="85"/>
        <v>106</v>
      </c>
      <c r="CM124" s="7">
        <f t="shared" si="86"/>
        <v>106</v>
      </c>
      <c r="CN124" s="7">
        <f t="shared" si="87"/>
        <v>49</v>
      </c>
      <c r="CO124" s="7">
        <f t="shared" si="88"/>
        <v>43</v>
      </c>
      <c r="CP124" s="7">
        <f t="shared" si="89"/>
        <v>8</v>
      </c>
      <c r="CQ124" s="7">
        <f t="shared" si="90"/>
        <v>79</v>
      </c>
      <c r="CR124" s="7">
        <f t="shared" si="91"/>
        <v>55</v>
      </c>
      <c r="CS124" s="7">
        <f t="shared" si="92"/>
        <v>11</v>
      </c>
      <c r="CT124" s="7">
        <f t="shared" si="93"/>
        <v>42</v>
      </c>
      <c r="CU124" s="7">
        <f t="shared" si="94"/>
        <v>3</v>
      </c>
      <c r="CV124" s="7">
        <f t="shared" si="95"/>
        <v>15</v>
      </c>
      <c r="CW124" s="7" t="str">
        <f t="shared" si="96"/>
        <v xml:space="preserve"> </v>
      </c>
      <c r="CX124" s="7" t="str">
        <f t="shared" si="97"/>
        <v xml:space="preserve"> </v>
      </c>
      <c r="CY124" s="7" t="str">
        <f t="shared" si="98"/>
        <v xml:space="preserve"> </v>
      </c>
      <c r="CZ124" s="7" t="str">
        <f t="shared" si="99"/>
        <v xml:space="preserve"> </v>
      </c>
      <c r="DA124" s="6">
        <f t="shared" si="100"/>
        <v>41.94736842105263</v>
      </c>
      <c r="DB124" s="7">
        <f t="shared" si="101"/>
        <v>42</v>
      </c>
      <c r="DC124" s="7">
        <f t="shared" si="102"/>
        <v>34.405436663733255</v>
      </c>
      <c r="DD124" s="63"/>
      <c r="DE124" s="37" t="str">
        <f t="shared" si="103"/>
        <v/>
      </c>
      <c r="DF124" s="29" t="str">
        <f t="shared" si="104"/>
        <v/>
      </c>
      <c r="DG124" s="28">
        <f t="shared" si="105"/>
        <v>37.523545706371188</v>
      </c>
      <c r="DH124" s="29" t="str">
        <f t="shared" si="106"/>
        <v/>
      </c>
      <c r="DI124" s="29" t="str">
        <f t="shared" si="107"/>
        <v/>
      </c>
      <c r="DJ124" s="29" t="str">
        <f t="shared" si="108"/>
        <v/>
      </c>
      <c r="DK124" s="29" t="str">
        <f t="shared" si="109"/>
        <v/>
      </c>
      <c r="DL124" s="28" t="str">
        <f t="shared" si="110"/>
        <v/>
      </c>
      <c r="DM124" s="60"/>
    </row>
    <row r="125" spans="1:117" s="7" customFormat="1" x14ac:dyDescent="0.2">
      <c r="A125" s="44">
        <f>WPA2_1_snd!A124</f>
        <v>16</v>
      </c>
      <c r="B125" s="53">
        <v>4</v>
      </c>
      <c r="C125" s="44">
        <v>31213594.685359001</v>
      </c>
      <c r="D125" s="7" t="s">
        <v>1</v>
      </c>
      <c r="E125" s="7">
        <v>220</v>
      </c>
      <c r="F125" s="7">
        <v>226</v>
      </c>
      <c r="G125" s="7">
        <v>154</v>
      </c>
      <c r="H125" s="7">
        <v>195</v>
      </c>
      <c r="I125" s="7">
        <v>248</v>
      </c>
      <c r="J125" s="7">
        <v>234</v>
      </c>
      <c r="K125" s="7">
        <v>107</v>
      </c>
      <c r="L125" s="7">
        <v>37</v>
      </c>
      <c r="M125" s="7">
        <v>11</v>
      </c>
      <c r="N125" s="7">
        <v>46</v>
      </c>
      <c r="O125" s="7">
        <v>56</v>
      </c>
      <c r="P125" s="7">
        <v>187</v>
      </c>
      <c r="Q125" s="7">
        <v>124</v>
      </c>
      <c r="R125" s="7">
        <v>155</v>
      </c>
      <c r="AA125" s="8"/>
      <c r="AB125" s="19" t="s">
        <v>1</v>
      </c>
      <c r="AC125" s="6">
        <v>31215729.841115002</v>
      </c>
      <c r="AD125" s="7" t="s">
        <v>1</v>
      </c>
      <c r="AE125" s="7">
        <v>580670</v>
      </c>
      <c r="AF125" s="7">
        <v>270</v>
      </c>
      <c r="AG125" s="7">
        <v>205</v>
      </c>
      <c r="AH125" s="7">
        <v>200</v>
      </c>
      <c r="AI125" s="7">
        <v>105</v>
      </c>
      <c r="AJ125" s="7">
        <v>305</v>
      </c>
      <c r="AK125" s="7">
        <v>205</v>
      </c>
      <c r="AL125" s="7">
        <v>70</v>
      </c>
      <c r="AM125" s="7">
        <v>50</v>
      </c>
      <c r="AN125" s="7">
        <v>15</v>
      </c>
      <c r="AO125" s="7">
        <v>40</v>
      </c>
      <c r="AP125" s="7">
        <v>60</v>
      </c>
      <c r="AQ125" s="7">
        <v>265</v>
      </c>
      <c r="AR125" s="7">
        <v>20</v>
      </c>
      <c r="BB125" s="45"/>
      <c r="BC125" s="44">
        <f t="shared" si="65"/>
        <v>1</v>
      </c>
      <c r="BD125" s="57"/>
      <c r="BE125" s="7">
        <f t="shared" si="111"/>
        <v>1</v>
      </c>
      <c r="BF125" s="57"/>
      <c r="BG125" s="7">
        <f t="shared" si="67"/>
        <v>1</v>
      </c>
      <c r="BH125" s="60"/>
      <c r="BI125" s="44" t="str">
        <f t="shared" si="56"/>
        <v>outlier</v>
      </c>
      <c r="BJ125" s="57"/>
      <c r="BK125" s="29" t="str">
        <f t="shared" si="57"/>
        <v xml:space="preserve"> </v>
      </c>
      <c r="BL125" s="29" t="str">
        <f t="shared" si="58"/>
        <v xml:space="preserve"> </v>
      </c>
      <c r="BM125" s="28" t="str">
        <f t="shared" si="59"/>
        <v xml:space="preserve"> </v>
      </c>
      <c r="BN125" s="29" t="str">
        <f t="shared" si="60"/>
        <v>outlier</v>
      </c>
      <c r="BO125" s="29" t="str">
        <f t="shared" si="61"/>
        <v xml:space="preserve"> </v>
      </c>
      <c r="BP125" s="29" t="str">
        <f t="shared" si="62"/>
        <v xml:space="preserve"> </v>
      </c>
      <c r="BQ125" s="29" t="str">
        <f t="shared" si="63"/>
        <v xml:space="preserve"> </v>
      </c>
      <c r="BR125" s="28" t="str">
        <f t="shared" si="64"/>
        <v xml:space="preserve"> </v>
      </c>
      <c r="BS125" s="60"/>
      <c r="BT125" s="38">
        <f t="shared" si="68"/>
        <v>1</v>
      </c>
      <c r="BU125" s="33" t="str">
        <f t="shared" si="69"/>
        <v xml:space="preserve"> </v>
      </c>
      <c r="BV125" s="33" t="str">
        <f t="shared" si="70"/>
        <v xml:space="preserve"> </v>
      </c>
      <c r="BW125" s="23" t="str">
        <f t="shared" si="71"/>
        <v xml:space="preserve"> </v>
      </c>
      <c r="BX125" s="33">
        <f t="shared" si="72"/>
        <v>1</v>
      </c>
      <c r="BY125" s="33" t="str">
        <f t="shared" si="73"/>
        <v xml:space="preserve"> </v>
      </c>
      <c r="BZ125" s="33" t="str">
        <f t="shared" si="74"/>
        <v xml:space="preserve"> </v>
      </c>
      <c r="CA125" s="33" t="str">
        <f t="shared" si="75"/>
        <v xml:space="preserve"> </v>
      </c>
      <c r="CB125" s="23" t="str">
        <f t="shared" si="76"/>
        <v xml:space="preserve"> </v>
      </c>
      <c r="CC125" s="63"/>
      <c r="CD125" s="7">
        <f t="shared" si="77"/>
        <v>50</v>
      </c>
      <c r="CE125" s="7">
        <f t="shared" si="78"/>
        <v>21</v>
      </c>
      <c r="CF125" s="7">
        <f t="shared" si="79"/>
        <v>46</v>
      </c>
      <c r="CG125" s="7">
        <f t="shared" si="80"/>
        <v>90</v>
      </c>
      <c r="CH125" s="7">
        <f t="shared" si="81"/>
        <v>57</v>
      </c>
      <c r="CI125" s="7">
        <f t="shared" si="82"/>
        <v>29</v>
      </c>
      <c r="CJ125" s="7">
        <f t="shared" si="83"/>
        <v>37</v>
      </c>
      <c r="CK125" s="7">
        <f t="shared" si="84"/>
        <v>13</v>
      </c>
      <c r="CL125" s="7">
        <f t="shared" si="85"/>
        <v>4</v>
      </c>
      <c r="CM125" s="7">
        <f t="shared" si="86"/>
        <v>6</v>
      </c>
      <c r="CN125" s="7">
        <f t="shared" si="87"/>
        <v>4</v>
      </c>
      <c r="CO125" s="7">
        <f t="shared" si="88"/>
        <v>78</v>
      </c>
      <c r="CP125" s="7">
        <f t="shared" si="89"/>
        <v>104</v>
      </c>
      <c r="CQ125" s="7" t="str">
        <f t="shared" si="90"/>
        <v xml:space="preserve"> </v>
      </c>
      <c r="CR125" s="7" t="str">
        <f t="shared" si="91"/>
        <v xml:space="preserve"> </v>
      </c>
      <c r="CS125" s="7" t="str">
        <f t="shared" si="92"/>
        <v xml:space="preserve"> </v>
      </c>
      <c r="CT125" s="7" t="str">
        <f t="shared" si="93"/>
        <v xml:space="preserve"> </v>
      </c>
      <c r="CU125" s="7" t="str">
        <f t="shared" si="94"/>
        <v xml:space="preserve"> </v>
      </c>
      <c r="CV125" s="7" t="str">
        <f t="shared" si="95"/>
        <v xml:space="preserve"> </v>
      </c>
      <c r="CW125" s="7" t="str">
        <f t="shared" si="96"/>
        <v xml:space="preserve"> </v>
      </c>
      <c r="CX125" s="7" t="str">
        <f t="shared" si="97"/>
        <v xml:space="preserve"> </v>
      </c>
      <c r="CY125" s="7" t="str">
        <f t="shared" si="98"/>
        <v xml:space="preserve"> </v>
      </c>
      <c r="CZ125" s="7" t="str">
        <f t="shared" si="99"/>
        <v xml:space="preserve"> </v>
      </c>
      <c r="DA125" s="6">
        <f t="shared" si="100"/>
        <v>41.46153846153846</v>
      </c>
      <c r="DB125" s="7">
        <f t="shared" si="101"/>
        <v>37</v>
      </c>
      <c r="DC125" s="7">
        <f t="shared" si="102"/>
        <v>32.111860700263634</v>
      </c>
      <c r="DD125" s="63"/>
      <c r="DE125" s="37" t="str">
        <f t="shared" si="103"/>
        <v/>
      </c>
      <c r="DF125" s="29" t="str">
        <f t="shared" si="104"/>
        <v/>
      </c>
      <c r="DG125" s="28" t="str">
        <f t="shared" si="105"/>
        <v/>
      </c>
      <c r="DH125" s="29">
        <f t="shared" si="106"/>
        <v>40.967184550907852</v>
      </c>
      <c r="DI125" s="29" t="str">
        <f t="shared" si="107"/>
        <v/>
      </c>
      <c r="DJ125" s="29" t="str">
        <f t="shared" si="108"/>
        <v/>
      </c>
      <c r="DK125" s="29" t="str">
        <f t="shared" si="109"/>
        <v/>
      </c>
      <c r="DL125" s="28" t="str">
        <f t="shared" si="110"/>
        <v/>
      </c>
      <c r="DM125" s="60"/>
    </row>
    <row r="126" spans="1:117" s="7" customFormat="1" x14ac:dyDescent="0.2">
      <c r="A126" s="44">
        <f>WPA2_1_snd!A125</f>
        <v>16</v>
      </c>
      <c r="B126" s="53">
        <v>5</v>
      </c>
      <c r="C126" s="44">
        <v>31213594.712237</v>
      </c>
      <c r="D126" s="7" t="s">
        <v>1</v>
      </c>
      <c r="E126" s="7">
        <v>159</v>
      </c>
      <c r="F126" s="7">
        <v>135</v>
      </c>
      <c r="G126" s="7">
        <v>86</v>
      </c>
      <c r="H126" s="7">
        <v>78</v>
      </c>
      <c r="I126" s="7">
        <v>79</v>
      </c>
      <c r="J126" s="7">
        <v>172</v>
      </c>
      <c r="K126" s="7">
        <v>53</v>
      </c>
      <c r="L126" s="7">
        <v>181</v>
      </c>
      <c r="M126" s="7">
        <v>170</v>
      </c>
      <c r="N126" s="7">
        <v>191</v>
      </c>
      <c r="O126" s="7">
        <v>176</v>
      </c>
      <c r="P126" s="7">
        <v>245</v>
      </c>
      <c r="Q126" s="7">
        <v>59</v>
      </c>
      <c r="R126" s="7">
        <v>208</v>
      </c>
      <c r="S126" s="7">
        <v>98</v>
      </c>
      <c r="AA126" s="8"/>
      <c r="AB126" s="19" t="s">
        <v>1</v>
      </c>
      <c r="AC126" s="6">
        <v>31213620.456664</v>
      </c>
      <c r="AD126" s="7" t="s">
        <v>1</v>
      </c>
      <c r="AE126" s="7">
        <v>591124</v>
      </c>
      <c r="AF126" s="7">
        <v>170</v>
      </c>
      <c r="AG126" s="7">
        <v>190</v>
      </c>
      <c r="AH126" s="7">
        <v>0</v>
      </c>
      <c r="AI126" s="7">
        <v>75</v>
      </c>
      <c r="AJ126" s="7">
        <v>70</v>
      </c>
      <c r="AK126" s="7">
        <v>260</v>
      </c>
      <c r="AL126" s="7">
        <v>0</v>
      </c>
      <c r="AM126" s="7">
        <v>210</v>
      </c>
      <c r="AN126" s="7">
        <v>200</v>
      </c>
      <c r="AO126" s="7">
        <v>105</v>
      </c>
      <c r="AP126" s="7">
        <v>200</v>
      </c>
      <c r="AQ126" s="7">
        <v>305</v>
      </c>
      <c r="AR126" s="7">
        <v>305</v>
      </c>
      <c r="AS126" s="7">
        <v>205</v>
      </c>
      <c r="AT126" s="7">
        <v>5</v>
      </c>
      <c r="BB126" s="45"/>
      <c r="BC126" s="44">
        <f t="shared" si="65"/>
        <v>1</v>
      </c>
      <c r="BD126" s="57"/>
      <c r="BE126" s="7">
        <f t="shared" si="111"/>
        <v>1</v>
      </c>
      <c r="BF126" s="57"/>
      <c r="BG126" s="7">
        <f t="shared" si="67"/>
        <v>1</v>
      </c>
      <c r="BH126" s="60"/>
      <c r="BI126" s="44">
        <f t="shared" si="56"/>
        <v>25.744426999241114</v>
      </c>
      <c r="BJ126" s="57"/>
      <c r="BK126" s="29" t="str">
        <f t="shared" si="57"/>
        <v xml:space="preserve"> </v>
      </c>
      <c r="BL126" s="29" t="str">
        <f t="shared" si="58"/>
        <v xml:space="preserve"> </v>
      </c>
      <c r="BM126" s="28" t="str">
        <f t="shared" si="59"/>
        <v xml:space="preserve"> </v>
      </c>
      <c r="BN126" s="29" t="str">
        <f t="shared" si="60"/>
        <v xml:space="preserve"> </v>
      </c>
      <c r="BO126" s="29">
        <f t="shared" si="61"/>
        <v>25.744426999241114</v>
      </c>
      <c r="BP126" s="29" t="str">
        <f t="shared" si="62"/>
        <v xml:space="preserve"> </v>
      </c>
      <c r="BQ126" s="29" t="str">
        <f t="shared" si="63"/>
        <v xml:space="preserve"> </v>
      </c>
      <c r="BR126" s="28" t="str">
        <f t="shared" si="64"/>
        <v xml:space="preserve"> </v>
      </c>
      <c r="BS126" s="60"/>
      <c r="BT126" s="38">
        <f t="shared" si="68"/>
        <v>0</v>
      </c>
      <c r="BU126" s="33" t="str">
        <f t="shared" si="69"/>
        <v xml:space="preserve"> </v>
      </c>
      <c r="BV126" s="33" t="str">
        <f t="shared" si="70"/>
        <v xml:space="preserve"> </v>
      </c>
      <c r="BW126" s="23" t="str">
        <f t="shared" si="71"/>
        <v xml:space="preserve"> </v>
      </c>
      <c r="BX126" s="33" t="str">
        <f t="shared" si="72"/>
        <v xml:space="preserve"> </v>
      </c>
      <c r="BY126" s="33">
        <f t="shared" si="73"/>
        <v>0</v>
      </c>
      <c r="BZ126" s="33" t="str">
        <f t="shared" si="74"/>
        <v xml:space="preserve"> </v>
      </c>
      <c r="CA126" s="33" t="str">
        <f t="shared" si="75"/>
        <v xml:space="preserve"> </v>
      </c>
      <c r="CB126" s="23" t="str">
        <f t="shared" si="76"/>
        <v xml:space="preserve"> </v>
      </c>
      <c r="CC126" s="63"/>
      <c r="CD126" s="7">
        <f t="shared" si="77"/>
        <v>11</v>
      </c>
      <c r="CE126" s="7">
        <f t="shared" si="78"/>
        <v>55</v>
      </c>
      <c r="CF126" s="7">
        <f t="shared" si="79"/>
        <v>86</v>
      </c>
      <c r="CG126" s="7">
        <f t="shared" si="80"/>
        <v>3</v>
      </c>
      <c r="CH126" s="7">
        <f t="shared" si="81"/>
        <v>9</v>
      </c>
      <c r="CI126" s="7">
        <f t="shared" si="82"/>
        <v>88</v>
      </c>
      <c r="CJ126" s="7">
        <f t="shared" si="83"/>
        <v>53</v>
      </c>
      <c r="CK126" s="7">
        <f t="shared" si="84"/>
        <v>29</v>
      </c>
      <c r="CL126" s="7">
        <f t="shared" si="85"/>
        <v>30</v>
      </c>
      <c r="CM126" s="7">
        <f t="shared" si="86"/>
        <v>86</v>
      </c>
      <c r="CN126" s="7">
        <f t="shared" si="87"/>
        <v>24</v>
      </c>
      <c r="CO126" s="7">
        <f t="shared" si="88"/>
        <v>60</v>
      </c>
      <c r="CP126" s="7">
        <f t="shared" si="89"/>
        <v>246</v>
      </c>
      <c r="CQ126" s="7">
        <f t="shared" si="90"/>
        <v>3</v>
      </c>
      <c r="CR126" s="7">
        <f t="shared" si="91"/>
        <v>93</v>
      </c>
      <c r="CS126" s="7" t="str">
        <f t="shared" si="92"/>
        <v xml:space="preserve"> </v>
      </c>
      <c r="CT126" s="7" t="str">
        <f t="shared" si="93"/>
        <v xml:space="preserve"> </v>
      </c>
      <c r="CU126" s="7" t="str">
        <f t="shared" si="94"/>
        <v xml:space="preserve"> </v>
      </c>
      <c r="CV126" s="7" t="str">
        <f t="shared" si="95"/>
        <v xml:space="preserve"> </v>
      </c>
      <c r="CW126" s="7" t="str">
        <f t="shared" si="96"/>
        <v xml:space="preserve"> </v>
      </c>
      <c r="CX126" s="7" t="str">
        <f t="shared" si="97"/>
        <v xml:space="preserve"> </v>
      </c>
      <c r="CY126" s="7" t="str">
        <f t="shared" si="98"/>
        <v xml:space="preserve"> </v>
      </c>
      <c r="CZ126" s="7" t="str">
        <f t="shared" si="99"/>
        <v xml:space="preserve"> </v>
      </c>
      <c r="DA126" s="6">
        <f t="shared" si="100"/>
        <v>58.4</v>
      </c>
      <c r="DB126" s="7">
        <f t="shared" si="101"/>
        <v>53</v>
      </c>
      <c r="DC126" s="7">
        <f t="shared" si="102"/>
        <v>59.168460066716854</v>
      </c>
      <c r="DD126" s="63"/>
      <c r="DE126" s="37" t="str">
        <f t="shared" si="103"/>
        <v/>
      </c>
      <c r="DF126" s="29" t="str">
        <f t="shared" si="104"/>
        <v/>
      </c>
      <c r="DG126" s="28" t="str">
        <f t="shared" si="105"/>
        <v/>
      </c>
      <c r="DH126" s="29" t="str">
        <f t="shared" si="106"/>
        <v/>
      </c>
      <c r="DI126" s="29">
        <f t="shared" si="107"/>
        <v>63.683461433336916</v>
      </c>
      <c r="DJ126" s="29" t="str">
        <f t="shared" si="108"/>
        <v/>
      </c>
      <c r="DK126" s="29" t="str">
        <f t="shared" si="109"/>
        <v/>
      </c>
      <c r="DL126" s="28" t="str">
        <f t="shared" si="110"/>
        <v/>
      </c>
      <c r="DM126" s="60"/>
    </row>
    <row r="127" spans="1:117" s="7" customFormat="1" x14ac:dyDescent="0.2">
      <c r="A127" s="44">
        <f>WPA2_1_snd!A126</f>
        <v>16</v>
      </c>
      <c r="B127" s="53">
        <v>6</v>
      </c>
      <c r="C127" s="44">
        <v>31213594.741298001</v>
      </c>
      <c r="D127" s="7" t="s">
        <v>1</v>
      </c>
      <c r="E127" s="7">
        <v>162</v>
      </c>
      <c r="F127" s="7">
        <v>43</v>
      </c>
      <c r="G127" s="7">
        <v>91</v>
      </c>
      <c r="H127" s="7">
        <v>94</v>
      </c>
      <c r="I127" s="7">
        <v>223</v>
      </c>
      <c r="J127" s="7">
        <v>90</v>
      </c>
      <c r="K127" s="7">
        <v>195</v>
      </c>
      <c r="L127" s="7">
        <v>48</v>
      </c>
      <c r="M127" s="7">
        <v>190</v>
      </c>
      <c r="N127" s="7">
        <v>16</v>
      </c>
      <c r="O127" s="7">
        <v>9</v>
      </c>
      <c r="P127" s="7">
        <v>110</v>
      </c>
      <c r="Q127" s="7">
        <v>95</v>
      </c>
      <c r="R127" s="7">
        <v>193</v>
      </c>
      <c r="S127" s="7">
        <v>23</v>
      </c>
      <c r="T127" s="7">
        <v>12</v>
      </c>
      <c r="U127" s="7">
        <v>94</v>
      </c>
      <c r="V127" s="7">
        <v>162</v>
      </c>
      <c r="W127" s="7">
        <v>96</v>
      </c>
      <c r="X127" s="7">
        <v>210</v>
      </c>
      <c r="AA127" s="8"/>
      <c r="AB127" s="19" t="s">
        <v>1</v>
      </c>
      <c r="AC127" s="6">
        <v>31213620.575764999</v>
      </c>
      <c r="AD127" s="7" t="s">
        <v>1</v>
      </c>
      <c r="AE127" s="7">
        <v>585045</v>
      </c>
      <c r="AF127" s="7">
        <v>135</v>
      </c>
      <c r="AG127" s="7">
        <v>45</v>
      </c>
      <c r="AH127" s="7">
        <v>85</v>
      </c>
      <c r="AI127" s="7">
        <v>95</v>
      </c>
      <c r="AJ127" s="7">
        <v>300</v>
      </c>
      <c r="AK127" s="7">
        <v>5</v>
      </c>
      <c r="AL127" s="7">
        <v>310</v>
      </c>
      <c r="AM127" s="7">
        <v>310</v>
      </c>
      <c r="AN127" s="7">
        <v>125</v>
      </c>
      <c r="AO127" s="7">
        <v>15</v>
      </c>
      <c r="AP127" s="7">
        <v>5</v>
      </c>
      <c r="AQ127" s="7">
        <v>100</v>
      </c>
      <c r="AR127" s="7">
        <v>95</v>
      </c>
      <c r="AS127" s="7">
        <v>255</v>
      </c>
      <c r="AT127" s="7">
        <v>0</v>
      </c>
      <c r="AU127" s="7">
        <v>0</v>
      </c>
      <c r="AV127" s="7">
        <v>65</v>
      </c>
      <c r="AW127" s="7">
        <v>150</v>
      </c>
      <c r="AX127" s="7">
        <v>95</v>
      </c>
      <c r="AY127" s="7">
        <v>95</v>
      </c>
      <c r="BB127" s="45"/>
      <c r="BC127" s="44">
        <f t="shared" si="65"/>
        <v>1</v>
      </c>
      <c r="BD127" s="57"/>
      <c r="BE127" s="7">
        <f t="shared" si="111"/>
        <v>1</v>
      </c>
      <c r="BF127" s="57"/>
      <c r="BG127" s="7">
        <f t="shared" si="67"/>
        <v>1</v>
      </c>
      <c r="BH127" s="60"/>
      <c r="BI127" s="44">
        <f t="shared" si="56"/>
        <v>25.834466997534037</v>
      </c>
      <c r="BJ127" s="57"/>
      <c r="BK127" s="29" t="str">
        <f t="shared" si="57"/>
        <v xml:space="preserve"> </v>
      </c>
      <c r="BL127" s="29" t="str">
        <f t="shared" si="58"/>
        <v xml:space="preserve"> </v>
      </c>
      <c r="BM127" s="28" t="str">
        <f t="shared" si="59"/>
        <v xml:space="preserve"> </v>
      </c>
      <c r="BN127" s="29" t="str">
        <f t="shared" si="60"/>
        <v xml:space="preserve"> </v>
      </c>
      <c r="BO127" s="29" t="str">
        <f t="shared" si="61"/>
        <v xml:space="preserve"> </v>
      </c>
      <c r="BP127" s="29">
        <f t="shared" si="62"/>
        <v>25.834466997534037</v>
      </c>
      <c r="BQ127" s="29" t="str">
        <f t="shared" si="63"/>
        <v xml:space="preserve"> </v>
      </c>
      <c r="BR127" s="28" t="str">
        <f t="shared" si="64"/>
        <v xml:space="preserve"> </v>
      </c>
      <c r="BS127" s="60"/>
      <c r="BT127" s="38">
        <f t="shared" si="68"/>
        <v>0</v>
      </c>
      <c r="BU127" s="33" t="str">
        <f t="shared" si="69"/>
        <v xml:space="preserve"> </v>
      </c>
      <c r="BV127" s="33" t="str">
        <f t="shared" si="70"/>
        <v xml:space="preserve"> </v>
      </c>
      <c r="BW127" s="23" t="str">
        <f t="shared" si="71"/>
        <v xml:space="preserve"> </v>
      </c>
      <c r="BX127" s="33" t="str">
        <f t="shared" si="72"/>
        <v xml:space="preserve"> </v>
      </c>
      <c r="BY127" s="33" t="str">
        <f t="shared" si="73"/>
        <v xml:space="preserve"> </v>
      </c>
      <c r="BZ127" s="33">
        <f t="shared" si="74"/>
        <v>0</v>
      </c>
      <c r="CA127" s="33" t="str">
        <f t="shared" si="75"/>
        <v xml:space="preserve"> </v>
      </c>
      <c r="CB127" s="23" t="str">
        <f t="shared" si="76"/>
        <v xml:space="preserve"> </v>
      </c>
      <c r="CC127" s="63"/>
      <c r="CD127" s="7">
        <f t="shared" si="77"/>
        <v>27</v>
      </c>
      <c r="CE127" s="7">
        <f t="shared" si="78"/>
        <v>2</v>
      </c>
      <c r="CF127" s="7">
        <f t="shared" si="79"/>
        <v>6</v>
      </c>
      <c r="CG127" s="7">
        <f t="shared" si="80"/>
        <v>1</v>
      </c>
      <c r="CH127" s="7">
        <f t="shared" si="81"/>
        <v>77</v>
      </c>
      <c r="CI127" s="7">
        <f t="shared" si="82"/>
        <v>85</v>
      </c>
      <c r="CJ127" s="7">
        <f t="shared" si="83"/>
        <v>115</v>
      </c>
      <c r="CK127" s="7">
        <f t="shared" si="84"/>
        <v>262</v>
      </c>
      <c r="CL127" s="7">
        <f t="shared" si="85"/>
        <v>65</v>
      </c>
      <c r="CM127" s="7">
        <f t="shared" si="86"/>
        <v>1</v>
      </c>
      <c r="CN127" s="7">
        <f t="shared" si="87"/>
        <v>4</v>
      </c>
      <c r="CO127" s="7">
        <f t="shared" si="88"/>
        <v>10</v>
      </c>
      <c r="CP127" s="7">
        <f t="shared" si="89"/>
        <v>0</v>
      </c>
      <c r="CQ127" s="7">
        <f t="shared" si="90"/>
        <v>62</v>
      </c>
      <c r="CR127" s="7">
        <f t="shared" si="91"/>
        <v>23</v>
      </c>
      <c r="CS127" s="7">
        <f t="shared" si="92"/>
        <v>12</v>
      </c>
      <c r="CT127" s="7">
        <f t="shared" si="93"/>
        <v>29</v>
      </c>
      <c r="CU127" s="7">
        <f t="shared" si="94"/>
        <v>12</v>
      </c>
      <c r="CV127" s="7">
        <f t="shared" si="95"/>
        <v>1</v>
      </c>
      <c r="CW127" s="7">
        <f t="shared" si="96"/>
        <v>115</v>
      </c>
      <c r="CX127" s="7" t="str">
        <f t="shared" si="97"/>
        <v xml:space="preserve"> </v>
      </c>
      <c r="CY127" s="7" t="str">
        <f t="shared" si="98"/>
        <v xml:space="preserve"> </v>
      </c>
      <c r="CZ127" s="7" t="str">
        <f t="shared" si="99"/>
        <v xml:space="preserve"> </v>
      </c>
      <c r="DA127" s="6">
        <f t="shared" si="100"/>
        <v>45.45</v>
      </c>
      <c r="DB127" s="7">
        <f t="shared" si="101"/>
        <v>17.5</v>
      </c>
      <c r="DC127" s="7">
        <f t="shared" si="102"/>
        <v>62.269153679811645</v>
      </c>
      <c r="DD127" s="63"/>
      <c r="DE127" s="37" t="str">
        <f t="shared" si="103"/>
        <v/>
      </c>
      <c r="DF127" s="29" t="str">
        <f t="shared" si="104"/>
        <v/>
      </c>
      <c r="DG127" s="28" t="str">
        <f t="shared" si="105"/>
        <v/>
      </c>
      <c r="DH127" s="29" t="str">
        <f t="shared" si="106"/>
        <v/>
      </c>
      <c r="DI127" s="29" t="str">
        <f t="shared" si="107"/>
        <v/>
      </c>
      <c r="DJ127" s="29">
        <f t="shared" si="108"/>
        <v>51.178841871100651</v>
      </c>
      <c r="DK127" s="29" t="str">
        <f t="shared" si="109"/>
        <v/>
      </c>
      <c r="DL127" s="28" t="str">
        <f t="shared" si="110"/>
        <v/>
      </c>
      <c r="DM127" s="60"/>
    </row>
    <row r="128" spans="1:117" s="7" customFormat="1" x14ac:dyDescent="0.2">
      <c r="A128" s="44">
        <f>WPA2_1_snd!A127</f>
        <v>16</v>
      </c>
      <c r="B128" s="53">
        <v>7</v>
      </c>
      <c r="C128" s="44">
        <v>31213594.976094998</v>
      </c>
      <c r="D128" s="7" t="s">
        <v>1</v>
      </c>
      <c r="E128" s="7">
        <v>43</v>
      </c>
      <c r="F128" s="7">
        <v>210</v>
      </c>
      <c r="G128" s="7">
        <v>92</v>
      </c>
      <c r="H128" s="7">
        <v>247</v>
      </c>
      <c r="I128" s="7">
        <v>150</v>
      </c>
      <c r="J128" s="7">
        <v>191</v>
      </c>
      <c r="K128" s="7">
        <v>197</v>
      </c>
      <c r="L128" s="7">
        <v>36</v>
      </c>
      <c r="M128" s="7">
        <v>1</v>
      </c>
      <c r="N128" s="7">
        <v>90</v>
      </c>
      <c r="O128" s="7">
        <v>172</v>
      </c>
      <c r="P128" s="7">
        <v>27</v>
      </c>
      <c r="Q128" s="7">
        <v>166</v>
      </c>
      <c r="R128" s="7">
        <v>105</v>
      </c>
      <c r="S128" s="7">
        <v>52</v>
      </c>
      <c r="T128" s="7">
        <v>16</v>
      </c>
      <c r="U128" s="7">
        <v>88</v>
      </c>
      <c r="V128" s="7">
        <v>3</v>
      </c>
      <c r="W128" s="7">
        <v>117</v>
      </c>
      <c r="AA128" s="8"/>
      <c r="AB128" s="19" t="s">
        <v>1</v>
      </c>
      <c r="AC128" s="6">
        <v>31215727.939235002</v>
      </c>
      <c r="AD128" s="7" t="s">
        <v>1</v>
      </c>
      <c r="AE128" s="7">
        <v>580469</v>
      </c>
      <c r="AF128" s="7">
        <v>15</v>
      </c>
      <c r="AG128" s="7">
        <v>240</v>
      </c>
      <c r="AH128" s="7">
        <v>55</v>
      </c>
      <c r="AI128" s="7">
        <v>350</v>
      </c>
      <c r="AJ128" s="7">
        <v>50</v>
      </c>
      <c r="AK128" s="7">
        <v>260</v>
      </c>
      <c r="AL128" s="7">
        <v>200</v>
      </c>
      <c r="AM128" s="7">
        <v>0</v>
      </c>
      <c r="AN128" s="7">
        <v>0</v>
      </c>
      <c r="AO128" s="7">
        <v>45</v>
      </c>
      <c r="AP128" s="7">
        <v>265</v>
      </c>
      <c r="AQ128" s="7">
        <v>265</v>
      </c>
      <c r="AR128" s="7">
        <v>195</v>
      </c>
      <c r="AS128" s="7">
        <v>5</v>
      </c>
      <c r="AT128" s="7">
        <v>45</v>
      </c>
      <c r="AU128" s="7">
        <v>15</v>
      </c>
      <c r="AV128" s="7">
        <v>135</v>
      </c>
      <c r="AW128" s="7">
        <v>0</v>
      </c>
      <c r="BB128" s="45"/>
      <c r="BC128" s="44">
        <f t="shared" si="65"/>
        <v>1</v>
      </c>
      <c r="BD128" s="57"/>
      <c r="BE128" s="7">
        <f t="shared" si="111"/>
        <v>1</v>
      </c>
      <c r="BF128" s="57"/>
      <c r="BG128" s="7">
        <f t="shared" si="67"/>
        <v>1</v>
      </c>
      <c r="BH128" s="60"/>
      <c r="BI128" s="44" t="str">
        <f t="shared" si="56"/>
        <v>outlier</v>
      </c>
      <c r="BJ128" s="57"/>
      <c r="BK128" s="29" t="str">
        <f t="shared" si="57"/>
        <v xml:space="preserve"> </v>
      </c>
      <c r="BL128" s="29" t="str">
        <f t="shared" si="58"/>
        <v xml:space="preserve"> </v>
      </c>
      <c r="BM128" s="28" t="str">
        <f t="shared" si="59"/>
        <v xml:space="preserve"> </v>
      </c>
      <c r="BN128" s="29" t="str">
        <f t="shared" si="60"/>
        <v xml:space="preserve"> </v>
      </c>
      <c r="BO128" s="29" t="str">
        <f t="shared" si="61"/>
        <v xml:space="preserve"> </v>
      </c>
      <c r="BP128" s="29" t="str">
        <f t="shared" si="62"/>
        <v xml:space="preserve"> </v>
      </c>
      <c r="BQ128" s="29" t="str">
        <f t="shared" si="63"/>
        <v>outlier</v>
      </c>
      <c r="BR128" s="28" t="str">
        <f t="shared" si="64"/>
        <v xml:space="preserve"> </v>
      </c>
      <c r="BS128" s="60"/>
      <c r="BT128" s="38">
        <f t="shared" si="68"/>
        <v>1</v>
      </c>
      <c r="BU128" s="33" t="str">
        <f t="shared" si="69"/>
        <v xml:space="preserve"> </v>
      </c>
      <c r="BV128" s="33" t="str">
        <f t="shared" si="70"/>
        <v xml:space="preserve"> </v>
      </c>
      <c r="BW128" s="23" t="str">
        <f t="shared" si="71"/>
        <v xml:space="preserve"> </v>
      </c>
      <c r="BX128" s="33" t="str">
        <f t="shared" si="72"/>
        <v xml:space="preserve"> </v>
      </c>
      <c r="BY128" s="33" t="str">
        <f t="shared" si="73"/>
        <v xml:space="preserve"> </v>
      </c>
      <c r="BZ128" s="33" t="str">
        <f t="shared" si="74"/>
        <v xml:space="preserve"> </v>
      </c>
      <c r="CA128" s="33">
        <f t="shared" si="75"/>
        <v>1</v>
      </c>
      <c r="CB128" s="23" t="str">
        <f t="shared" si="76"/>
        <v xml:space="preserve"> </v>
      </c>
      <c r="CC128" s="63"/>
      <c r="CD128" s="7">
        <f t="shared" si="77"/>
        <v>28</v>
      </c>
      <c r="CE128" s="7">
        <f t="shared" si="78"/>
        <v>30</v>
      </c>
      <c r="CF128" s="7">
        <f t="shared" si="79"/>
        <v>37</v>
      </c>
      <c r="CG128" s="7">
        <f t="shared" si="80"/>
        <v>103</v>
      </c>
      <c r="CH128" s="7">
        <f t="shared" si="81"/>
        <v>100</v>
      </c>
      <c r="CI128" s="7">
        <f t="shared" si="82"/>
        <v>69</v>
      </c>
      <c r="CJ128" s="7">
        <f t="shared" si="83"/>
        <v>3</v>
      </c>
      <c r="CK128" s="7">
        <f t="shared" si="84"/>
        <v>36</v>
      </c>
      <c r="CL128" s="7">
        <f t="shared" si="85"/>
        <v>1</v>
      </c>
      <c r="CM128" s="7">
        <f t="shared" si="86"/>
        <v>45</v>
      </c>
      <c r="CN128" s="7">
        <f t="shared" si="87"/>
        <v>93</v>
      </c>
      <c r="CO128" s="7">
        <f t="shared" si="88"/>
        <v>238</v>
      </c>
      <c r="CP128" s="7">
        <f t="shared" si="89"/>
        <v>29</v>
      </c>
      <c r="CQ128" s="7">
        <f t="shared" si="90"/>
        <v>100</v>
      </c>
      <c r="CR128" s="7">
        <f t="shared" si="91"/>
        <v>7</v>
      </c>
      <c r="CS128" s="7">
        <f t="shared" si="92"/>
        <v>1</v>
      </c>
      <c r="CT128" s="7">
        <f t="shared" si="93"/>
        <v>47</v>
      </c>
      <c r="CU128" s="7">
        <f t="shared" si="94"/>
        <v>3</v>
      </c>
      <c r="CV128" s="7" t="str">
        <f t="shared" si="95"/>
        <v xml:space="preserve"> </v>
      </c>
      <c r="CW128" s="7" t="str">
        <f t="shared" si="96"/>
        <v xml:space="preserve"> </v>
      </c>
      <c r="CX128" s="7" t="str">
        <f t="shared" si="97"/>
        <v xml:space="preserve"> </v>
      </c>
      <c r="CY128" s="7" t="str">
        <f t="shared" si="98"/>
        <v xml:space="preserve"> </v>
      </c>
      <c r="CZ128" s="7" t="str">
        <f t="shared" si="99"/>
        <v xml:space="preserve"> </v>
      </c>
      <c r="DA128" s="6">
        <f t="shared" si="100"/>
        <v>53.888888888888886</v>
      </c>
      <c r="DB128" s="7">
        <f t="shared" si="101"/>
        <v>36.5</v>
      </c>
      <c r="DC128" s="7">
        <f t="shared" si="102"/>
        <v>56.707719334309026</v>
      </c>
      <c r="DD128" s="63"/>
      <c r="DE128" s="37" t="str">
        <f t="shared" si="103"/>
        <v/>
      </c>
      <c r="DF128" s="29" t="str">
        <f t="shared" si="104"/>
        <v/>
      </c>
      <c r="DG128" s="28" t="str">
        <f t="shared" si="105"/>
        <v/>
      </c>
      <c r="DH128" s="29" t="str">
        <f t="shared" si="106"/>
        <v/>
      </c>
      <c r="DI128" s="29" t="str">
        <f t="shared" si="107"/>
        <v/>
      </c>
      <c r="DJ128" s="29" t="str">
        <f t="shared" si="108"/>
        <v/>
      </c>
      <c r="DK128" s="29">
        <f t="shared" si="109"/>
        <v>50.006440548213192</v>
      </c>
      <c r="DL128" s="28" t="str">
        <f t="shared" si="110"/>
        <v/>
      </c>
      <c r="DM128" s="60"/>
    </row>
    <row r="129" spans="1:117" s="73" customFormat="1" ht="17" thickBot="1" x14ac:dyDescent="0.25">
      <c r="A129" s="71">
        <f>WPA2_1_snd!A128</f>
        <v>16</v>
      </c>
      <c r="B129" s="72">
        <v>8</v>
      </c>
      <c r="C129" s="71">
        <v>31213595.003520001</v>
      </c>
      <c r="D129" s="73" t="s">
        <v>1</v>
      </c>
      <c r="E129" s="73">
        <v>133</v>
      </c>
      <c r="F129" s="73">
        <v>146</v>
      </c>
      <c r="G129" s="73">
        <v>248</v>
      </c>
      <c r="H129" s="73">
        <v>173</v>
      </c>
      <c r="I129" s="73">
        <v>42</v>
      </c>
      <c r="J129" s="73">
        <v>51</v>
      </c>
      <c r="K129" s="73">
        <v>103</v>
      </c>
      <c r="L129" s="73">
        <v>139</v>
      </c>
      <c r="M129" s="73">
        <v>188</v>
      </c>
      <c r="N129" s="73">
        <v>226</v>
      </c>
      <c r="O129" s="73">
        <v>101</v>
      </c>
      <c r="P129" s="73">
        <v>0</v>
      </c>
      <c r="Q129" s="73">
        <v>144</v>
      </c>
      <c r="R129" s="73">
        <v>235</v>
      </c>
      <c r="S129" s="73">
        <v>172</v>
      </c>
      <c r="AA129" s="74"/>
      <c r="AB129" s="75" t="s">
        <v>1</v>
      </c>
      <c r="AC129" s="76">
        <v>31213625.310755</v>
      </c>
      <c r="AD129" s="73" t="s">
        <v>1</v>
      </c>
      <c r="AE129" s="73">
        <v>537199</v>
      </c>
      <c r="AF129" s="73">
        <v>165</v>
      </c>
      <c r="AG129" s="73">
        <v>95</v>
      </c>
      <c r="AH129" s="73">
        <v>330</v>
      </c>
      <c r="AI129" s="73">
        <v>80</v>
      </c>
      <c r="AJ129" s="73">
        <v>40</v>
      </c>
      <c r="AK129" s="73">
        <v>50</v>
      </c>
      <c r="AL129" s="73">
        <v>110</v>
      </c>
      <c r="AM129" s="73">
        <v>205</v>
      </c>
      <c r="AN129" s="73">
        <v>205</v>
      </c>
      <c r="AO129" s="73">
        <v>200</v>
      </c>
      <c r="AP129" s="73">
        <v>60</v>
      </c>
      <c r="AQ129" s="73">
        <v>0</v>
      </c>
      <c r="AR129" s="73">
        <v>135</v>
      </c>
      <c r="AS129" s="73">
        <v>310</v>
      </c>
      <c r="AT129" s="73">
        <v>15</v>
      </c>
      <c r="BB129" s="77"/>
      <c r="BC129" s="71">
        <f>IF($D129=$AB129,1,0)</f>
        <v>1</v>
      </c>
      <c r="BD129" s="78"/>
      <c r="BE129" s="73">
        <f>IF($D129=$AD129, 1, 0)</f>
        <v>1</v>
      </c>
      <c r="BF129" s="78"/>
      <c r="BG129" s="73">
        <f t="shared" si="67"/>
        <v>1</v>
      </c>
      <c r="BH129" s="79"/>
      <c r="BI129" s="71">
        <f>IF($AC129-$C129&gt;500,"outlier", $AC129-$C129)</f>
        <v>30.30723499879241</v>
      </c>
      <c r="BJ129" s="78"/>
      <c r="BK129" s="80" t="str">
        <f>IF($B129=1, $BI129, " ")</f>
        <v xml:space="preserve"> </v>
      </c>
      <c r="BL129" s="80" t="str">
        <f>IF($B129=2, $BI129, " ")</f>
        <v xml:space="preserve"> </v>
      </c>
      <c r="BM129" s="81" t="str">
        <f>IF($B129=3, $BI129, " ")</f>
        <v xml:space="preserve"> </v>
      </c>
      <c r="BN129" s="80" t="str">
        <f>IF($B129=4, $BI129, " ")</f>
        <v xml:space="preserve"> </v>
      </c>
      <c r="BO129" s="80" t="str">
        <f>IF($B129=5, $BI129, " ")</f>
        <v xml:space="preserve"> </v>
      </c>
      <c r="BP129" s="80" t="str">
        <f>IF($B129=6, $BI129, " ")</f>
        <v xml:space="preserve"> </v>
      </c>
      <c r="BQ129" s="80" t="str">
        <f>IF($B129=7, $BI129, " ")</f>
        <v xml:space="preserve"> </v>
      </c>
      <c r="BR129" s="81">
        <f>IF($B129=8, $BI129, " ")</f>
        <v>30.30723499879241</v>
      </c>
      <c r="BS129" s="79"/>
      <c r="BT129" s="82">
        <f t="shared" si="68"/>
        <v>0</v>
      </c>
      <c r="BU129" s="83" t="str">
        <f t="shared" si="69"/>
        <v xml:space="preserve"> </v>
      </c>
      <c r="BV129" s="83" t="str">
        <f t="shared" si="70"/>
        <v xml:space="preserve"> </v>
      </c>
      <c r="BW129" s="84" t="str">
        <f t="shared" si="71"/>
        <v xml:space="preserve"> </v>
      </c>
      <c r="BX129" s="83" t="str">
        <f t="shared" si="72"/>
        <v xml:space="preserve"> </v>
      </c>
      <c r="BY129" s="83" t="str">
        <f t="shared" si="73"/>
        <v xml:space="preserve"> </v>
      </c>
      <c r="BZ129" s="83" t="str">
        <f t="shared" si="74"/>
        <v xml:space="preserve"> </v>
      </c>
      <c r="CA129" s="83" t="str">
        <f t="shared" si="75"/>
        <v xml:space="preserve"> </v>
      </c>
      <c r="CB129" s="84">
        <f t="shared" si="76"/>
        <v>0</v>
      </c>
      <c r="CC129" s="85"/>
      <c r="CD129" s="73">
        <f t="shared" si="77"/>
        <v>32</v>
      </c>
      <c r="CE129" s="73">
        <f t="shared" si="78"/>
        <v>51</v>
      </c>
      <c r="CF129" s="73">
        <f t="shared" si="79"/>
        <v>82</v>
      </c>
      <c r="CG129" s="73">
        <f t="shared" si="80"/>
        <v>93</v>
      </c>
      <c r="CH129" s="73">
        <f t="shared" si="81"/>
        <v>2</v>
      </c>
      <c r="CI129" s="73">
        <f t="shared" si="82"/>
        <v>1</v>
      </c>
      <c r="CJ129" s="73">
        <f t="shared" si="83"/>
        <v>7</v>
      </c>
      <c r="CK129" s="73">
        <f t="shared" si="84"/>
        <v>66</v>
      </c>
      <c r="CL129" s="73">
        <f t="shared" si="85"/>
        <v>17</v>
      </c>
      <c r="CM129" s="73">
        <f t="shared" si="86"/>
        <v>26</v>
      </c>
      <c r="CN129" s="73">
        <f t="shared" si="87"/>
        <v>41</v>
      </c>
      <c r="CO129" s="73">
        <f t="shared" si="88"/>
        <v>0</v>
      </c>
      <c r="CP129" s="73">
        <f t="shared" si="89"/>
        <v>9</v>
      </c>
      <c r="CQ129" s="73">
        <f t="shared" si="90"/>
        <v>75</v>
      </c>
      <c r="CR129" s="73">
        <f t="shared" si="91"/>
        <v>157</v>
      </c>
      <c r="CS129" s="73" t="str">
        <f t="shared" si="92"/>
        <v xml:space="preserve"> </v>
      </c>
      <c r="CT129" s="73" t="str">
        <f t="shared" si="93"/>
        <v xml:space="preserve"> </v>
      </c>
      <c r="CU129" s="73" t="str">
        <f t="shared" si="94"/>
        <v xml:space="preserve"> </v>
      </c>
      <c r="CV129" s="73" t="str">
        <f t="shared" si="95"/>
        <v xml:space="preserve"> </v>
      </c>
      <c r="CW129" s="73" t="str">
        <f t="shared" si="96"/>
        <v xml:space="preserve"> </v>
      </c>
      <c r="CX129" s="73" t="str">
        <f t="shared" si="97"/>
        <v xml:space="preserve"> </v>
      </c>
      <c r="CY129" s="73" t="str">
        <f t="shared" si="98"/>
        <v xml:space="preserve"> </v>
      </c>
      <c r="CZ129" s="73" t="str">
        <f t="shared" si="99"/>
        <v xml:space="preserve"> </v>
      </c>
      <c r="DA129" s="76">
        <f t="shared" si="100"/>
        <v>43.93333333333333</v>
      </c>
      <c r="DB129" s="73">
        <f t="shared" si="101"/>
        <v>32</v>
      </c>
      <c r="DC129" s="73">
        <f t="shared" si="102"/>
        <v>42.783901437599425</v>
      </c>
      <c r="DD129" s="85"/>
      <c r="DE129" s="86" t="str">
        <f t="shared" si="103"/>
        <v/>
      </c>
      <c r="DF129" s="80" t="str">
        <f t="shared" si="104"/>
        <v/>
      </c>
      <c r="DG129" s="81" t="str">
        <f t="shared" si="105"/>
        <v/>
      </c>
      <c r="DH129" s="80" t="str">
        <f t="shared" si="106"/>
        <v/>
      </c>
      <c r="DI129" s="80" t="str">
        <f t="shared" si="107"/>
        <v/>
      </c>
      <c r="DJ129" s="80" t="str">
        <f t="shared" si="108"/>
        <v/>
      </c>
      <c r="DK129" s="80" t="str">
        <f t="shared" si="109"/>
        <v/>
      </c>
      <c r="DL129" s="81">
        <f t="shared" si="110"/>
        <v>46.337930433721162</v>
      </c>
      <c r="DM129" s="79"/>
    </row>
    <row r="130" spans="1:117" s="5" customFormat="1" ht="32" x14ac:dyDescent="0.2">
      <c r="A130" s="87"/>
      <c r="B130" s="88"/>
      <c r="C130" s="87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90"/>
      <c r="AB130" s="91"/>
      <c r="AC130" s="92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93"/>
      <c r="BC130" s="87">
        <f>SUM(BC2:BC129)</f>
        <v>119</v>
      </c>
      <c r="BD130" s="94" t="s">
        <v>12</v>
      </c>
      <c r="BE130" s="89">
        <f>SUM(BE2:BE129)</f>
        <v>128</v>
      </c>
      <c r="BF130" s="94" t="s">
        <v>5</v>
      </c>
      <c r="BG130" s="89">
        <f>SUM($BG2:$BG129)</f>
        <v>119</v>
      </c>
      <c r="BH130" s="95" t="s">
        <v>13</v>
      </c>
      <c r="BI130" s="87">
        <f>AVERAGE(BI2:BI129)</f>
        <v>69.566351730287778</v>
      </c>
      <c r="BJ130" s="94" t="s">
        <v>6</v>
      </c>
      <c r="BK130" s="96">
        <f t="shared" ref="BK130:BR130" si="112">AVERAGE(BK2:BK129)</f>
        <v>59.614218874834478</v>
      </c>
      <c r="BL130" s="96">
        <f t="shared" si="112"/>
        <v>65.103398749604821</v>
      </c>
      <c r="BM130" s="97">
        <f t="shared" si="112"/>
        <v>68.907544374931604</v>
      </c>
      <c r="BN130" s="96">
        <f t="shared" si="112"/>
        <v>68.580218333502614</v>
      </c>
      <c r="BO130" s="96">
        <f t="shared" si="112"/>
        <v>74.859816062729806</v>
      </c>
      <c r="BP130" s="96">
        <f t="shared" si="112"/>
        <v>60.422629187814891</v>
      </c>
      <c r="BQ130" s="96">
        <f t="shared" si="112"/>
        <v>82.188633933911717</v>
      </c>
      <c r="BR130" s="97">
        <f t="shared" si="112"/>
        <v>77.581613625399768</v>
      </c>
      <c r="BS130" s="95" t="s">
        <v>6</v>
      </c>
      <c r="BT130" s="98">
        <f>COUNT(BT2:BT129)</f>
        <v>32</v>
      </c>
      <c r="BU130" s="96">
        <f t="shared" ref="BU130:CB130" si="113">COUNT(BU2:BU129)</f>
        <v>4</v>
      </c>
      <c r="BV130" s="96">
        <f t="shared" si="113"/>
        <v>4</v>
      </c>
      <c r="BW130" s="97">
        <f t="shared" si="113"/>
        <v>4</v>
      </c>
      <c r="BX130" s="96">
        <f t="shared" si="113"/>
        <v>4</v>
      </c>
      <c r="BY130" s="96">
        <f t="shared" si="113"/>
        <v>4</v>
      </c>
      <c r="BZ130" s="96">
        <f t="shared" si="113"/>
        <v>4</v>
      </c>
      <c r="CA130" s="96">
        <f t="shared" si="113"/>
        <v>4</v>
      </c>
      <c r="CB130" s="97">
        <f t="shared" si="113"/>
        <v>4</v>
      </c>
      <c r="CC130" s="99" t="s">
        <v>32</v>
      </c>
      <c r="CD130" s="89"/>
      <c r="CE130" s="89"/>
      <c r="CF130" s="89"/>
      <c r="CG130" s="89"/>
      <c r="CH130" s="89"/>
      <c r="CI130" s="89"/>
      <c r="CJ130" s="89"/>
      <c r="CK130" s="89"/>
      <c r="CL130" s="89"/>
      <c r="CM130" s="89"/>
      <c r="CN130" s="89"/>
      <c r="CO130" s="89"/>
      <c r="CP130" s="89"/>
      <c r="CQ130" s="89"/>
      <c r="CR130" s="89"/>
      <c r="CS130" s="89"/>
      <c r="CT130" s="89"/>
      <c r="CU130" s="89"/>
      <c r="CV130" s="89"/>
      <c r="CW130" s="89"/>
      <c r="CX130" s="89"/>
      <c r="CY130" s="89"/>
      <c r="CZ130" s="89"/>
      <c r="DA130" s="92" t="s">
        <v>37</v>
      </c>
      <c r="DB130" s="89" t="s">
        <v>38</v>
      </c>
      <c r="DC130" s="89" t="s">
        <v>39</v>
      </c>
      <c r="DD130" s="99"/>
      <c r="DE130" s="100" t="s">
        <v>37</v>
      </c>
      <c r="DF130" s="96" t="s">
        <v>37</v>
      </c>
      <c r="DG130" s="97" t="s">
        <v>37</v>
      </c>
      <c r="DH130" s="96" t="s">
        <v>37</v>
      </c>
      <c r="DI130" s="96" t="s">
        <v>37</v>
      </c>
      <c r="DJ130" s="96" t="s">
        <v>37</v>
      </c>
      <c r="DK130" s="96" t="s">
        <v>37</v>
      </c>
      <c r="DL130" s="97" t="s">
        <v>37</v>
      </c>
      <c r="DM130" s="95"/>
    </row>
    <row r="131" spans="1:117" s="5" customFormat="1" x14ac:dyDescent="0.2">
      <c r="A131" s="46"/>
      <c r="B131" s="54"/>
      <c r="C131" s="46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1"/>
      <c r="AB131" s="20"/>
      <c r="AC131" s="9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47"/>
      <c r="BC131" s="46">
        <f>COUNT($A2:$A131)</f>
        <v>128</v>
      </c>
      <c r="BD131" s="58" t="s">
        <v>10</v>
      </c>
      <c r="BE131" s="10">
        <f>COUNT($A2:$A131)</f>
        <v>128</v>
      </c>
      <c r="BF131" s="58" t="s">
        <v>10</v>
      </c>
      <c r="BG131" s="10">
        <f>COUNT($A2:$A131)</f>
        <v>128</v>
      </c>
      <c r="BH131" s="61" t="s">
        <v>10</v>
      </c>
      <c r="BI131" s="46"/>
      <c r="BJ131" s="58"/>
      <c r="BK131" s="30"/>
      <c r="BL131" s="30"/>
      <c r="BM131" s="24"/>
      <c r="BN131" s="30"/>
      <c r="BO131" s="30"/>
      <c r="BP131" s="30"/>
      <c r="BQ131" s="30"/>
      <c r="BR131" s="24"/>
      <c r="BS131" s="61"/>
      <c r="BT131" s="39">
        <f>BT130-(SUM(BT2:BT129))</f>
        <v>30</v>
      </c>
      <c r="BU131" s="30">
        <f t="shared" ref="BU131:CB131" si="114">BU130-(SUM(BU2:BU129))</f>
        <v>4</v>
      </c>
      <c r="BV131" s="30">
        <f t="shared" si="114"/>
        <v>4</v>
      </c>
      <c r="BW131" s="24">
        <f t="shared" si="114"/>
        <v>4</v>
      </c>
      <c r="BX131" s="30">
        <f t="shared" si="114"/>
        <v>3</v>
      </c>
      <c r="BY131" s="30">
        <f t="shared" si="114"/>
        <v>4</v>
      </c>
      <c r="BZ131" s="30">
        <f t="shared" si="114"/>
        <v>4</v>
      </c>
      <c r="CA131" s="30">
        <f t="shared" si="114"/>
        <v>3</v>
      </c>
      <c r="CB131" s="24">
        <f t="shared" si="114"/>
        <v>4</v>
      </c>
      <c r="CC131" s="64" t="s">
        <v>33</v>
      </c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9">
        <f>AVERAGE(DA2:DA129)</f>
        <v>48.598437065606227</v>
      </c>
      <c r="DB131" s="10">
        <f>AVERAGE(DB2:DB129)</f>
        <v>40.015625</v>
      </c>
      <c r="DC131" s="10">
        <f>AVERAGE(DC2:DC129)</f>
        <v>44.032998337974981</v>
      </c>
      <c r="DD131" s="64" t="s">
        <v>40</v>
      </c>
      <c r="DE131" s="34">
        <f t="shared" ref="DE131:DL131" si="115">AVERAGE(DE2:DE129)</f>
        <v>55.341806722689071</v>
      </c>
      <c r="DF131" s="30">
        <f t="shared" si="115"/>
        <v>43.757543005245083</v>
      </c>
      <c r="DG131" s="24">
        <f t="shared" si="115"/>
        <v>44.088561779692895</v>
      </c>
      <c r="DH131" s="30">
        <f t="shared" si="115"/>
        <v>45.630433160662875</v>
      </c>
      <c r="DI131" s="30">
        <f t="shared" si="115"/>
        <v>54.018679964000384</v>
      </c>
      <c r="DJ131" s="30">
        <f t="shared" si="115"/>
        <v>48.706663382615751</v>
      </c>
      <c r="DK131" s="30">
        <f t="shared" si="115"/>
        <v>52.36837554936335</v>
      </c>
      <c r="DL131" s="24">
        <f t="shared" si="115"/>
        <v>44.421432955669829</v>
      </c>
      <c r="DM131" s="61" t="s">
        <v>40</v>
      </c>
    </row>
    <row r="132" spans="1:117" s="5" customFormat="1" x14ac:dyDescent="0.2">
      <c r="A132" s="46"/>
      <c r="B132" s="54"/>
      <c r="C132" s="46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1"/>
      <c r="AB132" s="20"/>
      <c r="AC132" s="9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47"/>
      <c r="BC132" s="51">
        <f>BC130/ROWS($A2:$A129)</f>
        <v>0.9296875</v>
      </c>
      <c r="BD132" s="68" t="s">
        <v>11</v>
      </c>
      <c r="BE132" s="12">
        <f t="shared" ref="BE132:BG132" si="116">BE130/ROWS($A2:$A129)</f>
        <v>1</v>
      </c>
      <c r="BF132" s="68" t="s">
        <v>11</v>
      </c>
      <c r="BG132" s="12">
        <f t="shared" si="116"/>
        <v>0.9296875</v>
      </c>
      <c r="BH132" s="70" t="s">
        <v>11</v>
      </c>
      <c r="BI132" s="46">
        <f>MEDIAN(BI2:BI129)</f>
        <v>66.008753500878811</v>
      </c>
      <c r="BJ132" s="58" t="s">
        <v>7</v>
      </c>
      <c r="BK132" s="30">
        <f t="shared" ref="BK132:BR132" si="117">MEDIAN(BK2:BK129)</f>
        <v>63.305764000862837</v>
      </c>
      <c r="BL132" s="30">
        <f t="shared" si="117"/>
        <v>62.6070859991014</v>
      </c>
      <c r="BM132" s="24">
        <f t="shared" si="117"/>
        <v>67.254805000498891</v>
      </c>
      <c r="BN132" s="30">
        <f t="shared" si="117"/>
        <v>64.792386002838612</v>
      </c>
      <c r="BO132" s="30">
        <f t="shared" si="117"/>
        <v>73.310016000643373</v>
      </c>
      <c r="BP132" s="30">
        <f t="shared" si="117"/>
        <v>52.666334500536323</v>
      </c>
      <c r="BQ132" s="30">
        <f t="shared" si="117"/>
        <v>78.234741996973753</v>
      </c>
      <c r="BR132" s="24">
        <f t="shared" si="117"/>
        <v>75.394269501790404</v>
      </c>
      <c r="BS132" s="61" t="s">
        <v>7</v>
      </c>
      <c r="BT132" s="40">
        <f>BT131/BT130</f>
        <v>0.9375</v>
      </c>
      <c r="BU132" s="35">
        <f t="shared" ref="BU132:CB132" si="118">BU131/BU130</f>
        <v>1</v>
      </c>
      <c r="BV132" s="35">
        <f t="shared" si="118"/>
        <v>1</v>
      </c>
      <c r="BW132" s="25">
        <f t="shared" si="118"/>
        <v>1</v>
      </c>
      <c r="BX132" s="35">
        <f t="shared" si="118"/>
        <v>0.75</v>
      </c>
      <c r="BY132" s="35">
        <f t="shared" si="118"/>
        <v>1</v>
      </c>
      <c r="BZ132" s="35">
        <f t="shared" si="118"/>
        <v>1</v>
      </c>
      <c r="CA132" s="35">
        <f t="shared" si="118"/>
        <v>0.75</v>
      </c>
      <c r="CB132" s="25">
        <f t="shared" si="118"/>
        <v>1</v>
      </c>
      <c r="CC132" s="64" t="s">
        <v>11</v>
      </c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9">
        <f>MEDIAN(DA2:DA129)</f>
        <v>47.076726342710998</v>
      </c>
      <c r="DB132" s="10">
        <f>MEDIAN(DB2:DB129)</f>
        <v>38.5</v>
      </c>
      <c r="DC132" s="10">
        <f>MEDIAN(DC2:DC129)</f>
        <v>41.714385498892653</v>
      </c>
      <c r="DD132" s="64" t="s">
        <v>35</v>
      </c>
      <c r="DE132" s="34">
        <f t="shared" ref="DE132:DL132" si="119">MEDIAN(DE2:DE129)</f>
        <v>49.776470588235298</v>
      </c>
      <c r="DF132" s="30">
        <f t="shared" si="119"/>
        <v>40.939590142721585</v>
      </c>
      <c r="DG132" s="24">
        <f t="shared" si="119"/>
        <v>43.894488902568312</v>
      </c>
      <c r="DH132" s="30">
        <f t="shared" si="119"/>
        <v>44.345429155682602</v>
      </c>
      <c r="DI132" s="30">
        <f t="shared" si="119"/>
        <v>54.644070367118971</v>
      </c>
      <c r="DJ132" s="30">
        <f t="shared" si="119"/>
        <v>49.161885374883994</v>
      </c>
      <c r="DK132" s="30">
        <f t="shared" si="119"/>
        <v>57.822184985582794</v>
      </c>
      <c r="DL132" s="24">
        <f t="shared" si="119"/>
        <v>46.607047870163662</v>
      </c>
      <c r="DM132" s="61" t="s">
        <v>35</v>
      </c>
    </row>
    <row r="133" spans="1:117" s="2" customFormat="1" x14ac:dyDescent="0.2">
      <c r="A133" s="48"/>
      <c r="B133" s="55"/>
      <c r="C133" s="48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5"/>
      <c r="AB133" s="21"/>
      <c r="AC133" s="13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49"/>
      <c r="BC133" s="48"/>
      <c r="BD133" s="59"/>
      <c r="BE133" s="14"/>
      <c r="BF133" s="59"/>
      <c r="BG133" s="14"/>
      <c r="BH133" s="62"/>
      <c r="BI133" s="48">
        <f>_xlfn.STDEV.P(BI2:BI129)</f>
        <v>43.326104467481137</v>
      </c>
      <c r="BJ133" s="59" t="s">
        <v>8</v>
      </c>
      <c r="BK133" s="31">
        <f t="shared" ref="BK133:BR133" si="120">_xlfn.STDEV.P(BK2:BK129)</f>
        <v>44.202220003647049</v>
      </c>
      <c r="BL133" s="31">
        <f t="shared" si="120"/>
        <v>44.075095214988259</v>
      </c>
      <c r="BM133" s="26">
        <f t="shared" si="120"/>
        <v>43.368894478372226</v>
      </c>
      <c r="BN133" s="31">
        <f t="shared" si="120"/>
        <v>43.668359896085512</v>
      </c>
      <c r="BO133" s="31">
        <f t="shared" si="120"/>
        <v>39.415532606461454</v>
      </c>
      <c r="BP133" s="31">
        <f t="shared" si="120"/>
        <v>42.912704018199314</v>
      </c>
      <c r="BQ133" s="31">
        <f t="shared" si="120"/>
        <v>41.901560268923809</v>
      </c>
      <c r="BR133" s="26">
        <f t="shared" si="120"/>
        <v>41.603791390561241</v>
      </c>
      <c r="BS133" s="62" t="s">
        <v>8</v>
      </c>
      <c r="BT133" s="41"/>
      <c r="BU133" s="31"/>
      <c r="BV133" s="31"/>
      <c r="BW133" s="26"/>
      <c r="BX133" s="31"/>
      <c r="BY133" s="31"/>
      <c r="BZ133" s="31"/>
      <c r="CA133" s="31"/>
      <c r="CB133" s="26"/>
      <c r="CC133" s="65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9">
        <f>_xlfn.STDEV.P(DA2:DA129)</f>
        <v>10.968776015710684</v>
      </c>
      <c r="DB133" s="10">
        <f>_xlfn.STDEV.P(DB2:DB129)</f>
        <v>16.744628044820075</v>
      </c>
      <c r="DC133" s="10">
        <f>_xlfn.STDEV.P(DC2:DC129)</f>
        <v>12.548540336136265</v>
      </c>
      <c r="DD133" s="65" t="s">
        <v>41</v>
      </c>
      <c r="DE133" s="34">
        <f t="shared" ref="DE133:DL133" si="121">_xlfn.STDEV.P(DE2:DE129)</f>
        <v>15.606362892548598</v>
      </c>
      <c r="DF133" s="30">
        <f t="shared" si="121"/>
        <v>17.505024154340475</v>
      </c>
      <c r="DG133" s="24">
        <f t="shared" si="121"/>
        <v>6.896468603855074</v>
      </c>
      <c r="DH133" s="30">
        <f t="shared" si="121"/>
        <v>7.3800555590179249</v>
      </c>
      <c r="DI133" s="30">
        <f t="shared" si="121"/>
        <v>7.7887992227919165</v>
      </c>
      <c r="DJ133" s="30">
        <f t="shared" si="121"/>
        <v>8.9745183133239266</v>
      </c>
      <c r="DK133" s="30">
        <f t="shared" si="121"/>
        <v>16.475199693406289</v>
      </c>
      <c r="DL133" s="24">
        <f t="shared" si="121"/>
        <v>6.2243147605133391</v>
      </c>
      <c r="DM133" s="62" t="s">
        <v>41</v>
      </c>
    </row>
    <row r="134" spans="1:117" s="1" customFormat="1" ht="32" x14ac:dyDescent="0.2">
      <c r="A134" s="50"/>
      <c r="B134" s="56"/>
      <c r="C134" s="50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8"/>
      <c r="AB134" s="22"/>
      <c r="AC134" s="16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52"/>
      <c r="BC134" s="50"/>
      <c r="BD134" s="69"/>
      <c r="BE134" s="17"/>
      <c r="BF134" s="69"/>
      <c r="BG134" s="17"/>
      <c r="BH134" s="67"/>
      <c r="BI134" s="50">
        <f>COUNTIF(BI2:BI129, "outlier")</f>
        <v>2</v>
      </c>
      <c r="BJ134" s="58" t="s">
        <v>9</v>
      </c>
      <c r="BK134" s="32">
        <f t="shared" ref="BK134:BR134" si="122">COUNTIF(BK2:BK129, "outlier")</f>
        <v>0</v>
      </c>
      <c r="BL134" s="32">
        <f t="shared" si="122"/>
        <v>0</v>
      </c>
      <c r="BM134" s="27">
        <f t="shared" si="122"/>
        <v>0</v>
      </c>
      <c r="BN134" s="32">
        <f t="shared" si="122"/>
        <v>1</v>
      </c>
      <c r="BO134" s="32">
        <f t="shared" si="122"/>
        <v>0</v>
      </c>
      <c r="BP134" s="32">
        <f t="shared" si="122"/>
        <v>0</v>
      </c>
      <c r="BQ134" s="32">
        <f t="shared" si="122"/>
        <v>1</v>
      </c>
      <c r="BR134" s="27">
        <f t="shared" si="122"/>
        <v>0</v>
      </c>
      <c r="BS134" s="61" t="s">
        <v>9</v>
      </c>
      <c r="BT134" s="42"/>
      <c r="BU134" s="32"/>
      <c r="BV134" s="32"/>
      <c r="BW134" s="27"/>
      <c r="BX134" s="32"/>
      <c r="BY134" s="32"/>
      <c r="BZ134" s="32"/>
      <c r="CA134" s="32"/>
      <c r="CB134" s="27"/>
      <c r="CC134" s="66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6"/>
      <c r="DB134" s="17"/>
      <c r="DC134" s="17"/>
      <c r="DD134" s="66"/>
      <c r="DE134" s="36"/>
      <c r="DF134" s="32"/>
      <c r="DG134" s="27"/>
      <c r="DH134" s="32"/>
      <c r="DI134" s="32"/>
      <c r="DJ134" s="32"/>
      <c r="DK134" s="32"/>
      <c r="DL134" s="27"/>
      <c r="DM134" s="67"/>
    </row>
    <row r="135" spans="1:117" ht="17" thickBot="1" x14ac:dyDescent="0.25">
      <c r="A135" s="71"/>
      <c r="B135" s="72"/>
      <c r="C135" s="71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4"/>
      <c r="AB135" s="75"/>
      <c r="AC135" s="76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7"/>
      <c r="BC135" s="71"/>
      <c r="BD135" s="78"/>
      <c r="BE135" s="73"/>
      <c r="BF135" s="78"/>
      <c r="BG135" s="73"/>
      <c r="BH135" s="79"/>
      <c r="BI135" s="71" t="s">
        <v>23</v>
      </c>
      <c r="BJ135" s="78"/>
      <c r="BK135" s="80" t="s">
        <v>24</v>
      </c>
      <c r="BL135" s="80" t="s">
        <v>25</v>
      </c>
      <c r="BM135" s="81" t="s">
        <v>26</v>
      </c>
      <c r="BN135" s="80" t="s">
        <v>27</v>
      </c>
      <c r="BO135" s="80" t="s">
        <v>28</v>
      </c>
      <c r="BP135" s="80" t="s">
        <v>29</v>
      </c>
      <c r="BQ135" s="80" t="s">
        <v>30</v>
      </c>
      <c r="BR135" s="81" t="s">
        <v>31</v>
      </c>
      <c r="BS135" s="79"/>
      <c r="BT135" s="101" t="s">
        <v>23</v>
      </c>
      <c r="BU135" s="80" t="s">
        <v>24</v>
      </c>
      <c r="BV135" s="80" t="s">
        <v>25</v>
      </c>
      <c r="BW135" s="81" t="s">
        <v>26</v>
      </c>
      <c r="BX135" s="80" t="s">
        <v>27</v>
      </c>
      <c r="BY135" s="80" t="s">
        <v>28</v>
      </c>
      <c r="BZ135" s="80" t="s">
        <v>29</v>
      </c>
      <c r="CA135" s="80" t="s">
        <v>30</v>
      </c>
      <c r="CB135" s="81" t="s">
        <v>31</v>
      </c>
      <c r="CC135" s="85"/>
      <c r="CD135" s="73"/>
      <c r="CE135" s="73"/>
      <c r="CF135" s="73"/>
      <c r="CG135" s="73"/>
      <c r="CH135" s="73"/>
      <c r="CI135" s="73"/>
      <c r="CJ135" s="73"/>
      <c r="CK135" s="73"/>
      <c r="CL135" s="73"/>
      <c r="CM135" s="73"/>
      <c r="CN135" s="73"/>
      <c r="CO135" s="73"/>
      <c r="CP135" s="73"/>
      <c r="CQ135" s="73"/>
      <c r="CR135" s="73"/>
      <c r="CS135" s="73"/>
      <c r="CT135" s="73"/>
      <c r="CU135" s="73"/>
      <c r="CV135" s="73"/>
      <c r="CW135" s="73"/>
      <c r="CX135" s="73"/>
      <c r="CY135" s="73"/>
      <c r="CZ135" s="73"/>
      <c r="DA135" s="76"/>
      <c r="DB135" s="73"/>
      <c r="DC135" s="73"/>
      <c r="DD135" s="102" t="s">
        <v>23</v>
      </c>
      <c r="DE135" s="86" t="s">
        <v>24</v>
      </c>
      <c r="DF135" s="80" t="s">
        <v>25</v>
      </c>
      <c r="DG135" s="81" t="s">
        <v>26</v>
      </c>
      <c r="DH135" s="80" t="s">
        <v>27</v>
      </c>
      <c r="DI135" s="80" t="s">
        <v>28</v>
      </c>
      <c r="DJ135" s="80" t="s">
        <v>29</v>
      </c>
      <c r="DK135" s="80" t="s">
        <v>30</v>
      </c>
      <c r="DL135" s="81" t="s">
        <v>31</v>
      </c>
      <c r="DM135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29"/>
  <sheetViews>
    <sheetView workbookViewId="0">
      <selection activeCell="D1" sqref="B1:D1048576"/>
    </sheetView>
  </sheetViews>
  <sheetFormatPr baseColWidth="10" defaultRowHeight="16" x14ac:dyDescent="0.2"/>
  <cols>
    <col min="1" max="1" width="4.33203125" style="44" bestFit="1" customWidth="1"/>
    <col min="2" max="2" width="2.1640625" style="7" bestFit="1" customWidth="1"/>
    <col min="3" max="3" width="4.1640625" style="7" hidden="1" customWidth="1"/>
    <col min="4" max="4" width="12.1640625" style="7" bestFit="1" customWidth="1"/>
    <col min="5" max="5" width="7.5" style="7" bestFit="1" customWidth="1"/>
    <col min="6" max="6" width="5.5" style="6" customWidth="1"/>
    <col min="7" max="8" width="5.5" style="7" customWidth="1"/>
    <col min="9" max="51" width="5.5" style="7" hidden="1" customWidth="1"/>
    <col min="52" max="53" width="5.5" style="7" customWidth="1"/>
    <col min="54" max="54" width="5.5" style="45" customWidth="1"/>
    <col min="55" max="55" width="4.33203125" style="7" hidden="1" customWidth="1"/>
    <col min="56" max="56" width="2.1640625" style="7" hidden="1" customWidth="1"/>
    <col min="57" max="59" width="7.6640625" style="7" hidden="1" customWidth="1"/>
    <col min="60" max="60" width="7.6640625" style="45" customWidth="1"/>
    <col min="61" max="61" width="4.33203125" style="44" hidden="1" customWidth="1"/>
    <col min="62" max="62" width="29.83203125" style="7" hidden="1" customWidth="1"/>
    <col min="63" max="63" width="2.1640625" style="7" hidden="1" customWidth="1"/>
    <col min="64" max="64" width="4.1640625" style="7" hidden="1" customWidth="1"/>
    <col min="65" max="65" width="12.1640625" style="7" bestFit="1" customWidth="1"/>
    <col min="66" max="66" width="7.5" style="7" bestFit="1" customWidth="1"/>
    <col min="67" max="67" width="7.1640625" style="7" bestFit="1" customWidth="1"/>
    <col min="68" max="68" width="5.5" style="6" customWidth="1"/>
    <col min="69" max="70" width="5.5" style="7" customWidth="1"/>
    <col min="71" max="114" width="5.5" style="7" hidden="1" customWidth="1"/>
    <col min="115" max="116" width="5.5" style="7" customWidth="1"/>
    <col min="117" max="117" width="5.5" style="45" customWidth="1"/>
  </cols>
  <sheetData>
    <row r="1" spans="1:117" s="105" customFormat="1" x14ac:dyDescent="0.2">
      <c r="A1" s="104" t="s">
        <v>236</v>
      </c>
      <c r="F1" s="104"/>
      <c r="BB1" s="106"/>
      <c r="BE1" s="105" t="s">
        <v>236</v>
      </c>
      <c r="BF1" s="105" t="s">
        <v>237</v>
      </c>
      <c r="BH1" s="106"/>
      <c r="BI1" s="107" t="s">
        <v>236</v>
      </c>
      <c r="BJ1" s="105" t="s">
        <v>238</v>
      </c>
      <c r="BP1" s="104"/>
      <c r="DM1" s="106"/>
    </row>
    <row r="2" spans="1:117" s="7" customFormat="1" x14ac:dyDescent="0.2">
      <c r="A2" s="6">
        <v>1</v>
      </c>
      <c r="B2" s="7">
        <v>1</v>
      </c>
      <c r="C2" s="7">
        <v>106</v>
      </c>
      <c r="D2" s="7">
        <v>31238258.852554001</v>
      </c>
      <c r="E2" s="7" t="s">
        <v>2</v>
      </c>
      <c r="F2" s="6">
        <v>0</v>
      </c>
      <c r="BB2" s="45"/>
      <c r="BC2" s="7">
        <v>1</v>
      </c>
      <c r="BD2" s="7">
        <v>1</v>
      </c>
      <c r="BE2" s="7">
        <v>1</v>
      </c>
      <c r="BF2" s="7" t="s">
        <v>0</v>
      </c>
      <c r="BG2" s="7">
        <v>1</v>
      </c>
      <c r="BH2" s="45" t="s">
        <v>2</v>
      </c>
      <c r="BI2" s="44">
        <v>1</v>
      </c>
      <c r="BJ2" s="7" t="s">
        <v>0</v>
      </c>
      <c r="BK2" s="7">
        <v>1</v>
      </c>
      <c r="BL2" s="7">
        <v>106</v>
      </c>
      <c r="BM2" s="7">
        <v>31238357.492199</v>
      </c>
      <c r="BN2" s="7" t="s">
        <v>2</v>
      </c>
      <c r="BO2" s="7">
        <v>568507</v>
      </c>
      <c r="BP2" s="6">
        <v>0</v>
      </c>
      <c r="DM2" s="45"/>
    </row>
    <row r="3" spans="1:117" s="7" customFormat="1" x14ac:dyDescent="0.2">
      <c r="A3" s="6">
        <v>1</v>
      </c>
      <c r="B3" s="7">
        <v>2</v>
      </c>
      <c r="C3" s="7">
        <v>111</v>
      </c>
      <c r="D3" s="7">
        <v>31238478.708292998</v>
      </c>
      <c r="E3" s="7" t="s">
        <v>2</v>
      </c>
      <c r="F3" s="6">
        <v>0</v>
      </c>
      <c r="BB3" s="45"/>
      <c r="BC3" s="7">
        <v>1</v>
      </c>
      <c r="BD3" s="7">
        <v>2</v>
      </c>
      <c r="BE3" s="7">
        <v>1</v>
      </c>
      <c r="BF3" s="7" t="s">
        <v>0</v>
      </c>
      <c r="BG3" s="7">
        <v>2</v>
      </c>
      <c r="BH3" s="45" t="s">
        <v>2</v>
      </c>
      <c r="BI3" s="44">
        <v>1</v>
      </c>
      <c r="BJ3" s="7" t="s">
        <v>0</v>
      </c>
      <c r="BK3" s="7">
        <v>2</v>
      </c>
      <c r="BL3" s="7">
        <v>111</v>
      </c>
      <c r="BM3" s="7">
        <v>31238562.282513</v>
      </c>
      <c r="BN3" s="7" t="s">
        <v>2</v>
      </c>
      <c r="BO3" s="7">
        <v>584554</v>
      </c>
      <c r="BP3" s="6">
        <v>0</v>
      </c>
      <c r="DM3" s="45"/>
    </row>
    <row r="4" spans="1:117" s="7" customFormat="1" x14ac:dyDescent="0.2">
      <c r="A4" s="6">
        <v>1</v>
      </c>
      <c r="B4" s="7">
        <v>3</v>
      </c>
      <c r="C4" s="7">
        <v>116</v>
      </c>
      <c r="D4" s="7">
        <v>31238698.640820999</v>
      </c>
      <c r="E4" s="7" t="s">
        <v>2</v>
      </c>
      <c r="F4" s="6">
        <v>0</v>
      </c>
      <c r="BB4" s="45"/>
      <c r="BC4" s="7">
        <v>1</v>
      </c>
      <c r="BD4" s="7">
        <v>3</v>
      </c>
      <c r="BE4" s="7">
        <v>1</v>
      </c>
      <c r="BF4" s="7" t="s">
        <v>0</v>
      </c>
      <c r="BG4" s="7">
        <v>3</v>
      </c>
      <c r="BH4" s="45" t="s">
        <v>2</v>
      </c>
      <c r="BI4" s="44">
        <v>1</v>
      </c>
      <c r="BJ4" s="7" t="s">
        <v>0</v>
      </c>
      <c r="BK4" s="7">
        <v>3</v>
      </c>
      <c r="BL4" s="7">
        <v>116</v>
      </c>
      <c r="BM4" s="7">
        <v>31238768.324744001</v>
      </c>
      <c r="BN4" s="7" t="s">
        <v>2</v>
      </c>
      <c r="BO4" s="7">
        <v>583124</v>
      </c>
      <c r="BP4" s="6">
        <v>0</v>
      </c>
      <c r="DM4" s="45"/>
    </row>
    <row r="5" spans="1:117" s="7" customFormat="1" x14ac:dyDescent="0.2">
      <c r="A5" s="6">
        <v>1</v>
      </c>
      <c r="B5" s="7">
        <v>4</v>
      </c>
      <c r="C5" s="7">
        <v>118</v>
      </c>
      <c r="D5" s="7">
        <v>31238938.641001001</v>
      </c>
      <c r="E5" s="7" t="s">
        <v>2</v>
      </c>
      <c r="F5" s="6">
        <v>0</v>
      </c>
      <c r="BB5" s="45"/>
      <c r="BC5" s="7">
        <v>1</v>
      </c>
      <c r="BD5" s="7">
        <v>4</v>
      </c>
      <c r="BE5" s="7">
        <v>1</v>
      </c>
      <c r="BF5" s="7" t="s">
        <v>0</v>
      </c>
      <c r="BG5" s="7">
        <v>4</v>
      </c>
      <c r="BH5" s="45" t="s">
        <v>2</v>
      </c>
      <c r="BI5" s="44">
        <v>1</v>
      </c>
      <c r="BJ5" s="7" t="s">
        <v>0</v>
      </c>
      <c r="BK5" s="7">
        <v>4</v>
      </c>
      <c r="BL5" s="7">
        <v>118</v>
      </c>
      <c r="BM5" s="7">
        <v>31238972.158399001</v>
      </c>
      <c r="BN5" s="7" t="s">
        <v>2</v>
      </c>
      <c r="BO5" s="7">
        <v>580670</v>
      </c>
      <c r="BP5" s="6">
        <v>0</v>
      </c>
      <c r="DM5" s="45"/>
    </row>
    <row r="6" spans="1:117" s="7" customFormat="1" x14ac:dyDescent="0.2">
      <c r="A6" s="6">
        <v>1</v>
      </c>
      <c r="B6" s="7">
        <v>5</v>
      </c>
      <c r="C6" s="7">
        <v>119</v>
      </c>
      <c r="D6" s="7">
        <v>31239158.646331999</v>
      </c>
      <c r="E6" s="7" t="s">
        <v>2</v>
      </c>
      <c r="F6" s="6">
        <v>0</v>
      </c>
      <c r="BB6" s="45"/>
      <c r="BC6" s="7">
        <v>1</v>
      </c>
      <c r="BD6" s="7">
        <v>5</v>
      </c>
      <c r="BE6" s="7">
        <v>1</v>
      </c>
      <c r="BF6" s="7" t="s">
        <v>0</v>
      </c>
      <c r="BG6" s="7">
        <v>5</v>
      </c>
      <c r="BH6" s="45" t="s">
        <v>2</v>
      </c>
      <c r="BI6" s="44">
        <v>1</v>
      </c>
      <c r="BJ6" s="7" t="s">
        <v>0</v>
      </c>
      <c r="BK6" s="7">
        <v>5</v>
      </c>
      <c r="BL6" s="7">
        <v>119</v>
      </c>
      <c r="BM6" s="7">
        <v>31239176.867176</v>
      </c>
      <c r="BN6" s="7" t="s">
        <v>2</v>
      </c>
      <c r="BO6" s="7">
        <v>591124</v>
      </c>
      <c r="BP6" s="6">
        <v>0</v>
      </c>
      <c r="DM6" s="45"/>
    </row>
    <row r="7" spans="1:117" s="7" customFormat="1" x14ac:dyDescent="0.2">
      <c r="A7" s="6">
        <v>1</v>
      </c>
      <c r="B7" s="7">
        <v>6</v>
      </c>
      <c r="C7" s="7">
        <v>133</v>
      </c>
      <c r="D7" s="7">
        <v>31239398.610580999</v>
      </c>
      <c r="E7" s="7" t="s">
        <v>2</v>
      </c>
      <c r="F7" s="6">
        <v>0</v>
      </c>
      <c r="BB7" s="45"/>
      <c r="BC7" s="7">
        <v>1</v>
      </c>
      <c r="BD7" s="7">
        <v>6</v>
      </c>
      <c r="BE7" s="7">
        <v>1</v>
      </c>
      <c r="BF7" s="7" t="s">
        <v>0</v>
      </c>
      <c r="BG7" s="7">
        <v>6</v>
      </c>
      <c r="BH7" s="45" t="s">
        <v>2</v>
      </c>
      <c r="BI7" s="44">
        <v>1</v>
      </c>
      <c r="BJ7" s="7" t="s">
        <v>0</v>
      </c>
      <c r="BK7" s="7">
        <v>6</v>
      </c>
      <c r="BL7" s="7">
        <v>133</v>
      </c>
      <c r="BM7" s="7">
        <v>31239483.840578999</v>
      </c>
      <c r="BN7" s="7" t="s">
        <v>2</v>
      </c>
      <c r="BO7" s="7">
        <v>585045</v>
      </c>
      <c r="BP7" s="6">
        <v>0</v>
      </c>
      <c r="DM7" s="45"/>
    </row>
    <row r="8" spans="1:117" s="7" customFormat="1" x14ac:dyDescent="0.2">
      <c r="A8" s="6">
        <v>1</v>
      </c>
      <c r="B8" s="7">
        <v>7</v>
      </c>
      <c r="C8" s="7">
        <v>147</v>
      </c>
      <c r="D8" s="7">
        <v>31239618.563103002</v>
      </c>
      <c r="E8" s="7" t="s">
        <v>2</v>
      </c>
      <c r="F8" s="6">
        <v>0</v>
      </c>
      <c r="BB8" s="45"/>
      <c r="BC8" s="7">
        <v>1</v>
      </c>
      <c r="BD8" s="7">
        <v>7</v>
      </c>
      <c r="BE8" s="7">
        <v>1</v>
      </c>
      <c r="BF8" s="7" t="s">
        <v>0</v>
      </c>
      <c r="BG8" s="7">
        <v>7</v>
      </c>
      <c r="BH8" s="45" t="s">
        <v>2</v>
      </c>
      <c r="BI8" s="44">
        <v>1</v>
      </c>
      <c r="BJ8" s="7" t="s">
        <v>0</v>
      </c>
      <c r="BK8" s="7">
        <v>7</v>
      </c>
      <c r="BL8" s="7">
        <v>147</v>
      </c>
      <c r="BM8" s="7">
        <v>31239689.371482</v>
      </c>
      <c r="BN8" s="7" t="s">
        <v>2</v>
      </c>
      <c r="BO8" s="7">
        <v>580469</v>
      </c>
      <c r="BP8" s="6">
        <v>0</v>
      </c>
      <c r="DM8" s="45"/>
    </row>
    <row r="9" spans="1:117" s="7" customFormat="1" x14ac:dyDescent="0.2">
      <c r="A9" s="6">
        <v>1</v>
      </c>
      <c r="B9" s="7">
        <v>8</v>
      </c>
      <c r="C9" s="7">
        <v>149</v>
      </c>
      <c r="D9" s="7">
        <v>31239838.643601999</v>
      </c>
      <c r="E9" s="7" t="s">
        <v>2</v>
      </c>
      <c r="F9" s="6">
        <v>0</v>
      </c>
      <c r="BB9" s="45"/>
      <c r="BC9" s="7">
        <v>1</v>
      </c>
      <c r="BD9" s="7">
        <v>8</v>
      </c>
      <c r="BE9" s="7">
        <v>1</v>
      </c>
      <c r="BF9" s="7" t="s">
        <v>0</v>
      </c>
      <c r="BG9" s="7">
        <v>8</v>
      </c>
      <c r="BH9" s="45" t="s">
        <v>2</v>
      </c>
      <c r="BI9" s="44">
        <v>1</v>
      </c>
      <c r="BJ9" s="7" t="s">
        <v>0</v>
      </c>
      <c r="BK9" s="7">
        <v>8</v>
      </c>
      <c r="BL9" s="7">
        <v>149</v>
      </c>
      <c r="BM9" s="7">
        <v>31239894.680706002</v>
      </c>
      <c r="BN9" s="7" t="s">
        <v>2</v>
      </c>
      <c r="BO9" s="7">
        <v>537199</v>
      </c>
      <c r="BP9" s="6">
        <v>0</v>
      </c>
      <c r="DM9" s="45"/>
    </row>
    <row r="10" spans="1:117" s="7" customFormat="1" x14ac:dyDescent="0.2">
      <c r="A10" s="6">
        <v>2</v>
      </c>
      <c r="B10" s="7">
        <v>1</v>
      </c>
      <c r="C10" s="7">
        <v>106</v>
      </c>
      <c r="D10" s="7">
        <v>31244258.798354</v>
      </c>
      <c r="E10" s="7" t="s">
        <v>1</v>
      </c>
      <c r="F10" s="6">
        <v>48</v>
      </c>
      <c r="G10" s="7">
        <v>177</v>
      </c>
      <c r="H10" s="7">
        <v>44</v>
      </c>
      <c r="I10" s="7">
        <v>222</v>
      </c>
      <c r="J10" s="7">
        <v>34</v>
      </c>
      <c r="K10" s="7">
        <v>26</v>
      </c>
      <c r="L10" s="7">
        <v>161</v>
      </c>
      <c r="M10" s="7">
        <v>35</v>
      </c>
      <c r="N10" s="7">
        <v>5</v>
      </c>
      <c r="O10" s="7">
        <v>28</v>
      </c>
      <c r="P10" s="7">
        <v>135</v>
      </c>
      <c r="Q10" s="7">
        <v>166</v>
      </c>
      <c r="R10" s="7">
        <v>247</v>
      </c>
      <c r="S10" s="7">
        <v>116</v>
      </c>
      <c r="T10" s="7">
        <v>17</v>
      </c>
      <c r="U10" s="7">
        <v>107</v>
      </c>
      <c r="V10" s="7">
        <v>209</v>
      </c>
      <c r="W10" s="7">
        <v>155</v>
      </c>
      <c r="X10" s="7">
        <v>149</v>
      </c>
      <c r="BB10" s="45"/>
      <c r="BC10" s="7">
        <v>2</v>
      </c>
      <c r="BD10" s="7">
        <v>1</v>
      </c>
      <c r="BE10" s="7">
        <v>2</v>
      </c>
      <c r="BF10" s="7" t="s">
        <v>0</v>
      </c>
      <c r="BG10" s="7">
        <v>1</v>
      </c>
      <c r="BH10" s="45" t="s">
        <v>1</v>
      </c>
      <c r="BI10" s="44">
        <v>2</v>
      </c>
      <c r="BJ10" s="7" t="s">
        <v>0</v>
      </c>
      <c r="BK10" s="7">
        <v>1</v>
      </c>
      <c r="BL10" s="7">
        <v>106</v>
      </c>
      <c r="BM10" s="7">
        <v>31244271.477931999</v>
      </c>
      <c r="BN10" s="7" t="s">
        <v>1</v>
      </c>
      <c r="BO10" s="7">
        <v>568507</v>
      </c>
      <c r="BP10" s="6">
        <v>35</v>
      </c>
      <c r="BQ10" s="7">
        <v>190</v>
      </c>
      <c r="BR10" s="7">
        <v>25</v>
      </c>
      <c r="BS10" s="7">
        <v>275</v>
      </c>
      <c r="BT10" s="7">
        <v>0</v>
      </c>
      <c r="BU10" s="7">
        <v>10</v>
      </c>
      <c r="BV10" s="7">
        <v>150</v>
      </c>
      <c r="BW10" s="7">
        <v>30</v>
      </c>
      <c r="BX10" s="7">
        <v>5</v>
      </c>
      <c r="BY10" s="7">
        <v>20</v>
      </c>
      <c r="BZ10" s="7">
        <v>135</v>
      </c>
      <c r="CA10" s="7">
        <v>245</v>
      </c>
      <c r="CB10" s="7">
        <v>205</v>
      </c>
      <c r="CC10" s="7">
        <v>75</v>
      </c>
      <c r="CD10" s="7">
        <v>15</v>
      </c>
      <c r="CE10" s="7">
        <v>105</v>
      </c>
      <c r="CF10" s="7">
        <v>320</v>
      </c>
      <c r="CG10" s="7">
        <v>75</v>
      </c>
      <c r="CH10" s="7">
        <v>30</v>
      </c>
      <c r="DM10" s="45"/>
    </row>
    <row r="11" spans="1:117" s="7" customFormat="1" x14ac:dyDescent="0.2">
      <c r="A11" s="6">
        <v>2</v>
      </c>
      <c r="B11" s="7">
        <v>2</v>
      </c>
      <c r="C11" s="7">
        <v>111</v>
      </c>
      <c r="D11" s="7">
        <v>31244478.525483999</v>
      </c>
      <c r="E11" s="7" t="s">
        <v>1</v>
      </c>
      <c r="F11" s="6">
        <v>219</v>
      </c>
      <c r="G11" s="7">
        <v>248</v>
      </c>
      <c r="H11" s="7">
        <v>171</v>
      </c>
      <c r="I11" s="7">
        <v>176</v>
      </c>
      <c r="J11" s="7">
        <v>178</v>
      </c>
      <c r="K11" s="7">
        <v>128</v>
      </c>
      <c r="L11" s="7">
        <v>96</v>
      </c>
      <c r="M11" s="7">
        <v>121</v>
      </c>
      <c r="N11" s="7">
        <v>27</v>
      </c>
      <c r="O11" s="7">
        <v>201</v>
      </c>
      <c r="P11" s="7">
        <v>233</v>
      </c>
      <c r="Q11" s="7">
        <v>159</v>
      </c>
      <c r="R11" s="7">
        <v>22</v>
      </c>
      <c r="S11" s="7">
        <v>42</v>
      </c>
      <c r="BB11" s="45"/>
      <c r="BC11" s="7">
        <v>2</v>
      </c>
      <c r="BD11" s="7">
        <v>2</v>
      </c>
      <c r="BE11" s="7">
        <v>2</v>
      </c>
      <c r="BF11" s="7" t="s">
        <v>0</v>
      </c>
      <c r="BG11" s="7">
        <v>2</v>
      </c>
      <c r="BH11" s="45" t="s">
        <v>1</v>
      </c>
      <c r="BI11" s="44">
        <v>2</v>
      </c>
      <c r="BJ11" s="7" t="s">
        <v>0</v>
      </c>
      <c r="BK11" s="7">
        <v>2</v>
      </c>
      <c r="BL11" s="7">
        <v>111</v>
      </c>
      <c r="BM11" s="7">
        <v>31244502.054120999</v>
      </c>
      <c r="BN11" s="7" t="s">
        <v>1</v>
      </c>
      <c r="BO11" s="7">
        <v>584554</v>
      </c>
      <c r="BP11" s="6">
        <v>205</v>
      </c>
      <c r="BQ11" s="7">
        <v>305</v>
      </c>
      <c r="BR11" s="7">
        <v>100</v>
      </c>
      <c r="BS11" s="7">
        <v>200</v>
      </c>
      <c r="BT11" s="7">
        <v>200</v>
      </c>
      <c r="BU11" s="7">
        <v>75</v>
      </c>
      <c r="BV11" s="7">
        <v>95</v>
      </c>
      <c r="BW11" s="7">
        <v>120</v>
      </c>
      <c r="BX11" s="7">
        <v>30</v>
      </c>
      <c r="BY11" s="7">
        <v>300</v>
      </c>
      <c r="BZ11" s="7">
        <v>130</v>
      </c>
      <c r="CA11" s="7">
        <v>150</v>
      </c>
      <c r="CB11" s="7">
        <v>30</v>
      </c>
      <c r="CC11" s="7">
        <v>20</v>
      </c>
      <c r="DM11" s="45"/>
    </row>
    <row r="12" spans="1:117" s="7" customFormat="1" x14ac:dyDescent="0.2">
      <c r="A12" s="6">
        <v>2</v>
      </c>
      <c r="B12" s="7">
        <v>3</v>
      </c>
      <c r="C12" s="7">
        <v>116</v>
      </c>
      <c r="D12" s="7">
        <v>31244698.585687999</v>
      </c>
      <c r="E12" s="7" t="s">
        <v>1</v>
      </c>
      <c r="F12" s="6">
        <v>205</v>
      </c>
      <c r="G12" s="7">
        <v>147</v>
      </c>
      <c r="H12" s="7">
        <v>190</v>
      </c>
      <c r="I12" s="7">
        <v>136</v>
      </c>
      <c r="J12" s="7">
        <v>88</v>
      </c>
      <c r="K12" s="7">
        <v>181</v>
      </c>
      <c r="L12" s="7">
        <v>80</v>
      </c>
      <c r="M12" s="7">
        <v>223</v>
      </c>
      <c r="N12" s="7">
        <v>212</v>
      </c>
      <c r="O12" s="7">
        <v>249</v>
      </c>
      <c r="P12" s="7">
        <v>43</v>
      </c>
      <c r="Q12" s="7">
        <v>223</v>
      </c>
      <c r="R12" s="7">
        <v>112</v>
      </c>
      <c r="BB12" s="45"/>
      <c r="BC12" s="7">
        <v>2</v>
      </c>
      <c r="BD12" s="7">
        <v>3</v>
      </c>
      <c r="BE12" s="7">
        <v>2</v>
      </c>
      <c r="BF12" s="7" t="s">
        <v>0</v>
      </c>
      <c r="BG12" s="7">
        <v>3</v>
      </c>
      <c r="BH12" s="45" t="s">
        <v>1</v>
      </c>
      <c r="BI12" s="44">
        <v>2</v>
      </c>
      <c r="BJ12" s="7" t="s">
        <v>0</v>
      </c>
      <c r="BK12" s="7">
        <v>3</v>
      </c>
      <c r="BL12" s="7">
        <v>116</v>
      </c>
      <c r="BM12" s="7">
        <v>31244708.382714</v>
      </c>
      <c r="BN12" s="7" t="s">
        <v>1</v>
      </c>
      <c r="BO12" s="7">
        <v>583124</v>
      </c>
      <c r="BP12" s="6">
        <v>200</v>
      </c>
      <c r="BQ12" s="7">
        <v>205</v>
      </c>
      <c r="BR12" s="7">
        <v>205</v>
      </c>
      <c r="BS12" s="7">
        <v>55</v>
      </c>
      <c r="BT12" s="7">
        <v>145</v>
      </c>
      <c r="BU12" s="7">
        <v>205</v>
      </c>
      <c r="BV12" s="7">
        <v>0</v>
      </c>
      <c r="BW12" s="7">
        <v>310</v>
      </c>
      <c r="BX12" s="7">
        <v>205</v>
      </c>
      <c r="BY12" s="7">
        <v>175</v>
      </c>
      <c r="BZ12" s="7">
        <v>40</v>
      </c>
      <c r="CA12" s="7">
        <v>205</v>
      </c>
      <c r="CB12" s="7">
        <v>20</v>
      </c>
      <c r="DM12" s="45"/>
    </row>
    <row r="13" spans="1:117" s="7" customFormat="1" x14ac:dyDescent="0.2">
      <c r="A13" s="6">
        <v>2</v>
      </c>
      <c r="B13" s="7">
        <v>4</v>
      </c>
      <c r="C13" s="7">
        <v>118</v>
      </c>
      <c r="D13" s="7">
        <v>31244938.525354002</v>
      </c>
      <c r="E13" s="7" t="s">
        <v>1</v>
      </c>
      <c r="F13" s="6">
        <v>23</v>
      </c>
      <c r="G13" s="7">
        <v>55</v>
      </c>
      <c r="H13" s="7">
        <v>121</v>
      </c>
      <c r="I13" s="7">
        <v>7</v>
      </c>
      <c r="J13" s="7">
        <v>152</v>
      </c>
      <c r="K13" s="7">
        <v>173</v>
      </c>
      <c r="L13" s="7">
        <v>68</v>
      </c>
      <c r="M13" s="7">
        <v>212</v>
      </c>
      <c r="N13" s="7">
        <v>195</v>
      </c>
      <c r="O13" s="7">
        <v>161</v>
      </c>
      <c r="P13" s="7">
        <v>49</v>
      </c>
      <c r="Q13" s="7">
        <v>231</v>
      </c>
      <c r="R13" s="7">
        <v>179</v>
      </c>
      <c r="S13" s="7">
        <v>191</v>
      </c>
      <c r="T13" s="7">
        <v>52</v>
      </c>
      <c r="U13" s="7">
        <v>119</v>
      </c>
      <c r="V13" s="7">
        <v>229</v>
      </c>
      <c r="BB13" s="45"/>
      <c r="BC13" s="7">
        <v>2</v>
      </c>
      <c r="BD13" s="7">
        <v>4</v>
      </c>
      <c r="BE13" s="7">
        <v>2</v>
      </c>
      <c r="BF13" s="7" t="s">
        <v>0</v>
      </c>
      <c r="BG13" s="7">
        <v>4</v>
      </c>
      <c r="BH13" s="45" t="s">
        <v>1</v>
      </c>
      <c r="BI13" s="44">
        <v>2</v>
      </c>
      <c r="BJ13" s="7" t="s">
        <v>0</v>
      </c>
      <c r="BK13" s="7">
        <v>4</v>
      </c>
      <c r="BL13" s="7">
        <v>118</v>
      </c>
      <c r="BM13" s="7">
        <v>31245016.837545998</v>
      </c>
      <c r="BN13" s="7" t="s">
        <v>1</v>
      </c>
      <c r="BO13" s="7">
        <v>580670</v>
      </c>
      <c r="BP13" s="6">
        <v>2100</v>
      </c>
      <c r="BQ13" s="7">
        <v>0</v>
      </c>
      <c r="BR13" s="7">
        <v>200</v>
      </c>
      <c r="BS13" s="7">
        <v>0</v>
      </c>
      <c r="BT13" s="7">
        <v>100</v>
      </c>
      <c r="BU13" s="7">
        <v>200</v>
      </c>
      <c r="BV13" s="7">
        <v>10</v>
      </c>
      <c r="BW13" s="7">
        <v>305</v>
      </c>
      <c r="BX13" s="7">
        <v>195</v>
      </c>
      <c r="BY13" s="7">
        <v>110</v>
      </c>
      <c r="BZ13" s="7">
        <v>5</v>
      </c>
      <c r="CA13" s="7">
        <v>285</v>
      </c>
      <c r="CB13" s="7">
        <v>200</v>
      </c>
      <c r="CC13" s="7">
        <v>210</v>
      </c>
      <c r="CD13" s="7">
        <v>0</v>
      </c>
      <c r="CE13" s="7">
        <v>100</v>
      </c>
      <c r="CF13" s="7">
        <v>100</v>
      </c>
      <c r="DM13" s="45"/>
    </row>
    <row r="14" spans="1:117" s="7" customFormat="1" x14ac:dyDescent="0.2">
      <c r="A14" s="6">
        <v>2</v>
      </c>
      <c r="B14" s="7">
        <v>5</v>
      </c>
      <c r="C14" s="7">
        <v>119</v>
      </c>
      <c r="D14" s="7">
        <v>31245158.602848001</v>
      </c>
      <c r="E14" s="7" t="s">
        <v>1</v>
      </c>
      <c r="F14" s="6">
        <v>228</v>
      </c>
      <c r="G14" s="7">
        <v>47</v>
      </c>
      <c r="H14" s="7">
        <v>223</v>
      </c>
      <c r="I14" s="7">
        <v>13</v>
      </c>
      <c r="J14" s="7">
        <v>218</v>
      </c>
      <c r="K14" s="7">
        <v>150</v>
      </c>
      <c r="L14" s="7">
        <v>78</v>
      </c>
      <c r="M14" s="7">
        <v>134</v>
      </c>
      <c r="N14" s="7">
        <v>140</v>
      </c>
      <c r="O14" s="7">
        <v>145</v>
      </c>
      <c r="P14" s="7">
        <v>114</v>
      </c>
      <c r="Q14" s="7">
        <v>101</v>
      </c>
      <c r="R14" s="7">
        <v>173</v>
      </c>
      <c r="S14" s="7">
        <v>200</v>
      </c>
      <c r="T14" s="7">
        <v>119</v>
      </c>
      <c r="BB14" s="45"/>
      <c r="BC14" s="7">
        <v>2</v>
      </c>
      <c r="BD14" s="7">
        <v>5</v>
      </c>
      <c r="BE14" s="7">
        <v>2</v>
      </c>
      <c r="BF14" s="7" t="s">
        <v>0</v>
      </c>
      <c r="BG14" s="7">
        <v>5</v>
      </c>
      <c r="BH14" s="45" t="s">
        <v>1</v>
      </c>
      <c r="BI14" s="44">
        <v>2</v>
      </c>
      <c r="BJ14" s="7" t="s">
        <v>0</v>
      </c>
      <c r="BK14" s="7">
        <v>5</v>
      </c>
      <c r="BL14" s="7">
        <v>119</v>
      </c>
      <c r="BM14" s="7">
        <v>31245219.895218</v>
      </c>
      <c r="BN14" s="7" t="s">
        <v>1</v>
      </c>
      <c r="BO14" s="7">
        <v>591124</v>
      </c>
      <c r="BP14" s="6">
        <v>200</v>
      </c>
      <c r="BQ14" s="7">
        <v>10</v>
      </c>
      <c r="BR14" s="7">
        <v>295</v>
      </c>
      <c r="BS14" s="7">
        <v>0</v>
      </c>
      <c r="BT14" s="7">
        <v>210</v>
      </c>
      <c r="BU14" s="7">
        <v>205</v>
      </c>
      <c r="BV14" s="7">
        <v>205</v>
      </c>
      <c r="BW14" s="7">
        <v>190</v>
      </c>
      <c r="BX14" s="7">
        <v>45</v>
      </c>
      <c r="BY14" s="7">
        <v>165</v>
      </c>
      <c r="BZ14" s="7">
        <v>190</v>
      </c>
      <c r="CA14" s="7">
        <v>15</v>
      </c>
      <c r="CB14" s="7">
        <v>190</v>
      </c>
      <c r="CC14" s="7">
        <v>205</v>
      </c>
      <c r="CD14" s="7">
        <v>205</v>
      </c>
      <c r="DM14" s="45"/>
    </row>
    <row r="15" spans="1:117" s="7" customFormat="1" x14ac:dyDescent="0.2">
      <c r="A15" s="6">
        <v>2</v>
      </c>
      <c r="B15" s="7">
        <v>6</v>
      </c>
      <c r="C15" s="7">
        <v>133</v>
      </c>
      <c r="D15" s="7">
        <v>31245398.621867001</v>
      </c>
      <c r="E15" s="7" t="s">
        <v>1</v>
      </c>
      <c r="F15" s="6">
        <v>50</v>
      </c>
      <c r="G15" s="7">
        <v>155</v>
      </c>
      <c r="H15" s="7">
        <v>38</v>
      </c>
      <c r="I15" s="7">
        <v>100</v>
      </c>
      <c r="J15" s="7">
        <v>52</v>
      </c>
      <c r="K15" s="7">
        <v>42</v>
      </c>
      <c r="L15" s="7">
        <v>114</v>
      </c>
      <c r="M15" s="7">
        <v>179</v>
      </c>
      <c r="N15" s="7">
        <v>146</v>
      </c>
      <c r="O15" s="7">
        <v>249</v>
      </c>
      <c r="P15" s="7">
        <v>122</v>
      </c>
      <c r="Q15" s="7">
        <v>192</v>
      </c>
      <c r="R15" s="7">
        <v>244</v>
      </c>
      <c r="S15" s="7">
        <v>65</v>
      </c>
      <c r="T15" s="7">
        <v>36</v>
      </c>
      <c r="U15" s="7">
        <v>19</v>
      </c>
      <c r="V15" s="7">
        <v>95</v>
      </c>
      <c r="W15" s="7">
        <v>129</v>
      </c>
      <c r="BB15" s="45"/>
      <c r="BC15" s="7">
        <v>2</v>
      </c>
      <c r="BD15" s="7">
        <v>6</v>
      </c>
      <c r="BE15" s="7">
        <v>2</v>
      </c>
      <c r="BF15" s="7" t="s">
        <v>0</v>
      </c>
      <c r="BG15" s="7">
        <v>6</v>
      </c>
      <c r="BH15" s="45" t="s">
        <v>1</v>
      </c>
      <c r="BI15" s="44">
        <v>2</v>
      </c>
      <c r="BJ15" s="7" t="s">
        <v>0</v>
      </c>
      <c r="BK15" s="7">
        <v>6</v>
      </c>
      <c r="BL15" s="7">
        <v>133</v>
      </c>
      <c r="BM15" s="7">
        <v>31245424.509020999</v>
      </c>
      <c r="BN15" s="7" t="s">
        <v>1</v>
      </c>
      <c r="BO15" s="7">
        <v>585045</v>
      </c>
      <c r="BP15" s="6">
        <v>75</v>
      </c>
      <c r="BQ15" s="7">
        <v>105</v>
      </c>
      <c r="BR15" s="7">
        <v>35</v>
      </c>
      <c r="BS15" s="7">
        <v>95</v>
      </c>
      <c r="BT15" s="7">
        <v>70</v>
      </c>
      <c r="BU15" s="7">
        <v>30</v>
      </c>
      <c r="BV15" s="7">
        <v>105</v>
      </c>
      <c r="BW15" s="7">
        <v>200</v>
      </c>
      <c r="BX15" s="7">
        <v>130</v>
      </c>
      <c r="BY15" s="7">
        <v>280</v>
      </c>
      <c r="BZ15" s="7">
        <v>85</v>
      </c>
      <c r="CA15" s="7">
        <v>210</v>
      </c>
      <c r="CB15" s="7">
        <v>305</v>
      </c>
      <c r="CC15" s="7">
        <v>0</v>
      </c>
      <c r="CD15" s="7">
        <v>35</v>
      </c>
      <c r="CE15" s="7">
        <v>0</v>
      </c>
      <c r="CF15" s="7">
        <v>95</v>
      </c>
      <c r="CG15" s="7">
        <v>100</v>
      </c>
      <c r="DM15" s="45"/>
    </row>
    <row r="16" spans="1:117" s="7" customFormat="1" x14ac:dyDescent="0.2">
      <c r="A16" s="6">
        <v>2</v>
      </c>
      <c r="B16" s="7">
        <v>7</v>
      </c>
      <c r="C16" s="7">
        <v>147</v>
      </c>
      <c r="D16" s="7">
        <v>31245618.642591</v>
      </c>
      <c r="E16" s="7" t="s">
        <v>1</v>
      </c>
      <c r="F16" s="6">
        <v>201</v>
      </c>
      <c r="G16" s="7">
        <v>5</v>
      </c>
      <c r="H16" s="7">
        <v>42</v>
      </c>
      <c r="I16" s="7">
        <v>20</v>
      </c>
      <c r="J16" s="7">
        <v>193</v>
      </c>
      <c r="K16" s="7">
        <v>138</v>
      </c>
      <c r="L16" s="7">
        <v>10</v>
      </c>
      <c r="M16" s="7">
        <v>35</v>
      </c>
      <c r="N16" s="7">
        <v>249</v>
      </c>
      <c r="O16" s="7">
        <v>24</v>
      </c>
      <c r="P16" s="7">
        <v>8</v>
      </c>
      <c r="Q16" s="7">
        <v>170</v>
      </c>
      <c r="R16" s="7">
        <v>79</v>
      </c>
      <c r="S16" s="7">
        <v>66</v>
      </c>
      <c r="T16" s="7">
        <v>87</v>
      </c>
      <c r="U16" s="7">
        <v>238</v>
      </c>
      <c r="V16" s="7">
        <v>107</v>
      </c>
      <c r="W16" s="7">
        <v>179</v>
      </c>
      <c r="X16" s="7">
        <v>249</v>
      </c>
      <c r="BB16" s="45"/>
      <c r="BC16" s="7">
        <v>2</v>
      </c>
      <c r="BD16" s="7">
        <v>7</v>
      </c>
      <c r="BE16" s="7">
        <v>2</v>
      </c>
      <c r="BF16" s="7" t="s">
        <v>0</v>
      </c>
      <c r="BG16" s="7">
        <v>7</v>
      </c>
      <c r="BH16" s="45" t="s">
        <v>1</v>
      </c>
      <c r="BI16" s="44">
        <v>2</v>
      </c>
      <c r="BJ16" s="7" t="s">
        <v>0</v>
      </c>
      <c r="BK16" s="7">
        <v>7</v>
      </c>
      <c r="BL16" s="7">
        <v>147</v>
      </c>
      <c r="BM16" s="7">
        <v>31245631.434</v>
      </c>
      <c r="BN16" s="7" t="s">
        <v>1</v>
      </c>
      <c r="BO16" s="7">
        <v>580469</v>
      </c>
      <c r="BP16" s="6">
        <v>210</v>
      </c>
      <c r="BQ16" s="7">
        <v>0</v>
      </c>
      <c r="BR16" s="7">
        <v>25</v>
      </c>
      <c r="BS16" s="7">
        <v>20</v>
      </c>
      <c r="BT16" s="7">
        <v>260</v>
      </c>
      <c r="BU16" s="7">
        <v>75</v>
      </c>
      <c r="BV16" s="7">
        <v>0</v>
      </c>
      <c r="BW16" s="7">
        <v>30</v>
      </c>
      <c r="BX16" s="7">
        <v>295</v>
      </c>
      <c r="BY16" s="7">
        <v>0</v>
      </c>
      <c r="BZ16" s="7">
        <v>0</v>
      </c>
      <c r="CA16" s="7">
        <v>190</v>
      </c>
      <c r="CB16" s="7">
        <v>40</v>
      </c>
      <c r="CC16" s="7">
        <v>70</v>
      </c>
      <c r="CD16" s="7">
        <v>195</v>
      </c>
      <c r="CE16" s="7">
        <v>200</v>
      </c>
      <c r="CF16" s="7">
        <v>35</v>
      </c>
      <c r="CG16" s="7">
        <v>280</v>
      </c>
      <c r="CH16" s="7">
        <v>35</v>
      </c>
      <c r="DM16" s="45"/>
    </row>
    <row r="17" spans="1:117" s="7" customFormat="1" x14ac:dyDescent="0.2">
      <c r="A17" s="6">
        <v>2</v>
      </c>
      <c r="B17" s="7">
        <v>8</v>
      </c>
      <c r="C17" s="7">
        <v>149</v>
      </c>
      <c r="D17" s="7">
        <v>31245838.646161001</v>
      </c>
      <c r="E17" s="7" t="s">
        <v>1</v>
      </c>
      <c r="F17" s="6">
        <v>51</v>
      </c>
      <c r="G17" s="7">
        <v>6</v>
      </c>
      <c r="H17" s="7">
        <v>241</v>
      </c>
      <c r="I17" s="7">
        <v>8</v>
      </c>
      <c r="J17" s="7">
        <v>87</v>
      </c>
      <c r="K17" s="7">
        <v>34</v>
      </c>
      <c r="L17" s="7">
        <v>1</v>
      </c>
      <c r="M17" s="7">
        <v>228</v>
      </c>
      <c r="N17" s="7">
        <v>106</v>
      </c>
      <c r="O17" s="7">
        <v>223</v>
      </c>
      <c r="P17" s="7">
        <v>200</v>
      </c>
      <c r="Q17" s="7">
        <v>138</v>
      </c>
      <c r="R17" s="7">
        <v>231</v>
      </c>
      <c r="S17" s="7">
        <v>125</v>
      </c>
      <c r="T17" s="7">
        <v>185</v>
      </c>
      <c r="U17" s="7">
        <v>210</v>
      </c>
      <c r="BB17" s="45"/>
      <c r="BC17" s="7">
        <v>2</v>
      </c>
      <c r="BD17" s="7">
        <v>8</v>
      </c>
      <c r="BE17" s="7">
        <v>2</v>
      </c>
      <c r="BF17" s="7" t="s">
        <v>0</v>
      </c>
      <c r="BG17" s="7">
        <v>8</v>
      </c>
      <c r="BH17" s="45" t="s">
        <v>1</v>
      </c>
      <c r="BI17" s="44">
        <v>2</v>
      </c>
      <c r="BJ17" s="7" t="s">
        <v>0</v>
      </c>
      <c r="BK17" s="7">
        <v>8</v>
      </c>
      <c r="BL17" s="7">
        <v>149</v>
      </c>
      <c r="BM17" s="7">
        <v>31245946.917155001</v>
      </c>
      <c r="BN17" s="7" t="s">
        <v>1</v>
      </c>
      <c r="BO17" s="7">
        <v>537199</v>
      </c>
      <c r="BP17" s="6">
        <v>0</v>
      </c>
      <c r="BQ17" s="7">
        <v>0</v>
      </c>
      <c r="BR17" s="7">
        <v>305</v>
      </c>
      <c r="BS17" s="7">
        <v>305</v>
      </c>
      <c r="BT17" s="7">
        <v>0</v>
      </c>
      <c r="BU17" s="7">
        <v>30</v>
      </c>
      <c r="BV17" s="7">
        <v>0</v>
      </c>
      <c r="BW17" s="7">
        <v>280</v>
      </c>
      <c r="BX17" s="7">
        <v>35</v>
      </c>
      <c r="BY17" s="7">
        <v>255</v>
      </c>
      <c r="BZ17" s="7">
        <v>310</v>
      </c>
      <c r="CA17" s="7">
        <v>0</v>
      </c>
      <c r="CB17" s="7">
        <v>300</v>
      </c>
      <c r="CC17" s="7">
        <v>40</v>
      </c>
      <c r="CD17" s="7">
        <v>255</v>
      </c>
      <c r="CE17" s="7">
        <v>60</v>
      </c>
      <c r="DM17" s="45"/>
    </row>
    <row r="18" spans="1:117" s="7" customFormat="1" x14ac:dyDescent="0.2">
      <c r="A18" s="6">
        <v>3</v>
      </c>
      <c r="B18" s="7">
        <v>1</v>
      </c>
      <c r="C18" s="7">
        <v>106</v>
      </c>
      <c r="D18" s="7">
        <v>31250259.257826</v>
      </c>
      <c r="E18" s="7" t="s">
        <v>2</v>
      </c>
      <c r="F18" s="6">
        <v>0</v>
      </c>
      <c r="BB18" s="45"/>
      <c r="BC18" s="7">
        <v>3</v>
      </c>
      <c r="BD18" s="7">
        <v>1</v>
      </c>
      <c r="BE18" s="7">
        <v>3</v>
      </c>
      <c r="BF18" s="7" t="s">
        <v>0</v>
      </c>
      <c r="BG18" s="7">
        <v>1</v>
      </c>
      <c r="BH18" s="45" t="s">
        <v>2</v>
      </c>
      <c r="BI18" s="44">
        <v>3</v>
      </c>
      <c r="BJ18" s="7" t="s">
        <v>0</v>
      </c>
      <c r="BK18" s="7">
        <v>1</v>
      </c>
      <c r="BL18" s="7">
        <v>106</v>
      </c>
      <c r="BM18" s="7">
        <v>31250338.896196</v>
      </c>
      <c r="BN18" s="7" t="s">
        <v>2</v>
      </c>
      <c r="BO18" s="7">
        <v>568507</v>
      </c>
      <c r="BP18" s="6">
        <v>0</v>
      </c>
      <c r="DM18" s="45"/>
    </row>
    <row r="19" spans="1:117" s="7" customFormat="1" x14ac:dyDescent="0.2">
      <c r="A19" s="6">
        <v>3</v>
      </c>
      <c r="B19" s="7">
        <v>2</v>
      </c>
      <c r="C19" s="7">
        <v>111</v>
      </c>
      <c r="D19" s="7">
        <v>31250478.636222001</v>
      </c>
      <c r="E19" s="7" t="s">
        <v>2</v>
      </c>
      <c r="F19" s="6">
        <v>0</v>
      </c>
      <c r="BB19" s="45"/>
      <c r="BC19" s="7">
        <v>3</v>
      </c>
      <c r="BD19" s="7">
        <v>2</v>
      </c>
      <c r="BE19" s="7">
        <v>3</v>
      </c>
      <c r="BF19" s="7" t="s">
        <v>0</v>
      </c>
      <c r="BG19" s="7">
        <v>2</v>
      </c>
      <c r="BH19" s="45" t="s">
        <v>2</v>
      </c>
      <c r="BI19" s="44">
        <v>3</v>
      </c>
      <c r="BJ19" s="7" t="s">
        <v>0</v>
      </c>
      <c r="BK19" s="7">
        <v>2</v>
      </c>
      <c r="BL19" s="7">
        <v>111</v>
      </c>
      <c r="BM19" s="7">
        <v>31250484.368044</v>
      </c>
      <c r="BN19" s="7" t="s">
        <v>2</v>
      </c>
      <c r="BO19" s="7">
        <v>584554</v>
      </c>
      <c r="BP19" s="6">
        <v>0</v>
      </c>
      <c r="DM19" s="45"/>
    </row>
    <row r="20" spans="1:117" s="7" customFormat="1" x14ac:dyDescent="0.2">
      <c r="A20" s="6">
        <v>3</v>
      </c>
      <c r="B20" s="7">
        <v>3</v>
      </c>
      <c r="C20" s="7">
        <v>116</v>
      </c>
      <c r="D20" s="7">
        <v>31250698.643029001</v>
      </c>
      <c r="E20" s="7" t="s">
        <v>2</v>
      </c>
      <c r="F20" s="6">
        <v>0</v>
      </c>
      <c r="BB20" s="45"/>
      <c r="BC20" s="7">
        <v>3</v>
      </c>
      <c r="BD20" s="7">
        <v>3</v>
      </c>
      <c r="BE20" s="7">
        <v>3</v>
      </c>
      <c r="BF20" s="7" t="s">
        <v>0</v>
      </c>
      <c r="BG20" s="7">
        <v>3</v>
      </c>
      <c r="BH20" s="45" t="s">
        <v>2</v>
      </c>
      <c r="BI20" s="44">
        <v>3</v>
      </c>
      <c r="BJ20" s="7" t="s">
        <v>0</v>
      </c>
      <c r="BK20" s="7">
        <v>3</v>
      </c>
      <c r="BL20" s="7">
        <v>116</v>
      </c>
      <c r="BM20" s="7">
        <v>31250751.570781998</v>
      </c>
      <c r="BN20" s="7" t="s">
        <v>2</v>
      </c>
      <c r="BO20" s="7">
        <v>583124</v>
      </c>
      <c r="BP20" s="6">
        <v>0</v>
      </c>
      <c r="DM20" s="45"/>
    </row>
    <row r="21" spans="1:117" s="7" customFormat="1" x14ac:dyDescent="0.2">
      <c r="A21" s="6">
        <v>3</v>
      </c>
      <c r="B21" s="7">
        <v>4</v>
      </c>
      <c r="C21" s="7">
        <v>118</v>
      </c>
      <c r="D21" s="7">
        <v>31250938.655653998</v>
      </c>
      <c r="E21" s="7" t="s">
        <v>2</v>
      </c>
      <c r="F21" s="6">
        <v>0</v>
      </c>
      <c r="BB21" s="45"/>
      <c r="BC21" s="7">
        <v>3</v>
      </c>
      <c r="BD21" s="7">
        <v>4</v>
      </c>
      <c r="BE21" s="7">
        <v>3</v>
      </c>
      <c r="BF21" s="7" t="s">
        <v>0</v>
      </c>
      <c r="BG21" s="7">
        <v>4</v>
      </c>
      <c r="BH21" s="45" t="s">
        <v>2</v>
      </c>
      <c r="BI21" s="44">
        <v>3</v>
      </c>
      <c r="BJ21" s="7" t="s">
        <v>0</v>
      </c>
      <c r="BK21" s="7">
        <v>4</v>
      </c>
      <c r="BL21" s="7">
        <v>118</v>
      </c>
      <c r="BM21" s="7">
        <v>31250953.469307002</v>
      </c>
      <c r="BN21" s="7" t="s">
        <v>2</v>
      </c>
      <c r="BO21" s="7">
        <v>580670</v>
      </c>
      <c r="BP21" s="6">
        <v>0</v>
      </c>
      <c r="DM21" s="45"/>
    </row>
    <row r="22" spans="1:117" s="7" customFormat="1" x14ac:dyDescent="0.2">
      <c r="A22" s="6">
        <v>3</v>
      </c>
      <c r="B22" s="7">
        <v>5</v>
      </c>
      <c r="C22" s="7">
        <v>119</v>
      </c>
      <c r="D22" s="7">
        <v>31251158.651694998</v>
      </c>
      <c r="E22" s="7" t="s">
        <v>2</v>
      </c>
      <c r="F22" s="6">
        <v>0</v>
      </c>
      <c r="BB22" s="45"/>
      <c r="BC22" s="7">
        <v>3</v>
      </c>
      <c r="BD22" s="7">
        <v>5</v>
      </c>
      <c r="BE22" s="7">
        <v>3</v>
      </c>
      <c r="BF22" s="7" t="s">
        <v>0</v>
      </c>
      <c r="BG22" s="7">
        <v>5</v>
      </c>
      <c r="BH22" s="45" t="s">
        <v>2</v>
      </c>
      <c r="BI22" s="44">
        <v>3</v>
      </c>
      <c r="BJ22" s="7" t="s">
        <v>0</v>
      </c>
      <c r="BK22" s="7">
        <v>5</v>
      </c>
      <c r="BL22" s="7">
        <v>119</v>
      </c>
      <c r="BM22" s="7">
        <v>31251162.084132001</v>
      </c>
      <c r="BN22" s="7" t="s">
        <v>2</v>
      </c>
      <c r="BO22" s="7">
        <v>591124</v>
      </c>
      <c r="BP22" s="6">
        <v>0</v>
      </c>
      <c r="DM22" s="45"/>
    </row>
    <row r="23" spans="1:117" s="7" customFormat="1" x14ac:dyDescent="0.2">
      <c r="A23" s="6">
        <v>3</v>
      </c>
      <c r="B23" s="7">
        <v>6</v>
      </c>
      <c r="C23" s="7">
        <v>133</v>
      </c>
      <c r="D23" s="7">
        <v>31251398.539349001</v>
      </c>
      <c r="E23" s="7" t="s">
        <v>2</v>
      </c>
      <c r="F23" s="6">
        <v>0</v>
      </c>
      <c r="BB23" s="45"/>
      <c r="BC23" s="7">
        <v>3</v>
      </c>
      <c r="BD23" s="7">
        <v>6</v>
      </c>
      <c r="BE23" s="7">
        <v>3</v>
      </c>
      <c r="BF23" s="7" t="s">
        <v>0</v>
      </c>
      <c r="BG23" s="7">
        <v>6</v>
      </c>
      <c r="BH23" s="45" t="s">
        <v>2</v>
      </c>
      <c r="BI23" s="44">
        <v>3</v>
      </c>
      <c r="BJ23" s="7" t="s">
        <v>0</v>
      </c>
      <c r="BK23" s="7">
        <v>6</v>
      </c>
      <c r="BL23" s="7">
        <v>133</v>
      </c>
      <c r="BM23" s="7">
        <v>31251400.988336999</v>
      </c>
      <c r="BN23" s="7" t="s">
        <v>2</v>
      </c>
      <c r="BO23" s="7">
        <v>585045</v>
      </c>
      <c r="BP23" s="6">
        <v>0</v>
      </c>
      <c r="DM23" s="45"/>
    </row>
    <row r="24" spans="1:117" s="7" customFormat="1" x14ac:dyDescent="0.2">
      <c r="A24" s="6">
        <v>3</v>
      </c>
      <c r="B24" s="7">
        <v>7</v>
      </c>
      <c r="C24" s="7">
        <v>147</v>
      </c>
      <c r="D24" s="7">
        <v>31251618.609347001</v>
      </c>
      <c r="E24" s="7" t="s">
        <v>2</v>
      </c>
      <c r="F24" s="6">
        <v>0</v>
      </c>
      <c r="BB24" s="45"/>
      <c r="BC24" s="7">
        <v>3</v>
      </c>
      <c r="BD24" s="7">
        <v>7</v>
      </c>
      <c r="BE24" s="7">
        <v>3</v>
      </c>
      <c r="BF24" s="7" t="s">
        <v>0</v>
      </c>
      <c r="BG24" s="7">
        <v>7</v>
      </c>
      <c r="BH24" s="45" t="s">
        <v>2</v>
      </c>
      <c r="BI24" s="44">
        <v>3</v>
      </c>
      <c r="BJ24" s="7" t="s">
        <v>0</v>
      </c>
      <c r="BK24" s="7">
        <v>7</v>
      </c>
      <c r="BL24" s="7">
        <v>147</v>
      </c>
      <c r="BM24" s="7">
        <v>31251621.804161999</v>
      </c>
      <c r="BN24" s="7" t="s">
        <v>2</v>
      </c>
      <c r="BO24" s="7">
        <v>580469</v>
      </c>
      <c r="BP24" s="6">
        <v>0</v>
      </c>
      <c r="DM24" s="45"/>
    </row>
    <row r="25" spans="1:117" s="7" customFormat="1" x14ac:dyDescent="0.2">
      <c r="A25" s="6">
        <v>3</v>
      </c>
      <c r="B25" s="7">
        <v>8</v>
      </c>
      <c r="C25" s="7">
        <v>149</v>
      </c>
      <c r="D25" s="7">
        <v>31251838.645233002</v>
      </c>
      <c r="E25" s="7" t="s">
        <v>2</v>
      </c>
      <c r="F25" s="6">
        <v>0</v>
      </c>
      <c r="BB25" s="45"/>
      <c r="BC25" s="7">
        <v>3</v>
      </c>
      <c r="BD25" s="7">
        <v>8</v>
      </c>
      <c r="BE25" s="7">
        <v>3</v>
      </c>
      <c r="BF25" s="7" t="s">
        <v>0</v>
      </c>
      <c r="BG25" s="7">
        <v>8</v>
      </c>
      <c r="BH25" s="45" t="s">
        <v>2</v>
      </c>
      <c r="BI25" s="44">
        <v>3</v>
      </c>
      <c r="BJ25" s="7" t="s">
        <v>0</v>
      </c>
      <c r="BK25" s="7">
        <v>8</v>
      </c>
      <c r="BL25" s="7">
        <v>149</v>
      </c>
      <c r="BM25" s="7">
        <v>31251877.370696001</v>
      </c>
      <c r="BN25" s="7" t="s">
        <v>2</v>
      </c>
      <c r="BO25" s="7">
        <v>537199</v>
      </c>
      <c r="BP25" s="6">
        <v>0</v>
      </c>
      <c r="DM25" s="45"/>
    </row>
    <row r="26" spans="1:117" s="7" customFormat="1" x14ac:dyDescent="0.2">
      <c r="A26" s="6">
        <v>4</v>
      </c>
      <c r="B26" s="7">
        <v>1</v>
      </c>
      <c r="C26" s="7">
        <v>106</v>
      </c>
      <c r="D26" s="7">
        <v>31256258.805817999</v>
      </c>
      <c r="E26" s="7" t="s">
        <v>1</v>
      </c>
      <c r="F26" s="6">
        <v>147</v>
      </c>
      <c r="G26" s="7">
        <v>240</v>
      </c>
      <c r="H26" s="7">
        <v>152</v>
      </c>
      <c r="I26" s="7">
        <v>177</v>
      </c>
      <c r="J26" s="7">
        <v>107</v>
      </c>
      <c r="K26" s="7">
        <v>243</v>
      </c>
      <c r="L26" s="7">
        <v>55</v>
      </c>
      <c r="M26" s="7">
        <v>138</v>
      </c>
      <c r="N26" s="7">
        <v>63</v>
      </c>
      <c r="O26" s="7">
        <v>58</v>
      </c>
      <c r="P26" s="7">
        <v>81</v>
      </c>
      <c r="Q26" s="7">
        <v>74</v>
      </c>
      <c r="R26" s="7">
        <v>135</v>
      </c>
      <c r="S26" s="7">
        <v>180</v>
      </c>
      <c r="T26" s="7">
        <v>1</v>
      </c>
      <c r="U26" s="7">
        <v>135</v>
      </c>
      <c r="V26" s="7">
        <v>138</v>
      </c>
      <c r="BB26" s="45"/>
      <c r="BC26" s="7">
        <v>4</v>
      </c>
      <c r="BD26" s="7">
        <v>1</v>
      </c>
      <c r="BE26" s="7">
        <v>4</v>
      </c>
      <c r="BF26" s="7" t="s">
        <v>0</v>
      </c>
      <c r="BG26" s="7">
        <v>1</v>
      </c>
      <c r="BH26" s="45" t="s">
        <v>1</v>
      </c>
      <c r="BI26" s="44">
        <v>4</v>
      </c>
      <c r="BJ26" s="7" t="s">
        <v>0</v>
      </c>
      <c r="BK26" s="7">
        <v>1</v>
      </c>
      <c r="BL26" s="7">
        <v>106</v>
      </c>
      <c r="BM26" s="7">
        <v>31256385.478154998</v>
      </c>
      <c r="BN26" s="7" t="s">
        <v>1</v>
      </c>
      <c r="BO26" s="7">
        <v>568507</v>
      </c>
      <c r="BP26" s="6">
        <v>30</v>
      </c>
      <c r="BQ26" s="7">
        <v>265</v>
      </c>
      <c r="BR26" s="7">
        <v>115</v>
      </c>
      <c r="BS26" s="7">
        <v>205</v>
      </c>
      <c r="BT26" s="7">
        <v>70</v>
      </c>
      <c r="BU26" s="7">
        <v>320</v>
      </c>
      <c r="BV26" s="7">
        <v>0</v>
      </c>
      <c r="BW26" s="7">
        <v>110</v>
      </c>
      <c r="BX26" s="7">
        <v>60</v>
      </c>
      <c r="BY26" s="7">
        <v>60</v>
      </c>
      <c r="BZ26" s="7">
        <v>80</v>
      </c>
      <c r="CA26" s="7">
        <v>60</v>
      </c>
      <c r="CB26" s="7">
        <v>135</v>
      </c>
      <c r="CC26" s="7">
        <v>195</v>
      </c>
      <c r="CD26" s="7">
        <v>0</v>
      </c>
      <c r="CE26" s="7">
        <v>120</v>
      </c>
      <c r="CF26" s="7">
        <v>45</v>
      </c>
      <c r="DM26" s="45"/>
    </row>
    <row r="27" spans="1:117" s="7" customFormat="1" x14ac:dyDescent="0.2">
      <c r="A27" s="6">
        <v>4</v>
      </c>
      <c r="B27" s="7">
        <v>2</v>
      </c>
      <c r="C27" s="7">
        <v>111</v>
      </c>
      <c r="D27" s="7">
        <v>31256478.531484999</v>
      </c>
      <c r="E27" s="7" t="s">
        <v>1</v>
      </c>
      <c r="F27" s="6">
        <v>109</v>
      </c>
      <c r="G27" s="7">
        <v>207</v>
      </c>
      <c r="H27" s="7">
        <v>176</v>
      </c>
      <c r="I27" s="7">
        <v>116</v>
      </c>
      <c r="J27" s="7">
        <v>56</v>
      </c>
      <c r="K27" s="7">
        <v>123</v>
      </c>
      <c r="L27" s="7">
        <v>58</v>
      </c>
      <c r="M27" s="7">
        <v>188</v>
      </c>
      <c r="N27" s="7">
        <v>20</v>
      </c>
      <c r="O27" s="7">
        <v>38</v>
      </c>
      <c r="P27" s="7">
        <v>110</v>
      </c>
      <c r="Q27" s="7">
        <v>247</v>
      </c>
      <c r="R27" s="7">
        <v>66</v>
      </c>
      <c r="S27" s="7">
        <v>218</v>
      </c>
      <c r="T27" s="7">
        <v>207</v>
      </c>
      <c r="U27" s="7">
        <v>87</v>
      </c>
      <c r="BB27" s="45"/>
      <c r="BC27" s="7">
        <v>4</v>
      </c>
      <c r="BD27" s="7">
        <v>2</v>
      </c>
      <c r="BE27" s="7">
        <v>4</v>
      </c>
      <c r="BF27" s="7" t="s">
        <v>0</v>
      </c>
      <c r="BG27" s="7">
        <v>2</v>
      </c>
      <c r="BH27" s="45" t="s">
        <v>1</v>
      </c>
      <c r="BI27" s="44">
        <v>4</v>
      </c>
      <c r="BJ27" s="7" t="s">
        <v>0</v>
      </c>
      <c r="BK27" s="7">
        <v>2</v>
      </c>
      <c r="BL27" s="7">
        <v>111</v>
      </c>
      <c r="BM27" s="7">
        <v>31256586.091288</v>
      </c>
      <c r="BN27" s="7" t="s">
        <v>1</v>
      </c>
      <c r="BO27" s="7">
        <v>584554</v>
      </c>
      <c r="BP27" s="6">
        <v>5</v>
      </c>
      <c r="BQ27" s="7">
        <v>305</v>
      </c>
      <c r="BR27" s="7">
        <v>75</v>
      </c>
      <c r="BS27" s="7">
        <v>115</v>
      </c>
      <c r="BT27" s="7">
        <v>55</v>
      </c>
      <c r="BU27" s="7">
        <v>125</v>
      </c>
      <c r="BV27" s="7">
        <v>55</v>
      </c>
      <c r="BW27" s="7">
        <v>285</v>
      </c>
      <c r="BX27" s="7">
        <v>285</v>
      </c>
      <c r="BY27" s="7">
        <v>0</v>
      </c>
      <c r="BZ27" s="7">
        <v>65</v>
      </c>
      <c r="CA27" s="7">
        <v>340</v>
      </c>
      <c r="CB27" s="7">
        <v>0</v>
      </c>
      <c r="CC27" s="7">
        <v>200</v>
      </c>
      <c r="CD27" s="7">
        <v>310</v>
      </c>
      <c r="CE27" s="7">
        <v>0</v>
      </c>
      <c r="DM27" s="45"/>
    </row>
    <row r="28" spans="1:117" s="7" customFormat="1" x14ac:dyDescent="0.2">
      <c r="A28" s="6">
        <v>4</v>
      </c>
      <c r="B28" s="7">
        <v>3</v>
      </c>
      <c r="C28" s="7">
        <v>116</v>
      </c>
      <c r="D28" s="7">
        <v>31256698.647300001</v>
      </c>
      <c r="E28" s="7" t="s">
        <v>1</v>
      </c>
      <c r="F28" s="6">
        <v>142</v>
      </c>
      <c r="G28" s="7">
        <v>155</v>
      </c>
      <c r="H28" s="7">
        <v>112</v>
      </c>
      <c r="I28" s="7">
        <v>240</v>
      </c>
      <c r="J28" s="7">
        <v>228</v>
      </c>
      <c r="K28" s="7">
        <v>79</v>
      </c>
      <c r="L28" s="7">
        <v>33</v>
      </c>
      <c r="M28" s="7">
        <v>86</v>
      </c>
      <c r="N28" s="7">
        <v>129</v>
      </c>
      <c r="O28" s="7">
        <v>9</v>
      </c>
      <c r="P28" s="7">
        <v>114</v>
      </c>
      <c r="Q28" s="7">
        <v>50</v>
      </c>
      <c r="R28" s="7">
        <v>58</v>
      </c>
      <c r="S28" s="7">
        <v>240</v>
      </c>
      <c r="T28" s="7">
        <v>124</v>
      </c>
      <c r="U28" s="7">
        <v>163</v>
      </c>
      <c r="V28" s="7">
        <v>97</v>
      </c>
      <c r="BB28" s="45"/>
      <c r="BC28" s="7">
        <v>4</v>
      </c>
      <c r="BD28" s="7">
        <v>3</v>
      </c>
      <c r="BE28" s="7">
        <v>4</v>
      </c>
      <c r="BF28" s="7" t="s">
        <v>0</v>
      </c>
      <c r="BG28" s="7">
        <v>3</v>
      </c>
      <c r="BH28" s="45" t="s">
        <v>1</v>
      </c>
      <c r="BI28" s="44">
        <v>4</v>
      </c>
      <c r="BJ28" s="7" t="s">
        <v>0</v>
      </c>
      <c r="BK28" s="7">
        <v>3</v>
      </c>
      <c r="BL28" s="7">
        <v>116</v>
      </c>
      <c r="BM28" s="7">
        <v>31256794.991446</v>
      </c>
      <c r="BN28" s="7" t="s">
        <v>1</v>
      </c>
      <c r="BO28" s="7">
        <v>583124</v>
      </c>
      <c r="BP28" s="6">
        <v>45</v>
      </c>
      <c r="BQ28" s="7">
        <v>250</v>
      </c>
      <c r="BR28" s="7">
        <v>10</v>
      </c>
      <c r="BS28" s="7">
        <v>295</v>
      </c>
      <c r="BT28" s="7">
        <v>205</v>
      </c>
      <c r="BU28" s="7">
        <v>45</v>
      </c>
      <c r="BV28" s="7">
        <v>30</v>
      </c>
      <c r="BW28" s="7">
        <v>125</v>
      </c>
      <c r="BX28" s="7">
        <v>105</v>
      </c>
      <c r="BY28" s="7">
        <v>0</v>
      </c>
      <c r="BZ28" s="7">
        <v>200</v>
      </c>
      <c r="CA28" s="7">
        <v>0</v>
      </c>
      <c r="CB28" s="7">
        <v>10</v>
      </c>
      <c r="CC28" s="7">
        <v>300</v>
      </c>
      <c r="CD28" s="7">
        <v>95</v>
      </c>
      <c r="CE28" s="7">
        <v>130</v>
      </c>
      <c r="CF28" s="7">
        <v>35</v>
      </c>
      <c r="DM28" s="45"/>
    </row>
    <row r="29" spans="1:117" s="7" customFormat="1" x14ac:dyDescent="0.2">
      <c r="A29" s="6">
        <v>4</v>
      </c>
      <c r="B29" s="7">
        <v>4</v>
      </c>
      <c r="C29" s="7">
        <v>118</v>
      </c>
      <c r="D29" s="7">
        <v>31256938.635038</v>
      </c>
      <c r="E29" s="7" t="s">
        <v>1</v>
      </c>
      <c r="F29" s="6">
        <v>73</v>
      </c>
      <c r="G29" s="7">
        <v>166</v>
      </c>
      <c r="H29" s="7">
        <v>87</v>
      </c>
      <c r="I29" s="7">
        <v>218</v>
      </c>
      <c r="J29" s="7">
        <v>106</v>
      </c>
      <c r="K29" s="7">
        <v>57</v>
      </c>
      <c r="L29" s="7">
        <v>72</v>
      </c>
      <c r="M29" s="7">
        <v>174</v>
      </c>
      <c r="N29" s="7">
        <v>208</v>
      </c>
      <c r="O29" s="7">
        <v>122</v>
      </c>
      <c r="P29" s="7">
        <v>144</v>
      </c>
      <c r="Q29" s="7">
        <v>16</v>
      </c>
      <c r="R29" s="7">
        <v>243</v>
      </c>
      <c r="S29" s="7">
        <v>170</v>
      </c>
      <c r="T29" s="7">
        <v>35</v>
      </c>
      <c r="U29" s="7">
        <v>184</v>
      </c>
      <c r="BB29" s="45"/>
      <c r="BC29" s="7">
        <v>4</v>
      </c>
      <c r="BD29" s="7">
        <v>4</v>
      </c>
      <c r="BE29" s="7">
        <v>4</v>
      </c>
      <c r="BF29" s="7" t="s">
        <v>0</v>
      </c>
      <c r="BG29" s="7">
        <v>4</v>
      </c>
      <c r="BH29" s="45" t="s">
        <v>1</v>
      </c>
      <c r="BI29" s="44">
        <v>4</v>
      </c>
      <c r="BJ29" s="7" t="s">
        <v>0</v>
      </c>
      <c r="BK29" s="7">
        <v>4</v>
      </c>
      <c r="BL29" s="7">
        <v>118</v>
      </c>
      <c r="BM29" s="7">
        <v>31257011.946502998</v>
      </c>
      <c r="BN29" s="7" t="s">
        <v>1</v>
      </c>
      <c r="BO29" s="7">
        <v>580670</v>
      </c>
      <c r="BP29" s="6">
        <v>5</v>
      </c>
      <c r="BQ29" s="7">
        <v>180</v>
      </c>
      <c r="BR29" s="7">
        <v>65</v>
      </c>
      <c r="BS29" s="7">
        <v>240</v>
      </c>
      <c r="BT29" s="7">
        <v>100</v>
      </c>
      <c r="BU29" s="7">
        <v>35</v>
      </c>
      <c r="BV29" s="7">
        <v>75</v>
      </c>
      <c r="BW29" s="7">
        <v>200</v>
      </c>
      <c r="BX29" s="7">
        <v>200</v>
      </c>
      <c r="BY29" s="7">
        <v>205</v>
      </c>
      <c r="BZ29" s="7">
        <v>75</v>
      </c>
      <c r="CA29" s="7">
        <v>5</v>
      </c>
      <c r="CB29" s="7">
        <v>320</v>
      </c>
      <c r="CC29" s="7">
        <v>55</v>
      </c>
      <c r="CD29" s="7">
        <v>35</v>
      </c>
      <c r="CE29" s="7">
        <v>215</v>
      </c>
      <c r="DM29" s="45"/>
    </row>
    <row r="30" spans="1:117" s="7" customFormat="1" x14ac:dyDescent="0.2">
      <c r="A30" s="6">
        <v>4</v>
      </c>
      <c r="B30" s="7">
        <v>5</v>
      </c>
      <c r="C30" s="7">
        <v>119</v>
      </c>
      <c r="D30" s="7">
        <v>31257158.604093999</v>
      </c>
      <c r="E30" s="7" t="s">
        <v>1</v>
      </c>
      <c r="F30" s="6">
        <v>129</v>
      </c>
      <c r="G30" s="7">
        <v>163</v>
      </c>
      <c r="H30" s="7">
        <v>103</v>
      </c>
      <c r="I30" s="7">
        <v>243</v>
      </c>
      <c r="J30" s="7">
        <v>56</v>
      </c>
      <c r="K30" s="7">
        <v>82</v>
      </c>
      <c r="L30" s="7">
        <v>127</v>
      </c>
      <c r="M30" s="7">
        <v>143</v>
      </c>
      <c r="N30" s="7">
        <v>191</v>
      </c>
      <c r="O30" s="7">
        <v>119</v>
      </c>
      <c r="P30" s="7">
        <v>150</v>
      </c>
      <c r="Q30" s="7">
        <v>126</v>
      </c>
      <c r="R30" s="7">
        <v>205</v>
      </c>
      <c r="S30" s="7">
        <v>87</v>
      </c>
      <c r="T30" s="7">
        <v>184</v>
      </c>
      <c r="BB30" s="45"/>
      <c r="BC30" s="7">
        <v>4</v>
      </c>
      <c r="BD30" s="7">
        <v>5</v>
      </c>
      <c r="BE30" s="7">
        <v>4</v>
      </c>
      <c r="BF30" s="7" t="s">
        <v>0</v>
      </c>
      <c r="BG30" s="7">
        <v>5</v>
      </c>
      <c r="BH30" s="45" t="s">
        <v>1</v>
      </c>
      <c r="BI30" s="44">
        <v>4</v>
      </c>
      <c r="BJ30" s="7" t="s">
        <v>0</v>
      </c>
      <c r="BK30" s="7">
        <v>5</v>
      </c>
      <c r="BL30" s="7">
        <v>119</v>
      </c>
      <c r="BM30" s="7">
        <v>31257200.978044</v>
      </c>
      <c r="BN30" s="7" t="s">
        <v>1</v>
      </c>
      <c r="BO30" s="7">
        <v>591124</v>
      </c>
      <c r="BP30" s="6">
        <v>100</v>
      </c>
      <c r="BQ30" s="7">
        <v>205</v>
      </c>
      <c r="BR30" s="7">
        <v>45</v>
      </c>
      <c r="BS30" s="7">
        <v>260</v>
      </c>
      <c r="BT30" s="7">
        <v>35</v>
      </c>
      <c r="BU30" s="7">
        <v>170</v>
      </c>
      <c r="BV30" s="7">
        <v>35</v>
      </c>
      <c r="BW30" s="7">
        <v>160</v>
      </c>
      <c r="BX30" s="7">
        <v>210</v>
      </c>
      <c r="BY30" s="7">
        <v>195</v>
      </c>
      <c r="BZ30" s="7">
        <v>30</v>
      </c>
      <c r="CA30" s="7">
        <v>170</v>
      </c>
      <c r="CB30" s="7">
        <v>205</v>
      </c>
      <c r="CC30" s="7">
        <v>35</v>
      </c>
      <c r="CD30" s="7">
        <v>105</v>
      </c>
      <c r="DM30" s="45"/>
    </row>
    <row r="31" spans="1:117" s="7" customFormat="1" x14ac:dyDescent="0.2">
      <c r="A31" s="6">
        <v>4</v>
      </c>
      <c r="B31" s="7">
        <v>6</v>
      </c>
      <c r="C31" s="7">
        <v>133</v>
      </c>
      <c r="D31" s="7">
        <v>31257398.661688998</v>
      </c>
      <c r="E31" s="7" t="s">
        <v>1</v>
      </c>
      <c r="F31" s="6">
        <v>54</v>
      </c>
      <c r="G31" s="7">
        <v>47</v>
      </c>
      <c r="H31" s="7">
        <v>226</v>
      </c>
      <c r="I31" s="7">
        <v>64</v>
      </c>
      <c r="J31" s="7">
        <v>46</v>
      </c>
      <c r="K31" s="7">
        <v>70</v>
      </c>
      <c r="L31" s="7">
        <v>165</v>
      </c>
      <c r="M31" s="7">
        <v>226</v>
      </c>
      <c r="N31" s="7">
        <v>130</v>
      </c>
      <c r="O31" s="7">
        <v>213</v>
      </c>
      <c r="P31" s="7">
        <v>187</v>
      </c>
      <c r="Q31" s="7">
        <v>205</v>
      </c>
      <c r="R31" s="7">
        <v>176</v>
      </c>
      <c r="S31" s="7">
        <v>111</v>
      </c>
      <c r="T31" s="7">
        <v>112</v>
      </c>
      <c r="BB31" s="45"/>
      <c r="BC31" s="7">
        <v>4</v>
      </c>
      <c r="BD31" s="7">
        <v>6</v>
      </c>
      <c r="BE31" s="7">
        <v>4</v>
      </c>
      <c r="BF31" s="7" t="s">
        <v>0</v>
      </c>
      <c r="BG31" s="7">
        <v>6</v>
      </c>
      <c r="BH31" s="45" t="s">
        <v>1</v>
      </c>
      <c r="BI31" s="44">
        <v>4</v>
      </c>
      <c r="BJ31" s="7" t="s">
        <v>0</v>
      </c>
      <c r="BK31" s="7">
        <v>6</v>
      </c>
      <c r="BL31" s="7">
        <v>133</v>
      </c>
      <c r="BM31" s="7">
        <v>31257406.363198001</v>
      </c>
      <c r="BN31" s="7" t="s">
        <v>1</v>
      </c>
      <c r="BO31" s="7">
        <v>585045</v>
      </c>
      <c r="BP31" s="6">
        <v>50</v>
      </c>
      <c r="BQ31" s="7">
        <v>45</v>
      </c>
      <c r="BR31" s="7">
        <v>315</v>
      </c>
      <c r="BS31" s="7">
        <v>0</v>
      </c>
      <c r="BT31" s="7">
        <v>10</v>
      </c>
      <c r="BU31" s="7">
        <v>85</v>
      </c>
      <c r="BV31" s="7">
        <v>145</v>
      </c>
      <c r="BW31" s="7">
        <v>255</v>
      </c>
      <c r="BX31" s="7">
        <v>120</v>
      </c>
      <c r="BY31" s="7">
        <v>285</v>
      </c>
      <c r="BZ31" s="7">
        <v>90</v>
      </c>
      <c r="CA31" s="7">
        <v>215</v>
      </c>
      <c r="CB31" s="7">
        <v>200</v>
      </c>
      <c r="CC31" s="7">
        <v>70</v>
      </c>
      <c r="CD31" s="7">
        <v>95</v>
      </c>
      <c r="DM31" s="45"/>
    </row>
    <row r="32" spans="1:117" s="7" customFormat="1" x14ac:dyDescent="0.2">
      <c r="A32" s="6">
        <v>4</v>
      </c>
      <c r="B32" s="7">
        <v>7</v>
      </c>
      <c r="C32" s="7">
        <v>147</v>
      </c>
      <c r="D32" s="7">
        <v>31257618.605576001</v>
      </c>
      <c r="E32" s="7" t="s">
        <v>1</v>
      </c>
      <c r="F32" s="6">
        <v>249</v>
      </c>
      <c r="G32" s="7">
        <v>40</v>
      </c>
      <c r="H32" s="7">
        <v>71</v>
      </c>
      <c r="I32" s="7">
        <v>25</v>
      </c>
      <c r="J32" s="7">
        <v>109</v>
      </c>
      <c r="K32" s="7">
        <v>117</v>
      </c>
      <c r="L32" s="7">
        <v>147</v>
      </c>
      <c r="M32" s="7">
        <v>210</v>
      </c>
      <c r="N32" s="7">
        <v>166</v>
      </c>
      <c r="O32" s="7">
        <v>185</v>
      </c>
      <c r="P32" s="7">
        <v>206</v>
      </c>
      <c r="Q32" s="7">
        <v>47</v>
      </c>
      <c r="R32" s="7">
        <v>87</v>
      </c>
      <c r="S32" s="7">
        <v>55</v>
      </c>
      <c r="T32" s="7">
        <v>181</v>
      </c>
      <c r="U32" s="7">
        <v>222</v>
      </c>
      <c r="BB32" s="45"/>
      <c r="BC32" s="7">
        <v>4</v>
      </c>
      <c r="BD32" s="7">
        <v>7</v>
      </c>
      <c r="BE32" s="7">
        <v>4</v>
      </c>
      <c r="BF32" s="7" t="s">
        <v>0</v>
      </c>
      <c r="BG32" s="7">
        <v>7</v>
      </c>
      <c r="BH32" s="45" t="s">
        <v>1</v>
      </c>
      <c r="BI32" s="44">
        <v>4</v>
      </c>
      <c r="BJ32" s="7" t="s">
        <v>0</v>
      </c>
      <c r="BK32" s="7">
        <v>7</v>
      </c>
      <c r="BL32" s="7">
        <v>147</v>
      </c>
      <c r="BM32" s="7">
        <v>31257712.788911</v>
      </c>
      <c r="BN32" s="7" t="s">
        <v>1</v>
      </c>
      <c r="BO32" s="7">
        <v>580469</v>
      </c>
      <c r="BP32" s="6">
        <v>155</v>
      </c>
      <c r="BQ32" s="7">
        <v>50</v>
      </c>
      <c r="BR32" s="7">
        <v>55</v>
      </c>
      <c r="BS32" s="7">
        <v>25</v>
      </c>
      <c r="BT32" s="7">
        <v>105</v>
      </c>
      <c r="BU32" s="7">
        <v>115</v>
      </c>
      <c r="BV32" s="7">
        <v>200</v>
      </c>
      <c r="BW32" s="7">
        <v>155</v>
      </c>
      <c r="BX32" s="7">
        <v>250</v>
      </c>
      <c r="BY32" s="7">
        <v>100</v>
      </c>
      <c r="BZ32" s="7">
        <v>305</v>
      </c>
      <c r="CA32" s="7">
        <v>0</v>
      </c>
      <c r="CB32" s="7">
        <v>50</v>
      </c>
      <c r="CC32" s="7">
        <v>75</v>
      </c>
      <c r="CD32" s="7">
        <v>140</v>
      </c>
      <c r="CE32" s="7">
        <v>120</v>
      </c>
      <c r="DM32" s="45"/>
    </row>
    <row r="33" spans="1:117" s="7" customFormat="1" x14ac:dyDescent="0.2">
      <c r="A33" s="6">
        <v>4</v>
      </c>
      <c r="B33" s="7">
        <v>8</v>
      </c>
      <c r="C33" s="7">
        <v>149</v>
      </c>
      <c r="D33" s="7">
        <v>31257838.639844</v>
      </c>
      <c r="E33" s="7" t="s">
        <v>1</v>
      </c>
      <c r="F33" s="6">
        <v>233</v>
      </c>
      <c r="G33" s="7">
        <v>89</v>
      </c>
      <c r="H33" s="7">
        <v>182</v>
      </c>
      <c r="I33" s="7">
        <v>192</v>
      </c>
      <c r="J33" s="7">
        <v>198</v>
      </c>
      <c r="K33" s="7">
        <v>133</v>
      </c>
      <c r="L33" s="7">
        <v>166</v>
      </c>
      <c r="M33" s="7">
        <v>204</v>
      </c>
      <c r="N33" s="7">
        <v>236</v>
      </c>
      <c r="O33" s="7">
        <v>88</v>
      </c>
      <c r="P33" s="7">
        <v>50</v>
      </c>
      <c r="Q33" s="7">
        <v>205</v>
      </c>
      <c r="R33" s="7">
        <v>24</v>
      </c>
      <c r="BB33" s="45"/>
      <c r="BC33" s="7">
        <v>4</v>
      </c>
      <c r="BD33" s="7">
        <v>8</v>
      </c>
      <c r="BE33" s="7">
        <v>4</v>
      </c>
      <c r="BF33" s="7" t="s">
        <v>0</v>
      </c>
      <c r="BG33" s="7">
        <v>8</v>
      </c>
      <c r="BH33" s="45" t="s">
        <v>1</v>
      </c>
      <c r="BI33" s="44">
        <v>4</v>
      </c>
      <c r="BJ33" s="7" t="s">
        <v>0</v>
      </c>
      <c r="BK33" s="7">
        <v>8</v>
      </c>
      <c r="BL33" s="7">
        <v>149</v>
      </c>
      <c r="BM33" s="7">
        <v>31257926.427354999</v>
      </c>
      <c r="BN33" s="7" t="s">
        <v>1</v>
      </c>
      <c r="BO33" s="7">
        <v>537199</v>
      </c>
      <c r="BP33" s="6">
        <v>200</v>
      </c>
      <c r="BQ33" s="7">
        <v>35</v>
      </c>
      <c r="BR33" s="7">
        <v>270</v>
      </c>
      <c r="BS33" s="7">
        <v>200</v>
      </c>
      <c r="BT33" s="7">
        <v>205</v>
      </c>
      <c r="BU33" s="7">
        <v>25</v>
      </c>
      <c r="BV33" s="7">
        <v>175</v>
      </c>
      <c r="BW33" s="7">
        <v>200</v>
      </c>
      <c r="BX33" s="7">
        <v>310</v>
      </c>
      <c r="BY33" s="7">
        <v>70</v>
      </c>
      <c r="BZ33" s="7">
        <v>0</v>
      </c>
      <c r="CA33" s="7">
        <v>255</v>
      </c>
      <c r="CB33" s="7">
        <v>255</v>
      </c>
      <c r="DM33" s="45"/>
    </row>
    <row r="34" spans="1:117" s="7" customFormat="1" x14ac:dyDescent="0.2">
      <c r="A34" s="6">
        <v>5</v>
      </c>
      <c r="B34" s="7">
        <v>1</v>
      </c>
      <c r="C34" s="7">
        <v>106</v>
      </c>
      <c r="D34" s="7">
        <v>31262258.543747999</v>
      </c>
      <c r="E34" s="7" t="s">
        <v>3</v>
      </c>
      <c r="F34" s="6">
        <v>0</v>
      </c>
      <c r="BB34" s="45"/>
      <c r="BC34" s="7">
        <v>5</v>
      </c>
      <c r="BD34" s="7">
        <v>1</v>
      </c>
      <c r="BE34" s="7">
        <v>5</v>
      </c>
      <c r="BF34" s="7" t="s">
        <v>0</v>
      </c>
      <c r="BG34" s="7">
        <v>1</v>
      </c>
      <c r="BH34" s="45" t="s">
        <v>3</v>
      </c>
      <c r="BI34" s="44">
        <v>5</v>
      </c>
      <c r="BJ34" s="7" t="s">
        <v>0</v>
      </c>
      <c r="BK34" s="7">
        <v>1</v>
      </c>
      <c r="BL34" s="7">
        <v>106</v>
      </c>
      <c r="BM34" s="7">
        <v>31262296.300485</v>
      </c>
      <c r="BN34" s="7" t="s">
        <v>3</v>
      </c>
      <c r="BO34" s="7">
        <v>568507</v>
      </c>
      <c r="BP34" s="6">
        <v>0</v>
      </c>
      <c r="DM34" s="45"/>
    </row>
    <row r="35" spans="1:117" s="7" customFormat="1" x14ac:dyDescent="0.2">
      <c r="A35" s="6">
        <v>5</v>
      </c>
      <c r="B35" s="7">
        <v>2</v>
      </c>
      <c r="C35" s="7">
        <v>111</v>
      </c>
      <c r="D35" s="7">
        <v>31262478.623024002</v>
      </c>
      <c r="E35" s="7" t="s">
        <v>3</v>
      </c>
      <c r="F35" s="6">
        <v>0</v>
      </c>
      <c r="BB35" s="45"/>
      <c r="BC35" s="7">
        <v>5</v>
      </c>
      <c r="BD35" s="7">
        <v>2</v>
      </c>
      <c r="BE35" s="7">
        <v>5</v>
      </c>
      <c r="BF35" s="7" t="s">
        <v>0</v>
      </c>
      <c r="BG35" s="7">
        <v>2</v>
      </c>
      <c r="BH35" s="45" t="s">
        <v>3</v>
      </c>
      <c r="BI35" s="44">
        <v>5</v>
      </c>
      <c r="BJ35" s="7" t="s">
        <v>0</v>
      </c>
      <c r="BK35" s="7">
        <v>2</v>
      </c>
      <c r="BL35" s="7">
        <v>111</v>
      </c>
      <c r="BM35" s="7">
        <v>31262627.121741999</v>
      </c>
      <c r="BN35" s="7" t="s">
        <v>3</v>
      </c>
      <c r="BO35" s="7">
        <v>584554</v>
      </c>
      <c r="BP35" s="6">
        <v>0</v>
      </c>
      <c r="DM35" s="45"/>
    </row>
    <row r="36" spans="1:117" s="7" customFormat="1" x14ac:dyDescent="0.2">
      <c r="A36" s="6">
        <v>5</v>
      </c>
      <c r="B36" s="7">
        <v>3</v>
      </c>
      <c r="C36" s="7">
        <v>116</v>
      </c>
      <c r="D36" s="7">
        <v>31262698.560293</v>
      </c>
      <c r="E36" s="7" t="s">
        <v>3</v>
      </c>
      <c r="F36" s="6">
        <v>0</v>
      </c>
      <c r="BB36" s="45"/>
      <c r="BC36" s="7">
        <v>5</v>
      </c>
      <c r="BD36" s="7">
        <v>3</v>
      </c>
      <c r="BE36" s="7">
        <v>5</v>
      </c>
      <c r="BF36" s="7" t="s">
        <v>0</v>
      </c>
      <c r="BG36" s="7">
        <v>3</v>
      </c>
      <c r="BH36" s="45" t="s">
        <v>3</v>
      </c>
      <c r="BI36" s="44">
        <v>5</v>
      </c>
      <c r="BJ36" s="7" t="s">
        <v>0</v>
      </c>
      <c r="BK36" s="7">
        <v>3</v>
      </c>
      <c r="BL36" s="7">
        <v>116</v>
      </c>
      <c r="BM36" s="7">
        <v>31262735.546020001</v>
      </c>
      <c r="BN36" s="7" t="s">
        <v>3</v>
      </c>
      <c r="BO36" s="7">
        <v>583124</v>
      </c>
      <c r="BP36" s="6">
        <v>0</v>
      </c>
      <c r="DM36" s="45"/>
    </row>
    <row r="37" spans="1:117" s="7" customFormat="1" x14ac:dyDescent="0.2">
      <c r="A37" s="6">
        <v>5</v>
      </c>
      <c r="B37" s="7">
        <v>4</v>
      </c>
      <c r="C37" s="7">
        <v>118</v>
      </c>
      <c r="D37" s="7">
        <v>31262938.635584</v>
      </c>
      <c r="E37" s="7" t="s">
        <v>3</v>
      </c>
      <c r="F37" s="6">
        <v>0</v>
      </c>
      <c r="BB37" s="45"/>
      <c r="BC37" s="7">
        <v>5</v>
      </c>
      <c r="BD37" s="7">
        <v>4</v>
      </c>
      <c r="BE37" s="7">
        <v>5</v>
      </c>
      <c r="BF37" s="7" t="s">
        <v>0</v>
      </c>
      <c r="BG37" s="7">
        <v>4</v>
      </c>
      <c r="BH37" s="45" t="s">
        <v>3</v>
      </c>
      <c r="BI37" s="44">
        <v>5</v>
      </c>
      <c r="BJ37" s="7" t="s">
        <v>0</v>
      </c>
      <c r="BK37" s="7">
        <v>4</v>
      </c>
      <c r="BL37" s="7">
        <v>118</v>
      </c>
      <c r="BM37" s="7">
        <v>31263045.916496001</v>
      </c>
      <c r="BN37" s="7" t="s">
        <v>3</v>
      </c>
      <c r="BO37" s="7">
        <v>580670</v>
      </c>
      <c r="BP37" s="6">
        <v>0</v>
      </c>
      <c r="DM37" s="45"/>
    </row>
    <row r="38" spans="1:117" s="7" customFormat="1" x14ac:dyDescent="0.2">
      <c r="A38" s="6">
        <v>5</v>
      </c>
      <c r="B38" s="7">
        <v>5</v>
      </c>
      <c r="C38" s="7">
        <v>119</v>
      </c>
      <c r="D38" s="7">
        <v>31263158.587639</v>
      </c>
      <c r="E38" s="7" t="s">
        <v>3</v>
      </c>
      <c r="F38" s="6">
        <v>0</v>
      </c>
      <c r="BB38" s="45"/>
      <c r="BC38" s="7">
        <v>5</v>
      </c>
      <c r="BD38" s="7">
        <v>5</v>
      </c>
      <c r="BE38" s="7">
        <v>5</v>
      </c>
      <c r="BF38" s="7" t="s">
        <v>0</v>
      </c>
      <c r="BG38" s="7">
        <v>5</v>
      </c>
      <c r="BH38" s="45" t="s">
        <v>3</v>
      </c>
      <c r="BI38" s="44">
        <v>5</v>
      </c>
      <c r="BJ38" s="7" t="s">
        <v>0</v>
      </c>
      <c r="BK38" s="7">
        <v>5</v>
      </c>
      <c r="BL38" s="7">
        <v>119</v>
      </c>
      <c r="BM38" s="7">
        <v>31263259.802678999</v>
      </c>
      <c r="BN38" s="7" t="s">
        <v>3</v>
      </c>
      <c r="BO38" s="7">
        <v>591124</v>
      </c>
      <c r="BP38" s="6">
        <v>0</v>
      </c>
      <c r="DM38" s="45"/>
    </row>
    <row r="39" spans="1:117" s="7" customFormat="1" x14ac:dyDescent="0.2">
      <c r="A39" s="6">
        <v>5</v>
      </c>
      <c r="B39" s="7">
        <v>6</v>
      </c>
      <c r="C39" s="7">
        <v>133</v>
      </c>
      <c r="D39" s="7">
        <v>31263398.647773001</v>
      </c>
      <c r="E39" s="7" t="s">
        <v>3</v>
      </c>
      <c r="F39" s="6">
        <v>0</v>
      </c>
      <c r="BB39" s="45"/>
      <c r="BC39" s="7">
        <v>5</v>
      </c>
      <c r="BD39" s="7">
        <v>6</v>
      </c>
      <c r="BE39" s="7">
        <v>5</v>
      </c>
      <c r="BF39" s="7" t="s">
        <v>0</v>
      </c>
      <c r="BG39" s="7">
        <v>6</v>
      </c>
      <c r="BH39" s="45" t="s">
        <v>3</v>
      </c>
      <c r="BI39" s="44">
        <v>5</v>
      </c>
      <c r="BJ39" s="7" t="s">
        <v>0</v>
      </c>
      <c r="BK39" s="7">
        <v>6</v>
      </c>
      <c r="BL39" s="7">
        <v>133</v>
      </c>
      <c r="BM39" s="7">
        <v>31263405.387742002</v>
      </c>
      <c r="BN39" s="7" t="s">
        <v>3</v>
      </c>
      <c r="BO39" s="7">
        <v>585045</v>
      </c>
      <c r="BP39" s="6">
        <v>0</v>
      </c>
      <c r="DM39" s="45"/>
    </row>
    <row r="40" spans="1:117" s="7" customFormat="1" x14ac:dyDescent="0.2">
      <c r="A40" s="6">
        <v>5</v>
      </c>
      <c r="B40" s="7">
        <v>7</v>
      </c>
      <c r="C40" s="7">
        <v>147</v>
      </c>
      <c r="D40" s="7">
        <v>31263618.638967</v>
      </c>
      <c r="E40" s="7" t="s">
        <v>3</v>
      </c>
      <c r="F40" s="6">
        <v>0</v>
      </c>
      <c r="BB40" s="45"/>
      <c r="BC40" s="7">
        <v>5</v>
      </c>
      <c r="BD40" s="7">
        <v>7</v>
      </c>
      <c r="BE40" s="7">
        <v>5</v>
      </c>
      <c r="BF40" s="7" t="s">
        <v>0</v>
      </c>
      <c r="BG40" s="7">
        <v>7</v>
      </c>
      <c r="BH40" s="45" t="s">
        <v>3</v>
      </c>
      <c r="BI40" s="44">
        <v>5</v>
      </c>
      <c r="BJ40" s="7" t="s">
        <v>0</v>
      </c>
      <c r="BK40" s="7">
        <v>7</v>
      </c>
      <c r="BL40" s="7">
        <v>147</v>
      </c>
      <c r="BM40" s="7">
        <v>31263651.120134</v>
      </c>
      <c r="BN40" s="7" t="s">
        <v>3</v>
      </c>
      <c r="BO40" s="7">
        <v>580469</v>
      </c>
      <c r="BP40" s="6">
        <v>0</v>
      </c>
      <c r="DM40" s="45"/>
    </row>
    <row r="41" spans="1:117" s="7" customFormat="1" x14ac:dyDescent="0.2">
      <c r="A41" s="6">
        <v>5</v>
      </c>
      <c r="B41" s="7">
        <v>8</v>
      </c>
      <c r="C41" s="7">
        <v>149</v>
      </c>
      <c r="D41" s="7">
        <v>31263838.628028002</v>
      </c>
      <c r="E41" s="7" t="s">
        <v>3</v>
      </c>
      <c r="F41" s="6">
        <v>0</v>
      </c>
      <c r="BB41" s="45"/>
      <c r="BC41" s="7">
        <v>5</v>
      </c>
      <c r="BD41" s="7">
        <v>8</v>
      </c>
      <c r="BE41" s="7">
        <v>5</v>
      </c>
      <c r="BF41" s="7" t="s">
        <v>0</v>
      </c>
      <c r="BG41" s="7">
        <v>8</v>
      </c>
      <c r="BH41" s="45" t="s">
        <v>3</v>
      </c>
      <c r="BI41" s="44">
        <v>5</v>
      </c>
      <c r="BJ41" s="7" t="s">
        <v>0</v>
      </c>
      <c r="BK41" s="7">
        <v>8</v>
      </c>
      <c r="BL41" s="7">
        <v>149</v>
      </c>
      <c r="BM41" s="7">
        <v>31263857.796041999</v>
      </c>
      <c r="BN41" s="7" t="s">
        <v>3</v>
      </c>
      <c r="BO41" s="7">
        <v>537199</v>
      </c>
      <c r="BP41" s="6">
        <v>0</v>
      </c>
      <c r="DM41" s="45"/>
    </row>
    <row r="42" spans="1:117" s="7" customFormat="1" x14ac:dyDescent="0.2">
      <c r="A42" s="6">
        <v>6</v>
      </c>
      <c r="B42" s="7">
        <v>1</v>
      </c>
      <c r="C42" s="7">
        <v>106</v>
      </c>
      <c r="D42" s="7">
        <v>31268258.771044999</v>
      </c>
      <c r="E42" s="7" t="s">
        <v>3</v>
      </c>
      <c r="F42" s="6">
        <v>0</v>
      </c>
      <c r="BB42" s="45"/>
      <c r="BC42" s="7">
        <v>6</v>
      </c>
      <c r="BD42" s="7">
        <v>1</v>
      </c>
      <c r="BH42" s="45"/>
      <c r="BI42" s="44">
        <v>6</v>
      </c>
      <c r="BJ42" s="7" t="s">
        <v>0</v>
      </c>
      <c r="BK42" s="7">
        <v>1</v>
      </c>
      <c r="BL42" s="7">
        <v>106</v>
      </c>
      <c r="BM42" s="7">
        <v>31268361.651391</v>
      </c>
      <c r="BN42" s="7" t="s">
        <v>3</v>
      </c>
      <c r="BO42" s="7">
        <v>568507</v>
      </c>
      <c r="BP42" s="6">
        <v>0</v>
      </c>
      <c r="DM42" s="45"/>
    </row>
    <row r="43" spans="1:117" s="7" customFormat="1" x14ac:dyDescent="0.2">
      <c r="A43" s="6">
        <v>6</v>
      </c>
      <c r="B43" s="7">
        <v>2</v>
      </c>
      <c r="C43" s="7">
        <v>111</v>
      </c>
      <c r="D43" s="7">
        <v>31268478.645268999</v>
      </c>
      <c r="E43" s="7" t="s">
        <v>3</v>
      </c>
      <c r="F43" s="6">
        <v>0</v>
      </c>
      <c r="BB43" s="45"/>
      <c r="BC43" s="7">
        <v>6</v>
      </c>
      <c r="BD43" s="7">
        <v>2</v>
      </c>
      <c r="BE43" s="7">
        <v>6</v>
      </c>
      <c r="BF43" s="7" t="s">
        <v>0</v>
      </c>
      <c r="BG43" s="7">
        <v>2</v>
      </c>
      <c r="BH43" s="45" t="s">
        <v>3</v>
      </c>
      <c r="BI43" s="44">
        <v>6</v>
      </c>
      <c r="BJ43" s="7" t="s">
        <v>0</v>
      </c>
      <c r="BK43" s="7">
        <v>2</v>
      </c>
      <c r="BL43" s="7">
        <v>111</v>
      </c>
      <c r="BM43" s="7">
        <v>31268566.475414999</v>
      </c>
      <c r="BN43" s="7" t="s">
        <v>3</v>
      </c>
      <c r="BO43" s="7">
        <v>584554</v>
      </c>
      <c r="BP43" s="6">
        <v>0</v>
      </c>
      <c r="DM43" s="45"/>
    </row>
    <row r="44" spans="1:117" s="7" customFormat="1" x14ac:dyDescent="0.2">
      <c r="A44" s="6">
        <v>6</v>
      </c>
      <c r="B44" s="7">
        <v>3</v>
      </c>
      <c r="C44" s="7">
        <v>116</v>
      </c>
      <c r="D44" s="7">
        <v>31268698.618283</v>
      </c>
      <c r="E44" s="7" t="s">
        <v>3</v>
      </c>
      <c r="F44" s="6">
        <v>0</v>
      </c>
      <c r="BB44" s="45"/>
      <c r="BC44" s="7">
        <v>6</v>
      </c>
      <c r="BD44" s="7">
        <v>3</v>
      </c>
      <c r="BE44" s="7">
        <v>6</v>
      </c>
      <c r="BF44" s="7" t="s">
        <v>0</v>
      </c>
      <c r="BG44" s="7">
        <v>3</v>
      </c>
      <c r="BH44" s="45" t="s">
        <v>3</v>
      </c>
      <c r="BI44" s="44">
        <v>6</v>
      </c>
      <c r="BJ44" s="7" t="s">
        <v>0</v>
      </c>
      <c r="BK44" s="7">
        <v>3</v>
      </c>
      <c r="BL44" s="7">
        <v>116</v>
      </c>
      <c r="BM44" s="7">
        <v>31268772.766616002</v>
      </c>
      <c r="BN44" s="7" t="s">
        <v>3</v>
      </c>
      <c r="BO44" s="7">
        <v>583124</v>
      </c>
      <c r="BP44" s="6">
        <v>0</v>
      </c>
      <c r="DM44" s="45"/>
    </row>
    <row r="45" spans="1:117" s="7" customFormat="1" x14ac:dyDescent="0.2">
      <c r="A45" s="6">
        <v>6</v>
      </c>
      <c r="B45" s="7">
        <v>4</v>
      </c>
      <c r="C45" s="7">
        <v>118</v>
      </c>
      <c r="D45" s="7">
        <v>31268938.549084</v>
      </c>
      <c r="E45" s="7" t="s">
        <v>3</v>
      </c>
      <c r="F45" s="6">
        <v>0</v>
      </c>
      <c r="BB45" s="45"/>
      <c r="BC45" s="7">
        <v>6</v>
      </c>
      <c r="BD45" s="7">
        <v>4</v>
      </c>
      <c r="BE45" s="7">
        <v>6</v>
      </c>
      <c r="BF45" s="7" t="s">
        <v>0</v>
      </c>
      <c r="BG45" s="7">
        <v>4</v>
      </c>
      <c r="BH45" s="45" t="s">
        <v>3</v>
      </c>
      <c r="BI45" s="44">
        <v>6</v>
      </c>
      <c r="BJ45" s="7" t="s">
        <v>0</v>
      </c>
      <c r="BK45" s="7">
        <v>4</v>
      </c>
      <c r="BL45" s="7">
        <v>118</v>
      </c>
      <c r="BM45" s="7">
        <v>31268976.463544998</v>
      </c>
      <c r="BN45" s="7" t="s">
        <v>3</v>
      </c>
      <c r="BO45" s="7">
        <v>580670</v>
      </c>
      <c r="BP45" s="6">
        <v>0</v>
      </c>
      <c r="DM45" s="45"/>
    </row>
    <row r="46" spans="1:117" s="7" customFormat="1" x14ac:dyDescent="0.2">
      <c r="A46" s="6">
        <v>6</v>
      </c>
      <c r="B46" s="7">
        <v>5</v>
      </c>
      <c r="C46" s="7">
        <v>119</v>
      </c>
      <c r="D46" s="7">
        <v>31269158.611907002</v>
      </c>
      <c r="E46" s="7" t="s">
        <v>3</v>
      </c>
      <c r="F46" s="6">
        <v>0</v>
      </c>
      <c r="BB46" s="45"/>
      <c r="BC46" s="7">
        <v>6</v>
      </c>
      <c r="BD46" s="7">
        <v>5</v>
      </c>
      <c r="BE46" s="7">
        <v>6</v>
      </c>
      <c r="BF46" s="7" t="s">
        <v>0</v>
      </c>
      <c r="BG46" s="7">
        <v>5</v>
      </c>
      <c r="BH46" s="45" t="s">
        <v>3</v>
      </c>
      <c r="BI46" s="44">
        <v>6</v>
      </c>
      <c r="BJ46" s="7" t="s">
        <v>0</v>
      </c>
      <c r="BK46" s="7">
        <v>5</v>
      </c>
      <c r="BL46" s="7">
        <v>119</v>
      </c>
      <c r="BM46" s="7">
        <v>31269184.056457002</v>
      </c>
      <c r="BN46" s="7" t="s">
        <v>3</v>
      </c>
      <c r="BO46" s="7">
        <v>591124</v>
      </c>
      <c r="BP46" s="6">
        <v>0</v>
      </c>
      <c r="DM46" s="45"/>
    </row>
    <row r="47" spans="1:117" s="7" customFormat="1" x14ac:dyDescent="0.2">
      <c r="A47" s="6">
        <v>6</v>
      </c>
      <c r="B47" s="7">
        <v>6</v>
      </c>
      <c r="C47" s="7">
        <v>133</v>
      </c>
      <c r="D47" s="7">
        <v>31269398.523892</v>
      </c>
      <c r="E47" s="7" t="s">
        <v>3</v>
      </c>
      <c r="F47" s="6">
        <v>0</v>
      </c>
      <c r="BB47" s="45"/>
      <c r="BC47" s="7">
        <v>6</v>
      </c>
      <c r="BD47" s="7">
        <v>6</v>
      </c>
      <c r="BE47" s="7">
        <v>6</v>
      </c>
      <c r="BF47" s="7" t="s">
        <v>0</v>
      </c>
      <c r="BG47" s="7">
        <v>6</v>
      </c>
      <c r="BH47" s="45" t="s">
        <v>3</v>
      </c>
      <c r="BI47" s="44">
        <v>6</v>
      </c>
      <c r="BJ47" s="7" t="s">
        <v>0</v>
      </c>
      <c r="BK47" s="7">
        <v>6</v>
      </c>
      <c r="BL47" s="7">
        <v>133</v>
      </c>
      <c r="BM47" s="7">
        <v>31269488.049074002</v>
      </c>
      <c r="BN47" s="7" t="s">
        <v>3</v>
      </c>
      <c r="BO47" s="7">
        <v>585045</v>
      </c>
      <c r="BP47" s="6">
        <v>0</v>
      </c>
      <c r="DM47" s="45"/>
    </row>
    <row r="48" spans="1:117" s="7" customFormat="1" x14ac:dyDescent="0.2">
      <c r="A48" s="6">
        <v>6</v>
      </c>
      <c r="B48" s="7">
        <v>7</v>
      </c>
      <c r="C48" s="7">
        <v>147</v>
      </c>
      <c r="D48" s="7">
        <v>31269618.685084999</v>
      </c>
      <c r="E48" s="7" t="s">
        <v>3</v>
      </c>
      <c r="F48" s="6">
        <v>0</v>
      </c>
      <c r="BB48" s="45"/>
      <c r="BC48" s="7">
        <v>6</v>
      </c>
      <c r="BD48" s="7">
        <v>7</v>
      </c>
      <c r="BE48" s="7">
        <v>6</v>
      </c>
      <c r="BF48" s="7" t="s">
        <v>0</v>
      </c>
      <c r="BG48" s="7">
        <v>7</v>
      </c>
      <c r="BH48" s="45" t="s">
        <v>3</v>
      </c>
      <c r="BI48" s="44">
        <v>6</v>
      </c>
      <c r="BJ48" s="7" t="s">
        <v>0</v>
      </c>
      <c r="BK48" s="7">
        <v>7</v>
      </c>
      <c r="BL48" s="7">
        <v>147</v>
      </c>
      <c r="BM48" s="7">
        <v>31269693.440721001</v>
      </c>
      <c r="BN48" s="7" t="s">
        <v>3</v>
      </c>
      <c r="BO48" s="7">
        <v>580469</v>
      </c>
      <c r="BP48" s="6">
        <v>0</v>
      </c>
      <c r="DM48" s="45"/>
    </row>
    <row r="49" spans="1:117" s="7" customFormat="1" x14ac:dyDescent="0.2">
      <c r="A49" s="6">
        <v>6</v>
      </c>
      <c r="B49" s="7">
        <v>8</v>
      </c>
      <c r="C49" s="7">
        <v>149</v>
      </c>
      <c r="D49" s="7">
        <v>31269838.656551</v>
      </c>
      <c r="E49" s="7" t="s">
        <v>3</v>
      </c>
      <c r="F49" s="6">
        <v>0</v>
      </c>
      <c r="BB49" s="45"/>
      <c r="BC49" s="7">
        <v>6</v>
      </c>
      <c r="BD49" s="7">
        <v>8</v>
      </c>
      <c r="BE49" s="7">
        <v>6</v>
      </c>
      <c r="BF49" s="7" t="s">
        <v>0</v>
      </c>
      <c r="BG49" s="7">
        <v>8</v>
      </c>
      <c r="BH49" s="45" t="s">
        <v>3</v>
      </c>
      <c r="BI49" s="44">
        <v>6</v>
      </c>
      <c r="BJ49" s="7" t="s">
        <v>0</v>
      </c>
      <c r="BK49" s="7">
        <v>8</v>
      </c>
      <c r="BL49" s="7">
        <v>149</v>
      </c>
      <c r="BM49" s="7">
        <v>31269913.556233998</v>
      </c>
      <c r="BN49" s="7" t="s">
        <v>3</v>
      </c>
      <c r="BO49" s="7">
        <v>537199</v>
      </c>
      <c r="BP49" s="6">
        <v>0</v>
      </c>
      <c r="DM49" s="45"/>
    </row>
    <row r="50" spans="1:117" s="7" customFormat="1" x14ac:dyDescent="0.2">
      <c r="A50" s="6">
        <v>7</v>
      </c>
      <c r="B50" s="7">
        <v>1</v>
      </c>
      <c r="C50" s="7">
        <v>106</v>
      </c>
      <c r="D50" s="7">
        <v>31274258.566390999</v>
      </c>
      <c r="E50" s="7" t="s">
        <v>1</v>
      </c>
      <c r="F50" s="6">
        <v>38</v>
      </c>
      <c r="G50" s="7">
        <v>217</v>
      </c>
      <c r="H50" s="7">
        <v>59</v>
      </c>
      <c r="I50" s="7">
        <v>33</v>
      </c>
      <c r="J50" s="7">
        <v>154</v>
      </c>
      <c r="K50" s="7">
        <v>147</v>
      </c>
      <c r="L50" s="7">
        <v>179</v>
      </c>
      <c r="M50" s="7">
        <v>145</v>
      </c>
      <c r="N50" s="7">
        <v>80</v>
      </c>
      <c r="O50" s="7">
        <v>219</v>
      </c>
      <c r="P50" s="7">
        <v>249</v>
      </c>
      <c r="Q50" s="7">
        <v>180</v>
      </c>
      <c r="R50" s="7">
        <v>12</v>
      </c>
      <c r="S50" s="7">
        <v>17</v>
      </c>
      <c r="T50" s="7">
        <v>203</v>
      </c>
      <c r="U50" s="7">
        <v>233</v>
      </c>
      <c r="BB50" s="45"/>
      <c r="BC50" s="7">
        <v>7</v>
      </c>
      <c r="BD50" s="7">
        <v>1</v>
      </c>
      <c r="BE50" s="7">
        <v>7</v>
      </c>
      <c r="BF50" s="7" t="s">
        <v>0</v>
      </c>
      <c r="BG50" s="7">
        <v>1</v>
      </c>
      <c r="BH50" s="45" t="s">
        <v>1</v>
      </c>
      <c r="BI50" s="44">
        <v>7</v>
      </c>
      <c r="BJ50" s="7" t="s">
        <v>0</v>
      </c>
      <c r="BK50" s="7">
        <v>1</v>
      </c>
      <c r="BL50" s="7">
        <v>106</v>
      </c>
      <c r="BM50" s="7">
        <v>31274302.378045999</v>
      </c>
      <c r="BN50" s="7" t="s">
        <v>1</v>
      </c>
      <c r="BO50" s="7">
        <v>568507</v>
      </c>
      <c r="BP50" s="6">
        <v>20</v>
      </c>
      <c r="BQ50" s="7">
        <v>285</v>
      </c>
      <c r="BR50" s="7">
        <v>0</v>
      </c>
      <c r="BS50" s="7">
        <v>0</v>
      </c>
      <c r="BT50" s="7">
        <v>150</v>
      </c>
      <c r="BU50" s="7">
        <v>140</v>
      </c>
      <c r="BV50" s="7">
        <v>210</v>
      </c>
      <c r="BW50" s="7">
        <v>110</v>
      </c>
      <c r="BX50" s="7">
        <v>75</v>
      </c>
      <c r="BY50" s="7">
        <v>330</v>
      </c>
      <c r="BZ50" s="7">
        <v>135</v>
      </c>
      <c r="CA50" s="7">
        <v>260</v>
      </c>
      <c r="CB50" s="7">
        <v>0</v>
      </c>
      <c r="CC50" s="7">
        <v>0</v>
      </c>
      <c r="CD50" s="7">
        <v>145</v>
      </c>
      <c r="CE50" s="7">
        <v>165</v>
      </c>
      <c r="DM50" s="45"/>
    </row>
    <row r="51" spans="1:117" s="7" customFormat="1" x14ac:dyDescent="0.2">
      <c r="A51" s="6">
        <v>7</v>
      </c>
      <c r="B51" s="7">
        <v>2</v>
      </c>
      <c r="C51" s="7">
        <v>111</v>
      </c>
      <c r="D51" s="7">
        <v>31274478.54439</v>
      </c>
      <c r="E51" s="7" t="s">
        <v>1</v>
      </c>
      <c r="F51" s="6">
        <v>202</v>
      </c>
      <c r="G51" s="7">
        <v>185</v>
      </c>
      <c r="H51" s="7">
        <v>88</v>
      </c>
      <c r="I51" s="7">
        <v>1</v>
      </c>
      <c r="J51" s="7">
        <v>58</v>
      </c>
      <c r="K51" s="7">
        <v>194</v>
      </c>
      <c r="L51" s="7">
        <v>42</v>
      </c>
      <c r="M51" s="7">
        <v>20</v>
      </c>
      <c r="N51" s="7">
        <v>130</v>
      </c>
      <c r="O51" s="7">
        <v>140</v>
      </c>
      <c r="P51" s="7">
        <v>33</v>
      </c>
      <c r="Q51" s="7">
        <v>187</v>
      </c>
      <c r="R51" s="7">
        <v>145</v>
      </c>
      <c r="S51" s="7">
        <v>159</v>
      </c>
      <c r="T51" s="7">
        <v>192</v>
      </c>
      <c r="U51" s="7">
        <v>135</v>
      </c>
      <c r="V51" s="7">
        <v>38</v>
      </c>
      <c r="W51" s="7">
        <v>184</v>
      </c>
      <c r="BB51" s="45"/>
      <c r="BC51" s="7">
        <v>7</v>
      </c>
      <c r="BD51" s="7">
        <v>2</v>
      </c>
      <c r="BE51" s="7">
        <v>7</v>
      </c>
      <c r="BF51" s="7" t="s">
        <v>0</v>
      </c>
      <c r="BG51" s="7">
        <v>2</v>
      </c>
      <c r="BH51" s="45" t="s">
        <v>1</v>
      </c>
      <c r="BI51" s="44">
        <v>7</v>
      </c>
      <c r="BJ51" s="7" t="s">
        <v>0</v>
      </c>
      <c r="BK51" s="7">
        <v>2</v>
      </c>
      <c r="BL51" s="7">
        <v>111</v>
      </c>
      <c r="BM51" s="7">
        <v>31274509.464345999</v>
      </c>
      <c r="BN51" s="7" t="s">
        <v>1</v>
      </c>
      <c r="BO51" s="7">
        <v>584554</v>
      </c>
      <c r="BP51" s="6">
        <v>200</v>
      </c>
      <c r="BQ51" s="7">
        <v>155</v>
      </c>
      <c r="BR51" s="7">
        <v>85</v>
      </c>
      <c r="BS51" s="7">
        <v>0</v>
      </c>
      <c r="BT51" s="7">
        <v>60</v>
      </c>
      <c r="BU51" s="7">
        <v>210</v>
      </c>
      <c r="BV51" s="7">
        <v>20</v>
      </c>
      <c r="BW51" s="7">
        <v>20</v>
      </c>
      <c r="BX51" s="7">
        <v>125</v>
      </c>
      <c r="BY51" s="7">
        <v>135</v>
      </c>
      <c r="BZ51" s="7">
        <v>35</v>
      </c>
      <c r="CA51" s="7">
        <v>260</v>
      </c>
      <c r="CB51" s="7">
        <v>65</v>
      </c>
      <c r="CC51" s="7">
        <v>155</v>
      </c>
      <c r="CD51" s="7">
        <v>295</v>
      </c>
      <c r="CE51" s="7">
        <v>30</v>
      </c>
      <c r="CF51" s="7">
        <v>35</v>
      </c>
      <c r="CG51" s="7">
        <v>55</v>
      </c>
      <c r="DM51" s="45"/>
    </row>
    <row r="52" spans="1:117" s="7" customFormat="1" x14ac:dyDescent="0.2">
      <c r="A52" s="6">
        <v>7</v>
      </c>
      <c r="B52" s="7">
        <v>3</v>
      </c>
      <c r="C52" s="7">
        <v>116</v>
      </c>
      <c r="D52" s="7">
        <v>31274698.659584999</v>
      </c>
      <c r="E52" s="7" t="s">
        <v>1</v>
      </c>
      <c r="F52" s="6">
        <v>222</v>
      </c>
      <c r="G52" s="7">
        <v>19</v>
      </c>
      <c r="H52" s="7">
        <v>100</v>
      </c>
      <c r="I52" s="7">
        <v>133</v>
      </c>
      <c r="J52" s="7">
        <v>40</v>
      </c>
      <c r="K52" s="7">
        <v>57</v>
      </c>
      <c r="L52" s="7">
        <v>17</v>
      </c>
      <c r="M52" s="7">
        <v>208</v>
      </c>
      <c r="N52" s="7">
        <v>24</v>
      </c>
      <c r="O52" s="7">
        <v>130</v>
      </c>
      <c r="P52" s="7">
        <v>36</v>
      </c>
      <c r="Q52" s="7">
        <v>58</v>
      </c>
      <c r="R52" s="7">
        <v>114</v>
      </c>
      <c r="S52" s="7">
        <v>112</v>
      </c>
      <c r="T52" s="7">
        <v>102</v>
      </c>
      <c r="U52" s="7">
        <v>175</v>
      </c>
      <c r="V52" s="7">
        <v>39</v>
      </c>
      <c r="W52" s="7">
        <v>187</v>
      </c>
      <c r="X52" s="7">
        <v>100</v>
      </c>
      <c r="Y52" s="7">
        <v>84</v>
      </c>
      <c r="Z52" s="7">
        <v>227</v>
      </c>
      <c r="BB52" s="45"/>
      <c r="BC52" s="7">
        <v>7</v>
      </c>
      <c r="BD52" s="7">
        <v>3</v>
      </c>
      <c r="BE52" s="7">
        <v>7</v>
      </c>
      <c r="BF52" s="7" t="s">
        <v>0</v>
      </c>
      <c r="BG52" s="7">
        <v>3</v>
      </c>
      <c r="BH52" s="45" t="s">
        <v>1</v>
      </c>
      <c r="BI52" s="44">
        <v>7</v>
      </c>
      <c r="BJ52" s="7" t="s">
        <v>0</v>
      </c>
      <c r="BK52" s="7">
        <v>3</v>
      </c>
      <c r="BL52" s="7">
        <v>116</v>
      </c>
      <c r="BM52" s="7">
        <v>31274713.04504</v>
      </c>
      <c r="BN52" s="7" t="s">
        <v>1</v>
      </c>
      <c r="BO52" s="7">
        <v>583124</v>
      </c>
      <c r="BP52" s="6">
        <v>305</v>
      </c>
      <c r="BQ52" s="7">
        <v>0</v>
      </c>
      <c r="BR52" s="7">
        <v>15</v>
      </c>
      <c r="BS52" s="7">
        <v>180</v>
      </c>
      <c r="BT52" s="7">
        <v>0</v>
      </c>
      <c r="BU52" s="7">
        <v>45</v>
      </c>
      <c r="BV52" s="7">
        <v>20</v>
      </c>
      <c r="BW52" s="7">
        <v>235</v>
      </c>
      <c r="BX52" s="7">
        <v>0</v>
      </c>
      <c r="BY52" s="7">
        <v>205</v>
      </c>
      <c r="BZ52" s="7">
        <v>0</v>
      </c>
      <c r="CA52" s="7">
        <v>5</v>
      </c>
      <c r="CB52" s="7">
        <v>195</v>
      </c>
      <c r="CC52" s="7">
        <v>30</v>
      </c>
      <c r="CD52" s="7">
        <v>185</v>
      </c>
      <c r="CE52" s="7">
        <v>200</v>
      </c>
      <c r="CF52" s="7">
        <v>0</v>
      </c>
      <c r="CG52" s="7">
        <v>195</v>
      </c>
      <c r="CH52" s="7">
        <v>20</v>
      </c>
      <c r="CI52" s="7">
        <v>80</v>
      </c>
      <c r="CJ52" s="7">
        <v>40</v>
      </c>
      <c r="DM52" s="45"/>
    </row>
    <row r="53" spans="1:117" s="7" customFormat="1" x14ac:dyDescent="0.2">
      <c r="A53" s="6">
        <v>7</v>
      </c>
      <c r="B53" s="7">
        <v>4</v>
      </c>
      <c r="C53" s="7">
        <v>118</v>
      </c>
      <c r="D53" s="7">
        <v>31274938.642127</v>
      </c>
      <c r="E53" s="7" t="s">
        <v>1</v>
      </c>
      <c r="F53" s="6">
        <v>62</v>
      </c>
      <c r="G53" s="7">
        <v>217</v>
      </c>
      <c r="H53" s="7">
        <v>127</v>
      </c>
      <c r="I53" s="7">
        <v>135</v>
      </c>
      <c r="J53" s="7">
        <v>199</v>
      </c>
      <c r="K53" s="7">
        <v>247</v>
      </c>
      <c r="L53" s="7">
        <v>161</v>
      </c>
      <c r="M53" s="7">
        <v>13</v>
      </c>
      <c r="N53" s="7">
        <v>213</v>
      </c>
      <c r="O53" s="7">
        <v>123</v>
      </c>
      <c r="P53" s="7">
        <v>219</v>
      </c>
      <c r="Q53" s="7">
        <v>209</v>
      </c>
      <c r="R53" s="7">
        <v>123</v>
      </c>
      <c r="BB53" s="45"/>
      <c r="BC53" s="7">
        <v>7</v>
      </c>
      <c r="BD53" s="7">
        <v>4</v>
      </c>
      <c r="BE53" s="7">
        <v>7</v>
      </c>
      <c r="BF53" s="7" t="s">
        <v>0</v>
      </c>
      <c r="BG53" s="7">
        <v>4</v>
      </c>
      <c r="BH53" s="45" t="s">
        <v>1</v>
      </c>
      <c r="BI53" s="44">
        <v>7</v>
      </c>
      <c r="BJ53" s="7" t="s">
        <v>0</v>
      </c>
      <c r="BK53" s="7">
        <v>4</v>
      </c>
      <c r="BL53" s="7">
        <v>118</v>
      </c>
      <c r="BM53" s="7">
        <v>31275022.548700999</v>
      </c>
      <c r="BN53" s="7" t="s">
        <v>1</v>
      </c>
      <c r="BO53" s="7">
        <v>580670</v>
      </c>
      <c r="BP53" s="6">
        <v>0</v>
      </c>
      <c r="BQ53" s="7">
        <v>200</v>
      </c>
      <c r="BR53" s="7">
        <v>205</v>
      </c>
      <c r="BS53" s="7">
        <v>45</v>
      </c>
      <c r="BT53" s="7">
        <v>255</v>
      </c>
      <c r="BU53" s="7">
        <v>200</v>
      </c>
      <c r="BV53" s="7">
        <v>215</v>
      </c>
      <c r="BW53" s="7">
        <v>0</v>
      </c>
      <c r="BX53" s="7">
        <v>200</v>
      </c>
      <c r="BY53" s="7">
        <v>95</v>
      </c>
      <c r="BZ53" s="7">
        <v>310</v>
      </c>
      <c r="CA53" s="7">
        <v>125</v>
      </c>
      <c r="CB53" s="7">
        <v>40</v>
      </c>
      <c r="DM53" s="45"/>
    </row>
    <row r="54" spans="1:117" s="7" customFormat="1" x14ac:dyDescent="0.2">
      <c r="A54" s="6">
        <v>7</v>
      </c>
      <c r="B54" s="7">
        <v>5</v>
      </c>
      <c r="C54" s="7">
        <v>119</v>
      </c>
      <c r="D54" s="7">
        <v>31275158.636454999</v>
      </c>
      <c r="E54" s="7" t="s">
        <v>1</v>
      </c>
      <c r="F54" s="6">
        <v>217</v>
      </c>
      <c r="G54" s="7">
        <v>87</v>
      </c>
      <c r="H54" s="7">
        <v>152</v>
      </c>
      <c r="I54" s="7">
        <v>64</v>
      </c>
      <c r="J54" s="7">
        <v>119</v>
      </c>
      <c r="K54" s="7">
        <v>57</v>
      </c>
      <c r="L54" s="7">
        <v>141</v>
      </c>
      <c r="M54" s="7">
        <v>55</v>
      </c>
      <c r="N54" s="7">
        <v>194</v>
      </c>
      <c r="O54" s="7">
        <v>90</v>
      </c>
      <c r="P54" s="7">
        <v>97</v>
      </c>
      <c r="Q54" s="7">
        <v>58</v>
      </c>
      <c r="R54" s="7">
        <v>73</v>
      </c>
      <c r="S54" s="7">
        <v>114</v>
      </c>
      <c r="T54" s="7">
        <v>115</v>
      </c>
      <c r="U54" s="7">
        <v>46</v>
      </c>
      <c r="V54" s="7">
        <v>48</v>
      </c>
      <c r="W54" s="7">
        <v>110</v>
      </c>
      <c r="X54" s="7">
        <v>154</v>
      </c>
      <c r="Y54" s="7">
        <v>86</v>
      </c>
      <c r="BB54" s="45"/>
      <c r="BC54" s="7">
        <v>7</v>
      </c>
      <c r="BD54" s="7">
        <v>5</v>
      </c>
      <c r="BE54" s="7">
        <v>7</v>
      </c>
      <c r="BF54" s="7" t="s">
        <v>0</v>
      </c>
      <c r="BG54" s="7">
        <v>5</v>
      </c>
      <c r="BH54" s="45" t="s">
        <v>1</v>
      </c>
      <c r="BI54" s="44">
        <v>7</v>
      </c>
      <c r="BJ54" s="7" t="s">
        <v>0</v>
      </c>
      <c r="BK54" s="7">
        <v>5</v>
      </c>
      <c r="BL54" s="7">
        <v>119</v>
      </c>
      <c r="BM54" s="7">
        <v>31275228.402458001</v>
      </c>
      <c r="BN54" s="7" t="s">
        <v>1</v>
      </c>
      <c r="BO54" s="7">
        <v>591124</v>
      </c>
      <c r="BP54" s="6">
        <v>200</v>
      </c>
      <c r="BQ54" s="7">
        <v>30</v>
      </c>
      <c r="BR54" s="7">
        <v>175</v>
      </c>
      <c r="BS54" s="7">
        <v>35</v>
      </c>
      <c r="BT54" s="7">
        <v>155</v>
      </c>
      <c r="BU54" s="7">
        <v>15</v>
      </c>
      <c r="BV54" s="7">
        <v>185</v>
      </c>
      <c r="BW54" s="7">
        <v>5</v>
      </c>
      <c r="BX54" s="7">
        <v>305</v>
      </c>
      <c r="BY54" s="7">
        <v>0</v>
      </c>
      <c r="BZ54" s="7">
        <v>70</v>
      </c>
      <c r="CA54" s="7">
        <v>60</v>
      </c>
      <c r="CB54" s="7">
        <v>70</v>
      </c>
      <c r="CC54" s="7">
        <v>195</v>
      </c>
      <c r="CD54" s="7">
        <v>40</v>
      </c>
      <c r="CE54" s="7">
        <v>25</v>
      </c>
      <c r="CF54" s="7">
        <v>55</v>
      </c>
      <c r="CG54" s="7">
        <v>170</v>
      </c>
      <c r="CH54" s="7">
        <v>205</v>
      </c>
      <c r="CI54" s="7">
        <v>0</v>
      </c>
      <c r="DM54" s="45"/>
    </row>
    <row r="55" spans="1:117" s="7" customFormat="1" x14ac:dyDescent="0.2">
      <c r="A55" s="6">
        <v>7</v>
      </c>
      <c r="B55" s="7">
        <v>6</v>
      </c>
      <c r="C55" s="7">
        <v>133</v>
      </c>
      <c r="D55" s="7">
        <v>31275398.640590999</v>
      </c>
      <c r="E55" s="7" t="s">
        <v>1</v>
      </c>
      <c r="F55" s="6">
        <v>24</v>
      </c>
      <c r="G55" s="7">
        <v>55</v>
      </c>
      <c r="H55" s="7">
        <v>222</v>
      </c>
      <c r="I55" s="7">
        <v>203</v>
      </c>
      <c r="J55" s="7">
        <v>52</v>
      </c>
      <c r="K55" s="7">
        <v>92</v>
      </c>
      <c r="L55" s="7">
        <v>102</v>
      </c>
      <c r="M55" s="7">
        <v>239</v>
      </c>
      <c r="N55" s="7">
        <v>209</v>
      </c>
      <c r="O55" s="7">
        <v>68</v>
      </c>
      <c r="P55" s="7">
        <v>171</v>
      </c>
      <c r="Q55" s="7">
        <v>226</v>
      </c>
      <c r="R55" s="7">
        <v>112</v>
      </c>
      <c r="S55" s="7">
        <v>31</v>
      </c>
      <c r="T55" s="7">
        <v>131</v>
      </c>
      <c r="U55" s="7">
        <v>98</v>
      </c>
      <c r="BB55" s="45"/>
      <c r="BC55" s="7">
        <v>7</v>
      </c>
      <c r="BD55" s="7">
        <v>6</v>
      </c>
      <c r="BE55" s="7">
        <v>7</v>
      </c>
      <c r="BF55" s="7" t="s">
        <v>0</v>
      </c>
      <c r="BG55" s="7">
        <v>6</v>
      </c>
      <c r="BH55" s="45" t="s">
        <v>1</v>
      </c>
      <c r="BI55" s="44">
        <v>7</v>
      </c>
      <c r="BJ55" s="7" t="s">
        <v>0</v>
      </c>
      <c r="BK55" s="7">
        <v>6</v>
      </c>
      <c r="BL55" s="7">
        <v>133</v>
      </c>
      <c r="BM55" s="7">
        <v>31275434.066590998</v>
      </c>
      <c r="BN55" s="7" t="s">
        <v>1</v>
      </c>
      <c r="BO55" s="7">
        <v>585045</v>
      </c>
      <c r="BP55" s="6">
        <v>85</v>
      </c>
      <c r="BQ55" s="7">
        <v>45</v>
      </c>
      <c r="BR55" s="7">
        <v>255</v>
      </c>
      <c r="BS55" s="7">
        <v>205</v>
      </c>
      <c r="BT55" s="7">
        <v>10</v>
      </c>
      <c r="BU55" s="7">
        <v>90</v>
      </c>
      <c r="BV55" s="7">
        <v>110</v>
      </c>
      <c r="BW55" s="7">
        <v>290</v>
      </c>
      <c r="BX55" s="7">
        <v>145</v>
      </c>
      <c r="BY55" s="7">
        <v>60</v>
      </c>
      <c r="BZ55" s="7">
        <v>195</v>
      </c>
      <c r="CA55" s="7">
        <v>305</v>
      </c>
      <c r="CB55" s="7">
        <v>0</v>
      </c>
      <c r="CC55" s="7">
        <v>30</v>
      </c>
      <c r="CD55" s="7">
        <v>130</v>
      </c>
      <c r="CE55" s="7">
        <v>70</v>
      </c>
      <c r="DM55" s="45"/>
    </row>
    <row r="56" spans="1:117" s="7" customFormat="1" x14ac:dyDescent="0.2">
      <c r="A56" s="6">
        <v>7</v>
      </c>
      <c r="B56" s="7">
        <v>7</v>
      </c>
      <c r="C56" s="7">
        <v>147</v>
      </c>
      <c r="D56" s="7">
        <v>31275618.609444998</v>
      </c>
      <c r="E56" s="7" t="s">
        <v>1</v>
      </c>
      <c r="F56" s="6">
        <v>3</v>
      </c>
      <c r="G56" s="7">
        <v>198</v>
      </c>
      <c r="H56" s="7">
        <v>238</v>
      </c>
      <c r="I56" s="7">
        <v>44</v>
      </c>
      <c r="J56" s="7">
        <v>57</v>
      </c>
      <c r="K56" s="7">
        <v>149</v>
      </c>
      <c r="L56" s="7">
        <v>103</v>
      </c>
      <c r="M56" s="7">
        <v>130</v>
      </c>
      <c r="N56" s="7">
        <v>50</v>
      </c>
      <c r="O56" s="7">
        <v>47</v>
      </c>
      <c r="P56" s="7">
        <v>186</v>
      </c>
      <c r="Q56" s="7">
        <v>143</v>
      </c>
      <c r="R56" s="7">
        <v>32</v>
      </c>
      <c r="S56" s="7">
        <v>240</v>
      </c>
      <c r="T56" s="7">
        <v>136</v>
      </c>
      <c r="U56" s="7">
        <v>177</v>
      </c>
      <c r="V56" s="7">
        <v>172</v>
      </c>
      <c r="BB56" s="45"/>
      <c r="BC56" s="7">
        <v>7</v>
      </c>
      <c r="BD56" s="7">
        <v>7</v>
      </c>
      <c r="BE56" s="7">
        <v>7</v>
      </c>
      <c r="BF56" s="7" t="s">
        <v>0</v>
      </c>
      <c r="BG56" s="7">
        <v>7</v>
      </c>
      <c r="BH56" s="45" t="s">
        <v>1</v>
      </c>
      <c r="BI56" s="44">
        <v>7</v>
      </c>
      <c r="BJ56" s="7" t="s">
        <v>0</v>
      </c>
      <c r="BK56" s="7">
        <v>7</v>
      </c>
      <c r="BL56" s="7">
        <v>147</v>
      </c>
      <c r="BM56" s="7">
        <v>31275624.714419998</v>
      </c>
      <c r="BN56" s="7" t="s">
        <v>1</v>
      </c>
      <c r="BO56" s="7">
        <v>580469</v>
      </c>
      <c r="BP56" s="6">
        <v>0</v>
      </c>
      <c r="BQ56" s="7">
        <v>210</v>
      </c>
      <c r="BR56" s="7">
        <v>315</v>
      </c>
      <c r="BS56" s="7">
        <v>0</v>
      </c>
      <c r="BT56" s="7">
        <v>5</v>
      </c>
      <c r="BU56" s="7">
        <v>195</v>
      </c>
      <c r="BV56" s="7">
        <v>50</v>
      </c>
      <c r="BW56" s="7">
        <v>135</v>
      </c>
      <c r="BX56" s="7">
        <v>40</v>
      </c>
      <c r="BY56" s="7">
        <v>45</v>
      </c>
      <c r="BZ56" s="7">
        <v>220</v>
      </c>
      <c r="CA56" s="7">
        <v>105</v>
      </c>
      <c r="CB56" s="7">
        <v>30</v>
      </c>
      <c r="CC56" s="7">
        <v>275</v>
      </c>
      <c r="CD56" s="7">
        <v>110</v>
      </c>
      <c r="CE56" s="7">
        <v>185</v>
      </c>
      <c r="CF56" s="7">
        <v>40</v>
      </c>
      <c r="DM56" s="45"/>
    </row>
    <row r="57" spans="1:117" s="7" customFormat="1" x14ac:dyDescent="0.2">
      <c r="A57" s="6">
        <v>7</v>
      </c>
      <c r="B57" s="7">
        <v>8</v>
      </c>
      <c r="C57" s="7">
        <v>149</v>
      </c>
      <c r="D57" s="7">
        <v>31275838.674713999</v>
      </c>
      <c r="E57" s="7" t="s">
        <v>1</v>
      </c>
      <c r="F57" s="6">
        <v>178</v>
      </c>
      <c r="G57" s="7">
        <v>134</v>
      </c>
      <c r="H57" s="7">
        <v>41</v>
      </c>
      <c r="I57" s="7">
        <v>210</v>
      </c>
      <c r="J57" s="7">
        <v>196</v>
      </c>
      <c r="K57" s="7">
        <v>196</v>
      </c>
      <c r="L57" s="7">
        <v>220</v>
      </c>
      <c r="M57" s="7">
        <v>50</v>
      </c>
      <c r="N57" s="7">
        <v>102</v>
      </c>
      <c r="O57" s="7">
        <v>245</v>
      </c>
      <c r="P57" s="7">
        <v>225</v>
      </c>
      <c r="Q57" s="7">
        <v>194</v>
      </c>
      <c r="R57" s="7">
        <v>108</v>
      </c>
      <c r="BB57" s="45"/>
      <c r="BC57" s="7">
        <v>7</v>
      </c>
      <c r="BD57" s="7">
        <v>8</v>
      </c>
      <c r="BE57" s="7">
        <v>7</v>
      </c>
      <c r="BF57" s="7" t="s">
        <v>0</v>
      </c>
      <c r="BG57" s="7">
        <v>8</v>
      </c>
      <c r="BH57" s="45" t="s">
        <v>1</v>
      </c>
      <c r="BI57" s="44">
        <v>7</v>
      </c>
      <c r="BJ57" s="7" t="s">
        <v>0</v>
      </c>
      <c r="BK57" s="7">
        <v>8</v>
      </c>
      <c r="BL57" s="7">
        <v>149</v>
      </c>
      <c r="BM57" s="7">
        <v>31275943.998574998</v>
      </c>
      <c r="BN57" s="7" t="s">
        <v>1</v>
      </c>
      <c r="BO57" s="7">
        <v>537199</v>
      </c>
      <c r="BP57" s="6">
        <v>75</v>
      </c>
      <c r="BQ57" s="7">
        <v>320</v>
      </c>
      <c r="BR57" s="7">
        <v>5</v>
      </c>
      <c r="BS57" s="7">
        <v>60</v>
      </c>
      <c r="BT57" s="7">
        <v>245</v>
      </c>
      <c r="BU57" s="7">
        <v>200</v>
      </c>
      <c r="BV57" s="7">
        <v>200</v>
      </c>
      <c r="BW57" s="7">
        <v>20</v>
      </c>
      <c r="BX57" s="7">
        <v>185</v>
      </c>
      <c r="BY57" s="7">
        <v>195</v>
      </c>
      <c r="BZ57" s="7">
        <v>210</v>
      </c>
      <c r="CA57" s="7">
        <v>200</v>
      </c>
      <c r="CB57" s="7">
        <v>0</v>
      </c>
      <c r="DM57" s="45"/>
    </row>
    <row r="58" spans="1:117" s="7" customFormat="1" x14ac:dyDescent="0.2">
      <c r="A58" s="6">
        <v>8</v>
      </c>
      <c r="B58" s="7">
        <v>1</v>
      </c>
      <c r="C58" s="7">
        <v>106</v>
      </c>
      <c r="D58" s="7">
        <v>31280258.541901998</v>
      </c>
      <c r="E58" s="7" t="s">
        <v>2</v>
      </c>
      <c r="F58" s="6">
        <v>0</v>
      </c>
      <c r="BB58" s="45"/>
      <c r="BC58" s="7">
        <v>8</v>
      </c>
      <c r="BD58" s="7">
        <v>1</v>
      </c>
      <c r="BE58" s="7">
        <v>8</v>
      </c>
      <c r="BF58" s="7" t="s">
        <v>0</v>
      </c>
      <c r="BG58" s="7">
        <v>1</v>
      </c>
      <c r="BH58" s="45" t="s">
        <v>2</v>
      </c>
      <c r="BI58" s="44">
        <v>8</v>
      </c>
      <c r="BJ58" s="7" t="s">
        <v>0</v>
      </c>
      <c r="BK58" s="7">
        <v>1</v>
      </c>
      <c r="BL58" s="7">
        <v>106</v>
      </c>
      <c r="BM58" s="7">
        <v>31280269.536331002</v>
      </c>
      <c r="BN58" s="7" t="s">
        <v>2</v>
      </c>
      <c r="BO58" s="7">
        <v>568507</v>
      </c>
      <c r="BP58" s="6">
        <v>0</v>
      </c>
      <c r="DM58" s="45"/>
    </row>
    <row r="59" spans="1:117" s="7" customFormat="1" x14ac:dyDescent="0.2">
      <c r="A59" s="6">
        <v>8</v>
      </c>
      <c r="B59" s="7">
        <v>2</v>
      </c>
      <c r="C59" s="7">
        <v>111</v>
      </c>
      <c r="D59" s="7">
        <v>31280478.640012</v>
      </c>
      <c r="E59" s="7" t="s">
        <v>2</v>
      </c>
      <c r="F59" s="6">
        <v>0</v>
      </c>
      <c r="BB59" s="45"/>
      <c r="BC59" s="7">
        <v>8</v>
      </c>
      <c r="BD59" s="7">
        <v>2</v>
      </c>
      <c r="BE59" s="7">
        <v>8</v>
      </c>
      <c r="BF59" s="7" t="s">
        <v>0</v>
      </c>
      <c r="BG59" s="7">
        <v>2</v>
      </c>
      <c r="BH59" s="45" t="s">
        <v>2</v>
      </c>
      <c r="BI59" s="44">
        <v>8</v>
      </c>
      <c r="BJ59" s="7" t="s">
        <v>0</v>
      </c>
      <c r="BK59" s="7">
        <v>2</v>
      </c>
      <c r="BL59" s="7">
        <v>111</v>
      </c>
      <c r="BM59" s="7">
        <v>31280547.385428999</v>
      </c>
      <c r="BN59" s="7" t="s">
        <v>2</v>
      </c>
      <c r="BO59" s="7">
        <v>584554</v>
      </c>
      <c r="BP59" s="6">
        <v>0</v>
      </c>
      <c r="DM59" s="45"/>
    </row>
    <row r="60" spans="1:117" s="7" customFormat="1" x14ac:dyDescent="0.2">
      <c r="A60" s="6">
        <v>8</v>
      </c>
      <c r="B60" s="7">
        <v>3</v>
      </c>
      <c r="C60" s="7">
        <v>116</v>
      </c>
      <c r="D60" s="7">
        <v>31280698.632943999</v>
      </c>
      <c r="E60" s="7" t="s">
        <v>2</v>
      </c>
      <c r="F60" s="6">
        <v>0</v>
      </c>
      <c r="BB60" s="45"/>
      <c r="BC60" s="7">
        <v>8</v>
      </c>
      <c r="BD60" s="7">
        <v>3</v>
      </c>
      <c r="BE60" s="7">
        <v>8</v>
      </c>
      <c r="BF60" s="7" t="s">
        <v>0</v>
      </c>
      <c r="BG60" s="7">
        <v>3</v>
      </c>
      <c r="BH60" s="45" t="s">
        <v>2</v>
      </c>
      <c r="BI60" s="44">
        <v>8</v>
      </c>
      <c r="BJ60" s="7" t="s">
        <v>0</v>
      </c>
      <c r="BK60" s="7">
        <v>3</v>
      </c>
      <c r="BL60" s="7">
        <v>116</v>
      </c>
      <c r="BM60" s="7">
        <v>31280706.16618</v>
      </c>
      <c r="BN60" s="7" t="s">
        <v>2</v>
      </c>
      <c r="BO60" s="7">
        <v>583124</v>
      </c>
      <c r="BP60" s="6">
        <v>0</v>
      </c>
      <c r="DM60" s="45"/>
    </row>
    <row r="61" spans="1:117" s="7" customFormat="1" x14ac:dyDescent="0.2">
      <c r="A61" s="6">
        <v>8</v>
      </c>
      <c r="B61" s="7">
        <v>4</v>
      </c>
      <c r="C61" s="7">
        <v>118</v>
      </c>
      <c r="D61" s="7">
        <v>31280938.644308999</v>
      </c>
      <c r="E61" s="7" t="s">
        <v>2</v>
      </c>
      <c r="F61" s="6">
        <v>0</v>
      </c>
      <c r="BB61" s="45"/>
      <c r="BC61" s="7">
        <v>8</v>
      </c>
      <c r="BD61" s="7">
        <v>4</v>
      </c>
      <c r="BE61" s="7">
        <v>8</v>
      </c>
      <c r="BF61" s="7" t="s">
        <v>0</v>
      </c>
      <c r="BG61" s="7">
        <v>4</v>
      </c>
      <c r="BH61" s="45" t="s">
        <v>2</v>
      </c>
      <c r="BI61" s="44">
        <v>8</v>
      </c>
      <c r="BJ61" s="7" t="s">
        <v>0</v>
      </c>
      <c r="BK61" s="7">
        <v>4</v>
      </c>
      <c r="BL61" s="7">
        <v>118</v>
      </c>
      <c r="BM61" s="7">
        <v>31280957.655485999</v>
      </c>
      <c r="BN61" s="7" t="s">
        <v>2</v>
      </c>
      <c r="BO61" s="7">
        <v>580670</v>
      </c>
      <c r="BP61" s="6">
        <v>0</v>
      </c>
      <c r="DM61" s="45"/>
    </row>
    <row r="62" spans="1:117" s="7" customFormat="1" x14ac:dyDescent="0.2">
      <c r="A62" s="6">
        <v>8</v>
      </c>
      <c r="B62" s="7">
        <v>5</v>
      </c>
      <c r="C62" s="7">
        <v>119</v>
      </c>
      <c r="D62" s="7">
        <v>31281158.652755</v>
      </c>
      <c r="E62" s="7" t="s">
        <v>2</v>
      </c>
      <c r="F62" s="6">
        <v>0</v>
      </c>
      <c r="BB62" s="45"/>
      <c r="BC62" s="7">
        <v>8</v>
      </c>
      <c r="BD62" s="7">
        <v>5</v>
      </c>
      <c r="BE62" s="7">
        <v>8</v>
      </c>
      <c r="BF62" s="7" t="s">
        <v>0</v>
      </c>
      <c r="BG62" s="7">
        <v>5</v>
      </c>
      <c r="BH62" s="45" t="s">
        <v>2</v>
      </c>
      <c r="BI62" s="44">
        <v>8</v>
      </c>
      <c r="BJ62" s="7" t="s">
        <v>0</v>
      </c>
      <c r="BK62" s="7">
        <v>5</v>
      </c>
      <c r="BL62" s="7">
        <v>119</v>
      </c>
      <c r="BM62" s="7">
        <v>31281370.481982999</v>
      </c>
      <c r="BN62" s="7" t="s">
        <v>2</v>
      </c>
      <c r="BO62" s="7">
        <v>591124</v>
      </c>
      <c r="BP62" s="6">
        <v>0</v>
      </c>
      <c r="DM62" s="45"/>
    </row>
    <row r="63" spans="1:117" s="7" customFormat="1" x14ac:dyDescent="0.2">
      <c r="A63" s="6">
        <v>8</v>
      </c>
      <c r="B63" s="7">
        <v>6</v>
      </c>
      <c r="C63" s="7">
        <v>133</v>
      </c>
      <c r="D63" s="7">
        <v>31281398.558660999</v>
      </c>
      <c r="E63" s="7" t="s">
        <v>2</v>
      </c>
      <c r="F63" s="6">
        <v>0</v>
      </c>
      <c r="BB63" s="45"/>
      <c r="BC63" s="7">
        <v>8</v>
      </c>
      <c r="BD63" s="7">
        <v>6</v>
      </c>
      <c r="BE63" s="7">
        <v>8</v>
      </c>
      <c r="BF63" s="7" t="s">
        <v>0</v>
      </c>
      <c r="BG63" s="7">
        <v>6</v>
      </c>
      <c r="BH63" s="45" t="s">
        <v>2</v>
      </c>
      <c r="BI63" s="44">
        <v>8</v>
      </c>
      <c r="BJ63" s="7" t="s">
        <v>0</v>
      </c>
      <c r="BK63" s="7">
        <v>6</v>
      </c>
      <c r="BL63" s="7">
        <v>133</v>
      </c>
      <c r="BM63" s="7">
        <v>31281469.273460999</v>
      </c>
      <c r="BN63" s="7" t="s">
        <v>2</v>
      </c>
      <c r="BO63" s="7">
        <v>585045</v>
      </c>
      <c r="BP63" s="6">
        <v>0</v>
      </c>
      <c r="DM63" s="45"/>
    </row>
    <row r="64" spans="1:117" s="7" customFormat="1" x14ac:dyDescent="0.2">
      <c r="A64" s="6">
        <v>8</v>
      </c>
      <c r="B64" s="7">
        <v>7</v>
      </c>
      <c r="C64" s="7">
        <v>147</v>
      </c>
      <c r="D64" s="7">
        <v>31281618.633352999</v>
      </c>
      <c r="E64" s="7" t="s">
        <v>2</v>
      </c>
      <c r="F64" s="6">
        <v>0</v>
      </c>
      <c r="BB64" s="45"/>
      <c r="BC64" s="7">
        <v>8</v>
      </c>
      <c r="BD64" s="7">
        <v>7</v>
      </c>
      <c r="BE64" s="7">
        <v>8</v>
      </c>
      <c r="BF64" s="7" t="s">
        <v>0</v>
      </c>
      <c r="BG64" s="7">
        <v>7</v>
      </c>
      <c r="BH64" s="45" t="s">
        <v>2</v>
      </c>
      <c r="BI64" s="44">
        <v>8</v>
      </c>
      <c r="BJ64" s="7" t="s">
        <v>0</v>
      </c>
      <c r="BK64" s="7">
        <v>7</v>
      </c>
      <c r="BL64" s="7">
        <v>147</v>
      </c>
      <c r="BM64" s="7">
        <v>31281680.067102998</v>
      </c>
      <c r="BN64" s="7" t="s">
        <v>2</v>
      </c>
      <c r="BO64" s="7">
        <v>580469</v>
      </c>
      <c r="BP64" s="6">
        <v>0</v>
      </c>
      <c r="DM64" s="45"/>
    </row>
    <row r="65" spans="1:117" s="7" customFormat="1" x14ac:dyDescent="0.2">
      <c r="A65" s="6">
        <v>8</v>
      </c>
      <c r="B65" s="7">
        <v>8</v>
      </c>
      <c r="C65" s="7">
        <v>149</v>
      </c>
      <c r="D65" s="7">
        <v>31281838.693498999</v>
      </c>
      <c r="E65" s="7" t="s">
        <v>2</v>
      </c>
      <c r="F65" s="6">
        <v>0</v>
      </c>
      <c r="BB65" s="45"/>
      <c r="BC65" s="7">
        <v>8</v>
      </c>
      <c r="BD65" s="7">
        <v>8</v>
      </c>
      <c r="BE65" s="7">
        <v>8</v>
      </c>
      <c r="BF65" s="7" t="s">
        <v>0</v>
      </c>
      <c r="BG65" s="7">
        <v>8</v>
      </c>
      <c r="BH65" s="45" t="s">
        <v>2</v>
      </c>
      <c r="BI65" s="44">
        <v>8</v>
      </c>
      <c r="BJ65" s="7" t="s">
        <v>0</v>
      </c>
      <c r="BK65" s="7">
        <v>8</v>
      </c>
      <c r="BL65" s="7">
        <v>149</v>
      </c>
      <c r="BM65" s="7">
        <v>31281846.927664001</v>
      </c>
      <c r="BN65" s="7" t="s">
        <v>2</v>
      </c>
      <c r="BO65" s="7">
        <v>537199</v>
      </c>
      <c r="BP65" s="6">
        <v>0</v>
      </c>
      <c r="DM65" s="45"/>
    </row>
    <row r="66" spans="1:117" s="7" customFormat="1" x14ac:dyDescent="0.2">
      <c r="A66" s="6">
        <v>9</v>
      </c>
      <c r="B66" s="7">
        <v>1</v>
      </c>
      <c r="C66" s="7">
        <v>106</v>
      </c>
      <c r="D66" s="7">
        <v>31286258.732367001</v>
      </c>
      <c r="E66" s="7" t="s">
        <v>2</v>
      </c>
      <c r="F66" s="6">
        <v>0</v>
      </c>
      <c r="BB66" s="45"/>
      <c r="BC66" s="7">
        <v>9</v>
      </c>
      <c r="BD66" s="7">
        <v>1</v>
      </c>
      <c r="BE66" s="7">
        <v>9</v>
      </c>
      <c r="BF66" s="7" t="s">
        <v>0</v>
      </c>
      <c r="BG66" s="7">
        <v>1</v>
      </c>
      <c r="BH66" s="45" t="s">
        <v>2</v>
      </c>
      <c r="BI66" s="44">
        <v>9</v>
      </c>
      <c r="BJ66" s="7" t="s">
        <v>0</v>
      </c>
      <c r="BK66" s="7">
        <v>1</v>
      </c>
      <c r="BL66" s="7">
        <v>106</v>
      </c>
      <c r="BM66" s="7">
        <v>31286283.899346001</v>
      </c>
      <c r="BN66" s="7" t="s">
        <v>2</v>
      </c>
      <c r="BO66" s="7">
        <v>568507</v>
      </c>
      <c r="BP66" s="6">
        <v>0</v>
      </c>
      <c r="DM66" s="45"/>
    </row>
    <row r="67" spans="1:117" s="7" customFormat="1" x14ac:dyDescent="0.2">
      <c r="A67" s="6">
        <v>9</v>
      </c>
      <c r="B67" s="7">
        <v>2</v>
      </c>
      <c r="C67" s="7">
        <v>111</v>
      </c>
      <c r="D67" s="7">
        <v>31286478.573534001</v>
      </c>
      <c r="E67" s="7" t="s">
        <v>2</v>
      </c>
      <c r="F67" s="6">
        <v>0</v>
      </c>
      <c r="BB67" s="45"/>
      <c r="BC67" s="7">
        <v>9</v>
      </c>
      <c r="BD67" s="7">
        <v>2</v>
      </c>
      <c r="BE67" s="7">
        <v>9</v>
      </c>
      <c r="BF67" s="7" t="s">
        <v>0</v>
      </c>
      <c r="BG67" s="7">
        <v>2</v>
      </c>
      <c r="BH67" s="45" t="s">
        <v>2</v>
      </c>
      <c r="BI67" s="44">
        <v>9</v>
      </c>
      <c r="BJ67" s="7" t="s">
        <v>0</v>
      </c>
      <c r="BK67" s="7">
        <v>2</v>
      </c>
      <c r="BL67" s="7">
        <v>111</v>
      </c>
      <c r="BM67" s="7">
        <v>31286487.99315</v>
      </c>
      <c r="BN67" s="7" t="s">
        <v>2</v>
      </c>
      <c r="BO67" s="7">
        <v>584554</v>
      </c>
      <c r="BP67" s="6">
        <v>0</v>
      </c>
      <c r="DM67" s="45"/>
    </row>
    <row r="68" spans="1:117" s="7" customFormat="1" x14ac:dyDescent="0.2">
      <c r="A68" s="6">
        <v>9</v>
      </c>
      <c r="B68" s="7">
        <v>3</v>
      </c>
      <c r="C68" s="7">
        <v>116</v>
      </c>
      <c r="D68" s="7">
        <v>31286698.618588001</v>
      </c>
      <c r="E68" s="7" t="s">
        <v>2</v>
      </c>
      <c r="F68" s="6">
        <v>0</v>
      </c>
      <c r="BB68" s="45"/>
      <c r="BC68" s="7">
        <v>9</v>
      </c>
      <c r="BD68" s="7">
        <v>3</v>
      </c>
      <c r="BE68" s="7">
        <v>9</v>
      </c>
      <c r="BF68" s="7" t="s">
        <v>0</v>
      </c>
      <c r="BG68" s="7">
        <v>3</v>
      </c>
      <c r="BH68" s="45" t="s">
        <v>2</v>
      </c>
      <c r="BI68" s="44">
        <v>9</v>
      </c>
      <c r="BJ68" s="7" t="s">
        <v>0</v>
      </c>
      <c r="BK68" s="7">
        <v>3</v>
      </c>
      <c r="BL68" s="7">
        <v>116</v>
      </c>
      <c r="BM68" s="7">
        <v>31286795.378253002</v>
      </c>
      <c r="BN68" s="7" t="s">
        <v>2</v>
      </c>
      <c r="BO68" s="7">
        <v>583124</v>
      </c>
      <c r="BP68" s="6">
        <v>0</v>
      </c>
      <c r="DM68" s="45"/>
    </row>
    <row r="69" spans="1:117" s="7" customFormat="1" x14ac:dyDescent="0.2">
      <c r="A69" s="6">
        <v>9</v>
      </c>
      <c r="B69" s="7">
        <v>4</v>
      </c>
      <c r="C69" s="7">
        <v>118</v>
      </c>
      <c r="D69" s="7">
        <v>31286938.623463999</v>
      </c>
      <c r="E69" s="7" t="s">
        <v>2</v>
      </c>
      <c r="F69" s="6">
        <v>0</v>
      </c>
      <c r="BB69" s="45"/>
      <c r="BC69" s="7">
        <v>9</v>
      </c>
      <c r="BD69" s="7">
        <v>4</v>
      </c>
      <c r="BE69" s="7">
        <v>9</v>
      </c>
      <c r="BF69" s="7" t="s">
        <v>0</v>
      </c>
      <c r="BG69" s="7">
        <v>4</v>
      </c>
      <c r="BH69" s="45" t="s">
        <v>2</v>
      </c>
      <c r="BI69" s="44">
        <v>9</v>
      </c>
      <c r="BJ69" s="7" t="s">
        <v>0</v>
      </c>
      <c r="BK69" s="7">
        <v>4</v>
      </c>
      <c r="BL69" s="7">
        <v>118</v>
      </c>
      <c r="BM69" s="7">
        <v>31286998.997878999</v>
      </c>
      <c r="BN69" s="7" t="s">
        <v>2</v>
      </c>
      <c r="BO69" s="7">
        <v>580670</v>
      </c>
      <c r="BP69" s="6">
        <v>0</v>
      </c>
      <c r="DM69" s="45"/>
    </row>
    <row r="70" spans="1:117" s="7" customFormat="1" x14ac:dyDescent="0.2">
      <c r="A70" s="6">
        <v>9</v>
      </c>
      <c r="B70" s="7">
        <v>5</v>
      </c>
      <c r="C70" s="7">
        <v>119</v>
      </c>
      <c r="D70" s="7">
        <v>31287158.649668999</v>
      </c>
      <c r="E70" s="7" t="s">
        <v>2</v>
      </c>
      <c r="F70" s="6">
        <v>0</v>
      </c>
      <c r="BB70" s="45"/>
      <c r="BC70" s="7">
        <v>9</v>
      </c>
      <c r="BD70" s="7">
        <v>5</v>
      </c>
      <c r="BE70" s="7">
        <v>9</v>
      </c>
      <c r="BF70" s="7" t="s">
        <v>0</v>
      </c>
      <c r="BG70" s="7">
        <v>5</v>
      </c>
      <c r="BH70" s="45" t="s">
        <v>2</v>
      </c>
      <c r="BI70" s="44">
        <v>9</v>
      </c>
      <c r="BJ70" s="7" t="s">
        <v>0</v>
      </c>
      <c r="BK70" s="7">
        <v>5</v>
      </c>
      <c r="BL70" s="7">
        <v>119</v>
      </c>
      <c r="BM70" s="7">
        <v>31287203.588964</v>
      </c>
      <c r="BN70" s="7" t="s">
        <v>2</v>
      </c>
      <c r="BO70" s="7">
        <v>591124</v>
      </c>
      <c r="BP70" s="6">
        <v>0</v>
      </c>
      <c r="DM70" s="45"/>
    </row>
    <row r="71" spans="1:117" s="7" customFormat="1" x14ac:dyDescent="0.2">
      <c r="A71" s="6">
        <v>9</v>
      </c>
      <c r="B71" s="7">
        <v>6</v>
      </c>
      <c r="C71" s="7">
        <v>133</v>
      </c>
      <c r="D71" s="7">
        <v>31287398.643041998</v>
      </c>
      <c r="E71" s="7" t="s">
        <v>2</v>
      </c>
      <c r="F71" s="6">
        <v>0</v>
      </c>
      <c r="BB71" s="45"/>
      <c r="BC71" s="7">
        <v>9</v>
      </c>
      <c r="BD71" s="7">
        <v>6</v>
      </c>
      <c r="BE71" s="7">
        <v>9</v>
      </c>
      <c r="BF71" s="7" t="s">
        <v>0</v>
      </c>
      <c r="BG71" s="7">
        <v>6</v>
      </c>
      <c r="BH71" s="45" t="s">
        <v>2</v>
      </c>
      <c r="BI71" s="44">
        <v>9</v>
      </c>
      <c r="BJ71" s="7" t="s">
        <v>0</v>
      </c>
      <c r="BK71" s="7">
        <v>6</v>
      </c>
      <c r="BL71" s="7">
        <v>133</v>
      </c>
      <c r="BM71" s="7">
        <v>31287415.097112</v>
      </c>
      <c r="BN71" s="7" t="s">
        <v>2</v>
      </c>
      <c r="BO71" s="7">
        <v>585045</v>
      </c>
      <c r="BP71" s="6">
        <v>0</v>
      </c>
      <c r="DM71" s="45"/>
    </row>
    <row r="72" spans="1:117" s="7" customFormat="1" x14ac:dyDescent="0.2">
      <c r="A72" s="6">
        <v>9</v>
      </c>
      <c r="B72" s="7">
        <v>7</v>
      </c>
      <c r="C72" s="7">
        <v>147</v>
      </c>
      <c r="D72" s="7">
        <v>31287618.642636001</v>
      </c>
      <c r="E72" s="7" t="s">
        <v>2</v>
      </c>
      <c r="F72" s="6">
        <v>0</v>
      </c>
      <c r="BB72" s="45"/>
      <c r="BC72" s="7">
        <v>9</v>
      </c>
      <c r="BD72" s="7">
        <v>7</v>
      </c>
      <c r="BE72" s="7">
        <v>9</v>
      </c>
      <c r="BF72" s="7" t="s">
        <v>0</v>
      </c>
      <c r="BG72" s="7">
        <v>7</v>
      </c>
      <c r="BH72" s="45" t="s">
        <v>2</v>
      </c>
      <c r="BI72" s="44">
        <v>9</v>
      </c>
      <c r="BJ72" s="7" t="s">
        <v>0</v>
      </c>
      <c r="BK72" s="7">
        <v>7</v>
      </c>
      <c r="BL72" s="7">
        <v>147</v>
      </c>
      <c r="BM72" s="7">
        <v>31287621.273549002</v>
      </c>
      <c r="BN72" s="7" t="s">
        <v>2</v>
      </c>
      <c r="BO72" s="7">
        <v>580469</v>
      </c>
      <c r="BP72" s="6">
        <v>0</v>
      </c>
      <c r="DM72" s="45"/>
    </row>
    <row r="73" spans="1:117" s="7" customFormat="1" x14ac:dyDescent="0.2">
      <c r="A73" s="6">
        <v>9</v>
      </c>
      <c r="B73" s="7">
        <v>8</v>
      </c>
      <c r="C73" s="7">
        <v>149</v>
      </c>
      <c r="D73" s="7">
        <v>31287838.633069001</v>
      </c>
      <c r="E73" s="7" t="s">
        <v>2</v>
      </c>
      <c r="F73" s="6">
        <v>0</v>
      </c>
      <c r="BB73" s="45"/>
      <c r="BC73" s="7">
        <v>9</v>
      </c>
      <c r="BD73" s="7">
        <v>8</v>
      </c>
      <c r="BE73" s="7">
        <v>9</v>
      </c>
      <c r="BF73" s="7" t="s">
        <v>0</v>
      </c>
      <c r="BG73" s="7">
        <v>8</v>
      </c>
      <c r="BH73" s="45" t="s">
        <v>2</v>
      </c>
      <c r="BI73" s="44">
        <v>9</v>
      </c>
      <c r="BJ73" s="7" t="s">
        <v>0</v>
      </c>
      <c r="BK73" s="7">
        <v>8</v>
      </c>
      <c r="BL73" s="7">
        <v>149</v>
      </c>
      <c r="BM73" s="7">
        <v>31287925.482147999</v>
      </c>
      <c r="BN73" s="7" t="s">
        <v>2</v>
      </c>
      <c r="BO73" s="7">
        <v>537199</v>
      </c>
      <c r="BP73" s="6">
        <v>0</v>
      </c>
      <c r="DM73" s="45"/>
    </row>
    <row r="74" spans="1:117" s="7" customFormat="1" x14ac:dyDescent="0.2">
      <c r="A74" s="6">
        <v>10</v>
      </c>
      <c r="B74" s="7">
        <v>1</v>
      </c>
      <c r="C74" s="7">
        <v>106</v>
      </c>
      <c r="D74" s="7">
        <v>31292258.640810002</v>
      </c>
      <c r="E74" s="7" t="s">
        <v>1</v>
      </c>
      <c r="F74" s="6">
        <v>230</v>
      </c>
      <c r="G74" s="7">
        <v>205</v>
      </c>
      <c r="H74" s="7">
        <v>34</v>
      </c>
      <c r="I74" s="7">
        <v>60</v>
      </c>
      <c r="J74" s="7">
        <v>137</v>
      </c>
      <c r="K74" s="7">
        <v>134</v>
      </c>
      <c r="L74" s="7">
        <v>85</v>
      </c>
      <c r="M74" s="7">
        <v>245</v>
      </c>
      <c r="N74" s="7">
        <v>191</v>
      </c>
      <c r="O74" s="7">
        <v>241</v>
      </c>
      <c r="P74" s="7">
        <v>146</v>
      </c>
      <c r="Q74" s="7">
        <v>236</v>
      </c>
      <c r="R74" s="7">
        <v>177</v>
      </c>
      <c r="BB74" s="45"/>
      <c r="BC74" s="7">
        <v>10</v>
      </c>
      <c r="BD74" s="7">
        <v>1</v>
      </c>
      <c r="BE74" s="7">
        <v>10</v>
      </c>
      <c r="BF74" s="7" t="s">
        <v>0</v>
      </c>
      <c r="BG74" s="7">
        <v>1</v>
      </c>
      <c r="BH74" s="45" t="s">
        <v>1</v>
      </c>
      <c r="BI74" s="44">
        <v>10</v>
      </c>
      <c r="BJ74" s="7" t="s">
        <v>0</v>
      </c>
      <c r="BK74" s="7">
        <v>1</v>
      </c>
      <c r="BL74" s="7">
        <v>106</v>
      </c>
      <c r="BM74" s="7">
        <v>31292326.110326</v>
      </c>
      <c r="BN74" s="7" t="s">
        <v>1</v>
      </c>
      <c r="BO74" s="7">
        <v>568507</v>
      </c>
      <c r="BP74" s="6">
        <v>205</v>
      </c>
      <c r="BQ74" s="7">
        <v>205</v>
      </c>
      <c r="BR74" s="7">
        <v>0</v>
      </c>
      <c r="BS74" s="7">
        <v>50</v>
      </c>
      <c r="BT74" s="7">
        <v>140</v>
      </c>
      <c r="BU74" s="7">
        <v>125</v>
      </c>
      <c r="BV74" s="7">
        <v>85</v>
      </c>
      <c r="BW74" s="7">
        <v>305</v>
      </c>
      <c r="BX74" s="7">
        <v>125</v>
      </c>
      <c r="BY74" s="7">
        <v>275</v>
      </c>
      <c r="BZ74" s="7">
        <v>105</v>
      </c>
      <c r="CA74" s="7">
        <v>235</v>
      </c>
      <c r="CB74" s="7">
        <v>85</v>
      </c>
      <c r="DM74" s="45"/>
    </row>
    <row r="75" spans="1:117" s="7" customFormat="1" x14ac:dyDescent="0.2">
      <c r="A75" s="6">
        <v>10</v>
      </c>
      <c r="B75" s="7">
        <v>2</v>
      </c>
      <c r="C75" s="7">
        <v>111</v>
      </c>
      <c r="D75" s="7">
        <v>31292478.762437001</v>
      </c>
      <c r="E75" s="7" t="s">
        <v>1</v>
      </c>
      <c r="F75" s="6">
        <v>141</v>
      </c>
      <c r="G75" s="7">
        <v>59</v>
      </c>
      <c r="H75" s="7">
        <v>49</v>
      </c>
      <c r="I75" s="7">
        <v>134</v>
      </c>
      <c r="J75" s="7">
        <v>234</v>
      </c>
      <c r="K75" s="7">
        <v>49</v>
      </c>
      <c r="L75" s="7">
        <v>16</v>
      </c>
      <c r="M75" s="7">
        <v>228</v>
      </c>
      <c r="N75" s="7">
        <v>128</v>
      </c>
      <c r="O75" s="7">
        <v>130</v>
      </c>
      <c r="P75" s="7">
        <v>129</v>
      </c>
      <c r="Q75" s="7">
        <v>124</v>
      </c>
      <c r="R75" s="7">
        <v>73</v>
      </c>
      <c r="S75" s="7">
        <v>180</v>
      </c>
      <c r="T75" s="7">
        <v>197</v>
      </c>
      <c r="U75" s="7">
        <v>21</v>
      </c>
      <c r="V75" s="7">
        <v>145</v>
      </c>
      <c r="BB75" s="45"/>
      <c r="BC75" s="7">
        <v>10</v>
      </c>
      <c r="BD75" s="7">
        <v>2</v>
      </c>
      <c r="BE75" s="7">
        <v>10</v>
      </c>
      <c r="BF75" s="7" t="s">
        <v>0</v>
      </c>
      <c r="BG75" s="7">
        <v>2</v>
      </c>
      <c r="BH75" s="45" t="s">
        <v>1</v>
      </c>
      <c r="BI75" s="44">
        <v>10</v>
      </c>
      <c r="BJ75" s="7" t="s">
        <v>0</v>
      </c>
      <c r="BK75" s="7">
        <v>2</v>
      </c>
      <c r="BL75" s="7">
        <v>111</v>
      </c>
      <c r="BM75" s="7">
        <v>31292530.815696001</v>
      </c>
      <c r="BN75" s="7" t="s">
        <v>1</v>
      </c>
      <c r="BO75" s="7">
        <v>584554</v>
      </c>
      <c r="BP75" s="6">
        <v>90</v>
      </c>
      <c r="BQ75" s="7">
        <v>55</v>
      </c>
      <c r="BR75" s="7">
        <v>50</v>
      </c>
      <c r="BS75" s="7">
        <v>130</v>
      </c>
      <c r="BT75" s="7">
        <v>235</v>
      </c>
      <c r="BU75" s="7">
        <v>45</v>
      </c>
      <c r="BV75" s="7">
        <v>15</v>
      </c>
      <c r="BW75" s="7">
        <v>290</v>
      </c>
      <c r="BX75" s="7">
        <v>100</v>
      </c>
      <c r="BY75" s="7">
        <v>90</v>
      </c>
      <c r="BZ75" s="7">
        <v>125</v>
      </c>
      <c r="CA75" s="7">
        <v>120</v>
      </c>
      <c r="CB75" s="7">
        <v>70</v>
      </c>
      <c r="CC75" s="7">
        <v>195</v>
      </c>
      <c r="CD75" s="7">
        <v>220</v>
      </c>
      <c r="CE75" s="7">
        <v>0</v>
      </c>
      <c r="CF75" s="7">
        <v>95</v>
      </c>
      <c r="DM75" s="45"/>
    </row>
    <row r="76" spans="1:117" s="7" customFormat="1" x14ac:dyDescent="0.2">
      <c r="A76" s="6">
        <v>10</v>
      </c>
      <c r="B76" s="7">
        <v>3</v>
      </c>
      <c r="C76" s="7">
        <v>116</v>
      </c>
      <c r="D76" s="7">
        <v>31292698.543598</v>
      </c>
      <c r="E76" s="7" t="s">
        <v>1</v>
      </c>
      <c r="F76" s="6">
        <v>249</v>
      </c>
      <c r="G76" s="7">
        <v>233</v>
      </c>
      <c r="H76" s="7">
        <v>74</v>
      </c>
      <c r="I76" s="7">
        <v>230</v>
      </c>
      <c r="J76" s="7">
        <v>110</v>
      </c>
      <c r="K76" s="7">
        <v>133</v>
      </c>
      <c r="L76" s="7">
        <v>33</v>
      </c>
      <c r="M76" s="7">
        <v>240</v>
      </c>
      <c r="N76" s="7">
        <v>214</v>
      </c>
      <c r="O76" s="7">
        <v>181</v>
      </c>
      <c r="P76" s="7">
        <v>47</v>
      </c>
      <c r="Q76" s="7">
        <v>11</v>
      </c>
      <c r="R76" s="7">
        <v>129</v>
      </c>
      <c r="S76" s="7">
        <v>155</v>
      </c>
      <c r="BB76" s="45"/>
      <c r="BC76" s="7">
        <v>10</v>
      </c>
      <c r="BD76" s="7">
        <v>3</v>
      </c>
      <c r="BE76" s="7">
        <v>10</v>
      </c>
      <c r="BF76" s="7" t="s">
        <v>0</v>
      </c>
      <c r="BG76" s="7">
        <v>3</v>
      </c>
      <c r="BH76" s="45" t="s">
        <v>1</v>
      </c>
      <c r="BI76" s="44">
        <v>10</v>
      </c>
      <c r="BJ76" s="7" t="s">
        <v>0</v>
      </c>
      <c r="BK76" s="7">
        <v>3</v>
      </c>
      <c r="BL76" s="7">
        <v>116</v>
      </c>
      <c r="BM76" s="7">
        <v>31292736.321410999</v>
      </c>
      <c r="BN76" s="7" t="s">
        <v>1</v>
      </c>
      <c r="BO76" s="7">
        <v>583124</v>
      </c>
      <c r="BP76" s="6">
        <v>310</v>
      </c>
      <c r="BQ76" s="7">
        <v>200</v>
      </c>
      <c r="BR76" s="7">
        <v>10</v>
      </c>
      <c r="BS76" s="7">
        <v>295</v>
      </c>
      <c r="BT76" s="7">
        <v>40</v>
      </c>
      <c r="BU76" s="7">
        <v>160</v>
      </c>
      <c r="BV76" s="7">
        <v>5</v>
      </c>
      <c r="BW76" s="7">
        <v>305</v>
      </c>
      <c r="BX76" s="7">
        <v>215</v>
      </c>
      <c r="BY76" s="7">
        <v>190</v>
      </c>
      <c r="BZ76" s="7">
        <v>0</v>
      </c>
      <c r="CA76" s="7">
        <v>5</v>
      </c>
      <c r="CB76" s="7">
        <v>190</v>
      </c>
      <c r="CC76" s="7">
        <v>20</v>
      </c>
      <c r="DM76" s="45"/>
    </row>
    <row r="77" spans="1:117" s="7" customFormat="1" x14ac:dyDescent="0.2">
      <c r="A77" s="6">
        <v>10</v>
      </c>
      <c r="B77" s="7">
        <v>4</v>
      </c>
      <c r="C77" s="7">
        <v>118</v>
      </c>
      <c r="D77" s="7">
        <v>31292938.617828</v>
      </c>
      <c r="E77" s="7" t="s">
        <v>1</v>
      </c>
      <c r="F77" s="6">
        <v>188</v>
      </c>
      <c r="G77" s="7">
        <v>158</v>
      </c>
      <c r="H77" s="7">
        <v>233</v>
      </c>
      <c r="I77" s="7">
        <v>205</v>
      </c>
      <c r="J77" s="7">
        <v>238</v>
      </c>
      <c r="K77" s="7">
        <v>71</v>
      </c>
      <c r="L77" s="7">
        <v>166</v>
      </c>
      <c r="M77" s="7">
        <v>73</v>
      </c>
      <c r="N77" s="7">
        <v>226</v>
      </c>
      <c r="O77" s="7">
        <v>15</v>
      </c>
      <c r="P77" s="7">
        <v>216</v>
      </c>
      <c r="Q77" s="7">
        <v>59</v>
      </c>
      <c r="R77" s="7">
        <v>237</v>
      </c>
      <c r="BB77" s="45"/>
      <c r="BC77" s="7">
        <v>10</v>
      </c>
      <c r="BD77" s="7">
        <v>4</v>
      </c>
      <c r="BE77" s="7">
        <v>10</v>
      </c>
      <c r="BF77" s="7" t="s">
        <v>0</v>
      </c>
      <c r="BG77" s="7">
        <v>4</v>
      </c>
      <c r="BH77" s="45" t="s">
        <v>1</v>
      </c>
      <c r="BI77" s="44">
        <v>10</v>
      </c>
      <c r="BJ77" s="7" t="s">
        <v>0</v>
      </c>
      <c r="BK77" s="7">
        <v>4</v>
      </c>
      <c r="BL77" s="7">
        <v>118</v>
      </c>
      <c r="BM77" s="7">
        <v>31293049.845566001</v>
      </c>
      <c r="BN77" s="7" t="s">
        <v>1</v>
      </c>
      <c r="BO77" s="7">
        <v>580670</v>
      </c>
      <c r="BP77" s="6">
        <v>80</v>
      </c>
      <c r="BQ77" s="7">
        <v>215</v>
      </c>
      <c r="BR77" s="7">
        <v>305</v>
      </c>
      <c r="BS77" s="7">
        <v>70</v>
      </c>
      <c r="BT77" s="7">
        <v>345</v>
      </c>
      <c r="BU77" s="7">
        <v>0</v>
      </c>
      <c r="BV77" s="7">
        <v>215</v>
      </c>
      <c r="BW77" s="7">
        <v>10</v>
      </c>
      <c r="BX77" s="7">
        <v>295</v>
      </c>
      <c r="BY77" s="7">
        <v>0</v>
      </c>
      <c r="BZ77" s="7">
        <v>190</v>
      </c>
      <c r="CA77" s="7">
        <v>30</v>
      </c>
      <c r="CB77" s="7">
        <v>170</v>
      </c>
      <c r="DM77" s="45"/>
    </row>
    <row r="78" spans="1:117" s="7" customFormat="1" x14ac:dyDescent="0.2">
      <c r="A78" s="6">
        <v>10</v>
      </c>
      <c r="B78" s="7">
        <v>5</v>
      </c>
      <c r="C78" s="7">
        <v>119</v>
      </c>
      <c r="D78" s="7">
        <v>31293158.617338002</v>
      </c>
      <c r="E78" s="7" t="s">
        <v>1</v>
      </c>
      <c r="F78" s="6">
        <v>79</v>
      </c>
      <c r="G78" s="7">
        <v>74</v>
      </c>
      <c r="H78" s="7">
        <v>87</v>
      </c>
      <c r="I78" s="7">
        <v>82</v>
      </c>
      <c r="J78" s="7">
        <v>209</v>
      </c>
      <c r="K78" s="7">
        <v>220</v>
      </c>
      <c r="L78" s="7">
        <v>157</v>
      </c>
      <c r="M78" s="7">
        <v>246</v>
      </c>
      <c r="N78" s="7">
        <v>178</v>
      </c>
      <c r="O78" s="7">
        <v>226</v>
      </c>
      <c r="P78" s="7">
        <v>208</v>
      </c>
      <c r="Q78" s="7">
        <v>16</v>
      </c>
      <c r="R78" s="7">
        <v>198</v>
      </c>
      <c r="S78" s="7">
        <v>146</v>
      </c>
      <c r="BB78" s="45"/>
      <c r="BC78" s="7">
        <v>10</v>
      </c>
      <c r="BD78" s="7">
        <v>5</v>
      </c>
      <c r="BE78" s="7">
        <v>10</v>
      </c>
      <c r="BF78" s="7" t="s">
        <v>0</v>
      </c>
      <c r="BG78" s="7">
        <v>5</v>
      </c>
      <c r="BH78" s="45" t="s">
        <v>1</v>
      </c>
      <c r="BI78" s="44">
        <v>10</v>
      </c>
      <c r="BJ78" s="7" t="s">
        <v>0</v>
      </c>
      <c r="BK78" s="7">
        <v>5</v>
      </c>
      <c r="BL78" s="7">
        <v>119</v>
      </c>
      <c r="BM78" s="7">
        <v>31293247.581569001</v>
      </c>
      <c r="BN78" s="7" t="s">
        <v>1</v>
      </c>
      <c r="BO78" s="7">
        <v>591124</v>
      </c>
      <c r="BP78" s="6">
        <v>0</v>
      </c>
      <c r="BQ78" s="7">
        <v>65</v>
      </c>
      <c r="BR78" s="7">
        <v>140</v>
      </c>
      <c r="BS78" s="7">
        <v>30</v>
      </c>
      <c r="BT78" s="7">
        <v>265</v>
      </c>
      <c r="BU78" s="7">
        <v>200</v>
      </c>
      <c r="BV78" s="7">
        <v>205</v>
      </c>
      <c r="BW78" s="7">
        <v>205</v>
      </c>
      <c r="BX78" s="7">
        <v>215</v>
      </c>
      <c r="BY78" s="7">
        <v>190</v>
      </c>
      <c r="BZ78" s="7">
        <v>200</v>
      </c>
      <c r="CA78" s="7">
        <v>0</v>
      </c>
      <c r="CB78" s="7">
        <v>200</v>
      </c>
      <c r="CC78" s="7">
        <v>0</v>
      </c>
      <c r="DM78" s="45"/>
    </row>
    <row r="79" spans="1:117" s="7" customFormat="1" x14ac:dyDescent="0.2">
      <c r="A79" s="6">
        <v>10</v>
      </c>
      <c r="B79" s="7">
        <v>6</v>
      </c>
      <c r="C79" s="7">
        <v>133</v>
      </c>
      <c r="D79" s="7">
        <v>31293398.535379998</v>
      </c>
      <c r="E79" s="7" t="s">
        <v>1</v>
      </c>
      <c r="F79" s="6">
        <v>85</v>
      </c>
      <c r="G79" s="7">
        <v>74</v>
      </c>
      <c r="H79" s="7">
        <v>8</v>
      </c>
      <c r="I79" s="7">
        <v>204</v>
      </c>
      <c r="J79" s="7">
        <v>179</v>
      </c>
      <c r="K79" s="7">
        <v>37</v>
      </c>
      <c r="L79" s="7">
        <v>236</v>
      </c>
      <c r="M79" s="7">
        <v>73</v>
      </c>
      <c r="N79" s="7">
        <v>241</v>
      </c>
      <c r="O79" s="7">
        <v>158</v>
      </c>
      <c r="P79" s="7">
        <v>188</v>
      </c>
      <c r="Q79" s="7">
        <v>110</v>
      </c>
      <c r="R79" s="7">
        <v>53</v>
      </c>
      <c r="S79" s="7">
        <v>84</v>
      </c>
      <c r="T79" s="7">
        <v>46</v>
      </c>
      <c r="U79" s="7">
        <v>85</v>
      </c>
      <c r="V79" s="7">
        <v>19</v>
      </c>
      <c r="W79" s="7">
        <v>194</v>
      </c>
      <c r="BB79" s="45"/>
      <c r="BC79" s="7">
        <v>10</v>
      </c>
      <c r="BD79" s="7">
        <v>6</v>
      </c>
      <c r="BE79" s="7">
        <v>10</v>
      </c>
      <c r="BF79" s="7" t="s">
        <v>0</v>
      </c>
      <c r="BG79" s="7">
        <v>6</v>
      </c>
      <c r="BH79" s="45" t="s">
        <v>1</v>
      </c>
      <c r="BI79" s="44">
        <v>10</v>
      </c>
      <c r="BJ79" s="7" t="s">
        <v>0</v>
      </c>
      <c r="BK79" s="7">
        <v>6</v>
      </c>
      <c r="BL79" s="7">
        <v>133</v>
      </c>
      <c r="BM79" s="7">
        <v>31293454.444054998</v>
      </c>
      <c r="BN79" s="7" t="s">
        <v>1</v>
      </c>
      <c r="BO79" s="7">
        <v>585045</v>
      </c>
      <c r="BP79" s="6">
        <v>35</v>
      </c>
      <c r="BQ79" s="7">
        <v>70</v>
      </c>
      <c r="BR79" s="7">
        <v>5</v>
      </c>
      <c r="BS79" s="7">
        <v>290</v>
      </c>
      <c r="BT79" s="7">
        <v>90</v>
      </c>
      <c r="BU79" s="7">
        <v>35</v>
      </c>
      <c r="BV79" s="7">
        <v>295</v>
      </c>
      <c r="BW79" s="7">
        <v>15</v>
      </c>
      <c r="BX79" s="7">
        <v>290</v>
      </c>
      <c r="BY79" s="7">
        <v>95</v>
      </c>
      <c r="BZ79" s="7">
        <v>290</v>
      </c>
      <c r="CA79" s="7">
        <v>5</v>
      </c>
      <c r="CB79" s="7">
        <v>50</v>
      </c>
      <c r="CC79" s="7">
        <v>90</v>
      </c>
      <c r="CD79" s="7">
        <v>35</v>
      </c>
      <c r="CE79" s="7">
        <v>105</v>
      </c>
      <c r="CF79" s="7">
        <v>0</v>
      </c>
      <c r="CG79" s="7">
        <v>115</v>
      </c>
      <c r="DM79" s="45"/>
    </row>
    <row r="80" spans="1:117" s="7" customFormat="1" x14ac:dyDescent="0.2">
      <c r="A80" s="6">
        <v>10</v>
      </c>
      <c r="B80" s="7">
        <v>7</v>
      </c>
      <c r="C80" s="7">
        <v>147</v>
      </c>
      <c r="D80" s="7">
        <v>31293618.608518001</v>
      </c>
      <c r="E80" s="7" t="s">
        <v>1</v>
      </c>
      <c r="F80" s="6">
        <v>147</v>
      </c>
      <c r="G80" s="7">
        <v>197</v>
      </c>
      <c r="H80" s="7">
        <v>195</v>
      </c>
      <c r="I80" s="7">
        <v>27</v>
      </c>
      <c r="J80" s="7">
        <v>84</v>
      </c>
      <c r="K80" s="7">
        <v>234</v>
      </c>
      <c r="L80" s="7">
        <v>246</v>
      </c>
      <c r="M80" s="7">
        <v>6</v>
      </c>
      <c r="N80" s="7">
        <v>25</v>
      </c>
      <c r="O80" s="7">
        <v>38</v>
      </c>
      <c r="P80" s="7">
        <v>154</v>
      </c>
      <c r="Q80" s="7">
        <v>58</v>
      </c>
      <c r="R80" s="7">
        <v>49</v>
      </c>
      <c r="S80" s="7">
        <v>34</v>
      </c>
      <c r="T80" s="7">
        <v>89</v>
      </c>
      <c r="U80" s="7">
        <v>146</v>
      </c>
      <c r="V80" s="7">
        <v>111</v>
      </c>
      <c r="W80" s="7">
        <v>230</v>
      </c>
      <c r="BB80" s="45"/>
      <c r="BC80" s="7">
        <v>10</v>
      </c>
      <c r="BD80" s="7">
        <v>7</v>
      </c>
      <c r="BE80" s="7">
        <v>10</v>
      </c>
      <c r="BF80" s="7" t="s">
        <v>0</v>
      </c>
      <c r="BG80" s="7">
        <v>7</v>
      </c>
      <c r="BH80" s="45" t="s">
        <v>1</v>
      </c>
      <c r="BI80" s="44">
        <v>10</v>
      </c>
      <c r="BJ80" s="7" t="s">
        <v>0</v>
      </c>
      <c r="BK80" s="7">
        <v>7</v>
      </c>
      <c r="BL80" s="7">
        <v>147</v>
      </c>
      <c r="BM80" s="7">
        <v>31293656.124566998</v>
      </c>
      <c r="BN80" s="7" t="s">
        <v>1</v>
      </c>
      <c r="BO80" s="7">
        <v>580469</v>
      </c>
      <c r="BP80" s="6">
        <v>110</v>
      </c>
      <c r="BQ80" s="7">
        <v>300</v>
      </c>
      <c r="BR80" s="7">
        <v>100</v>
      </c>
      <c r="BS80" s="7">
        <v>10</v>
      </c>
      <c r="BT80" s="7">
        <v>105</v>
      </c>
      <c r="BU80" s="7">
        <v>295</v>
      </c>
      <c r="BV80" s="7">
        <v>190</v>
      </c>
      <c r="BW80" s="7">
        <v>0</v>
      </c>
      <c r="BX80" s="7">
        <v>30</v>
      </c>
      <c r="BY80" s="7">
        <v>0</v>
      </c>
      <c r="BZ80" s="7">
        <v>155</v>
      </c>
      <c r="CA80" s="7">
        <v>50</v>
      </c>
      <c r="CB80" s="7">
        <v>45</v>
      </c>
      <c r="CC80" s="7">
        <v>30</v>
      </c>
      <c r="CD80" s="7">
        <v>90</v>
      </c>
      <c r="CE80" s="7">
        <v>140</v>
      </c>
      <c r="CF80" s="7">
        <v>145</v>
      </c>
      <c r="CG80" s="7">
        <v>140</v>
      </c>
      <c r="DM80" s="45"/>
    </row>
    <row r="81" spans="1:117" s="7" customFormat="1" x14ac:dyDescent="0.2">
      <c r="A81" s="6">
        <v>10</v>
      </c>
      <c r="B81" s="7">
        <v>8</v>
      </c>
      <c r="C81" s="7">
        <v>149</v>
      </c>
      <c r="D81" s="7">
        <v>31293838.581886999</v>
      </c>
      <c r="E81" s="7" t="s">
        <v>1</v>
      </c>
      <c r="F81" s="6">
        <v>189</v>
      </c>
      <c r="G81" s="7">
        <v>248</v>
      </c>
      <c r="H81" s="7">
        <v>127</v>
      </c>
      <c r="I81" s="7">
        <v>132</v>
      </c>
      <c r="J81" s="7">
        <v>54</v>
      </c>
      <c r="K81" s="7">
        <v>210</v>
      </c>
      <c r="L81" s="7">
        <v>14</v>
      </c>
      <c r="M81" s="7">
        <v>199</v>
      </c>
      <c r="N81" s="7">
        <v>186</v>
      </c>
      <c r="O81" s="7">
        <v>232</v>
      </c>
      <c r="P81" s="7">
        <v>143</v>
      </c>
      <c r="Q81" s="7">
        <v>228</v>
      </c>
      <c r="R81" s="7">
        <v>13</v>
      </c>
      <c r="S81" s="7">
        <v>109</v>
      </c>
      <c r="BB81" s="45"/>
      <c r="BC81" s="7">
        <v>10</v>
      </c>
      <c r="BD81" s="7">
        <v>8</v>
      </c>
      <c r="BE81" s="7">
        <v>10</v>
      </c>
      <c r="BF81" s="7" t="s">
        <v>0</v>
      </c>
      <c r="BG81" s="7">
        <v>8</v>
      </c>
      <c r="BH81" s="45" t="s">
        <v>1</v>
      </c>
      <c r="BI81" s="44">
        <v>10</v>
      </c>
      <c r="BJ81" s="7" t="s">
        <v>0</v>
      </c>
      <c r="BK81" s="7">
        <v>8</v>
      </c>
      <c r="BL81" s="7">
        <v>149</v>
      </c>
      <c r="BM81" s="7">
        <v>31293862.565497998</v>
      </c>
      <c r="BN81" s="7" t="s">
        <v>1</v>
      </c>
      <c r="BO81" s="7">
        <v>537199</v>
      </c>
      <c r="BP81" s="6">
        <v>205</v>
      </c>
      <c r="BQ81" s="7">
        <v>305</v>
      </c>
      <c r="BR81" s="7">
        <v>30</v>
      </c>
      <c r="BS81" s="7">
        <v>185</v>
      </c>
      <c r="BT81" s="7">
        <v>0</v>
      </c>
      <c r="BU81" s="7">
        <v>285</v>
      </c>
      <c r="BV81" s="7">
        <v>0</v>
      </c>
      <c r="BW81" s="7">
        <v>205</v>
      </c>
      <c r="BX81" s="7">
        <v>195</v>
      </c>
      <c r="BY81" s="7">
        <v>205</v>
      </c>
      <c r="BZ81" s="7">
        <v>100</v>
      </c>
      <c r="CA81" s="7">
        <v>200</v>
      </c>
      <c r="CB81" s="7">
        <v>15</v>
      </c>
      <c r="CC81" s="7">
        <v>20</v>
      </c>
      <c r="DM81" s="45"/>
    </row>
    <row r="82" spans="1:117" s="7" customFormat="1" x14ac:dyDescent="0.2">
      <c r="A82" s="6">
        <v>11</v>
      </c>
      <c r="B82" s="7">
        <v>1</v>
      </c>
      <c r="C82" s="7">
        <v>106</v>
      </c>
      <c r="D82" s="7">
        <v>31298258.665405001</v>
      </c>
      <c r="E82" s="7" t="s">
        <v>1</v>
      </c>
      <c r="F82" s="6">
        <v>8</v>
      </c>
      <c r="G82" s="7">
        <v>126</v>
      </c>
      <c r="H82" s="7">
        <v>187</v>
      </c>
      <c r="I82" s="7">
        <v>81</v>
      </c>
      <c r="J82" s="7">
        <v>129</v>
      </c>
      <c r="K82" s="7">
        <v>18</v>
      </c>
      <c r="L82" s="7">
        <v>63</v>
      </c>
      <c r="M82" s="7">
        <v>5</v>
      </c>
      <c r="N82" s="7">
        <v>84</v>
      </c>
      <c r="O82" s="7">
        <v>0</v>
      </c>
      <c r="P82" s="7">
        <v>245</v>
      </c>
      <c r="Q82" s="7">
        <v>176</v>
      </c>
      <c r="R82" s="7">
        <v>11</v>
      </c>
      <c r="S82" s="7">
        <v>121</v>
      </c>
      <c r="T82" s="7">
        <v>169</v>
      </c>
      <c r="U82" s="7">
        <v>102</v>
      </c>
      <c r="V82" s="7">
        <v>81</v>
      </c>
      <c r="W82" s="7">
        <v>125</v>
      </c>
      <c r="X82" s="7">
        <v>125</v>
      </c>
      <c r="Y82" s="7">
        <v>181</v>
      </c>
      <c r="BB82" s="45"/>
      <c r="BC82" s="7">
        <v>11</v>
      </c>
      <c r="BD82" s="7">
        <v>1</v>
      </c>
      <c r="BE82" s="7">
        <v>11</v>
      </c>
      <c r="BF82" s="7" t="s">
        <v>0</v>
      </c>
      <c r="BG82" s="7">
        <v>1</v>
      </c>
      <c r="BH82" s="45" t="s">
        <v>1</v>
      </c>
      <c r="BI82" s="44">
        <v>11</v>
      </c>
      <c r="BJ82" s="7" t="s">
        <v>0</v>
      </c>
      <c r="BK82" s="7">
        <v>1</v>
      </c>
      <c r="BL82" s="7">
        <v>106</v>
      </c>
      <c r="BM82" s="7">
        <v>31298367.621762998</v>
      </c>
      <c r="BN82" s="7" t="s">
        <v>1</v>
      </c>
      <c r="BO82" s="7">
        <v>568507</v>
      </c>
      <c r="BP82" s="6">
        <v>0</v>
      </c>
      <c r="BQ82" s="7">
        <v>25</v>
      </c>
      <c r="BR82" s="7">
        <v>275</v>
      </c>
      <c r="BS82" s="7">
        <v>0</v>
      </c>
      <c r="BT82" s="7">
        <v>120</v>
      </c>
      <c r="BU82" s="7">
        <v>15</v>
      </c>
      <c r="BV82" s="7">
        <v>60</v>
      </c>
      <c r="BW82" s="7">
        <v>5</v>
      </c>
      <c r="BX82" s="7">
        <v>80</v>
      </c>
      <c r="BY82" s="7">
        <v>0</v>
      </c>
      <c r="BZ82" s="7">
        <v>325</v>
      </c>
      <c r="CA82" s="7">
        <v>90</v>
      </c>
      <c r="CB82" s="7">
        <v>10</v>
      </c>
      <c r="CC82" s="7">
        <v>135</v>
      </c>
      <c r="CD82" s="7">
        <v>150</v>
      </c>
      <c r="CE82" s="7">
        <v>105</v>
      </c>
      <c r="CF82" s="7">
        <v>75</v>
      </c>
      <c r="CG82" s="7">
        <v>130</v>
      </c>
      <c r="CH82" s="7">
        <v>130</v>
      </c>
      <c r="CI82" s="7">
        <v>130</v>
      </c>
      <c r="DM82" s="45"/>
    </row>
    <row r="83" spans="1:117" s="7" customFormat="1" x14ac:dyDescent="0.2">
      <c r="A83" s="6">
        <v>11</v>
      </c>
      <c r="B83" s="7">
        <v>2</v>
      </c>
      <c r="C83" s="7">
        <v>111</v>
      </c>
      <c r="D83" s="7">
        <v>31298478.651671998</v>
      </c>
      <c r="E83" s="7" t="s">
        <v>1</v>
      </c>
      <c r="F83" s="6">
        <v>245</v>
      </c>
      <c r="G83" s="7">
        <v>84</v>
      </c>
      <c r="H83" s="7">
        <v>27</v>
      </c>
      <c r="I83" s="7">
        <v>191</v>
      </c>
      <c r="J83" s="7">
        <v>226</v>
      </c>
      <c r="K83" s="7">
        <v>207</v>
      </c>
      <c r="L83" s="7">
        <v>199</v>
      </c>
      <c r="M83" s="7">
        <v>101</v>
      </c>
      <c r="N83" s="7">
        <v>158</v>
      </c>
      <c r="O83" s="7">
        <v>128</v>
      </c>
      <c r="P83" s="7">
        <v>132</v>
      </c>
      <c r="Q83" s="7">
        <v>232</v>
      </c>
      <c r="R83" s="7">
        <v>57</v>
      </c>
      <c r="S83" s="7">
        <v>237</v>
      </c>
      <c r="BB83" s="45"/>
      <c r="BC83" s="7">
        <v>11</v>
      </c>
      <c r="BD83" s="7">
        <v>2</v>
      </c>
      <c r="BE83" s="7">
        <v>11</v>
      </c>
      <c r="BF83" s="7" t="s">
        <v>0</v>
      </c>
      <c r="BG83" s="7">
        <v>2</v>
      </c>
      <c r="BH83" s="45" t="s">
        <v>1</v>
      </c>
      <c r="BI83" s="44">
        <v>11</v>
      </c>
      <c r="BJ83" s="7" t="s">
        <v>0</v>
      </c>
      <c r="BK83" s="7">
        <v>2</v>
      </c>
      <c r="BL83" s="7">
        <v>111</v>
      </c>
      <c r="BM83" s="7">
        <v>31298570.858798001</v>
      </c>
      <c r="BN83" s="7" t="s">
        <v>1</v>
      </c>
      <c r="BO83" s="7">
        <v>584554</v>
      </c>
      <c r="BP83" s="6">
        <v>155</v>
      </c>
      <c r="BQ83" s="7">
        <v>85</v>
      </c>
      <c r="BR83" s="7">
        <v>25</v>
      </c>
      <c r="BS83" s="7">
        <v>245</v>
      </c>
      <c r="BT83" s="7">
        <v>205</v>
      </c>
      <c r="BU83" s="7">
        <v>205</v>
      </c>
      <c r="BV83" s="7">
        <v>205</v>
      </c>
      <c r="BW83" s="7">
        <v>65</v>
      </c>
      <c r="BX83" s="7">
        <v>155</v>
      </c>
      <c r="BY83" s="7">
        <v>115</v>
      </c>
      <c r="BZ83" s="7">
        <v>130</v>
      </c>
      <c r="CA83" s="7">
        <v>240</v>
      </c>
      <c r="CB83" s="7">
        <v>50</v>
      </c>
      <c r="CC83" s="7">
        <v>45</v>
      </c>
      <c r="DM83" s="45"/>
    </row>
    <row r="84" spans="1:117" s="7" customFormat="1" x14ac:dyDescent="0.2">
      <c r="A84" s="6">
        <v>11</v>
      </c>
      <c r="B84" s="7">
        <v>3</v>
      </c>
      <c r="C84" s="7">
        <v>116</v>
      </c>
      <c r="D84" s="7">
        <v>31298698.654964</v>
      </c>
      <c r="E84" s="7" t="s">
        <v>1</v>
      </c>
      <c r="F84" s="6">
        <v>116</v>
      </c>
      <c r="G84" s="7">
        <v>209</v>
      </c>
      <c r="H84" s="7">
        <v>75</v>
      </c>
      <c r="I84" s="7">
        <v>127</v>
      </c>
      <c r="J84" s="7">
        <v>246</v>
      </c>
      <c r="K84" s="7">
        <v>64</v>
      </c>
      <c r="L84" s="7">
        <v>102</v>
      </c>
      <c r="M84" s="7">
        <v>247</v>
      </c>
      <c r="N84" s="7">
        <v>138</v>
      </c>
      <c r="O84" s="7">
        <v>99</v>
      </c>
      <c r="P84" s="7">
        <v>49</v>
      </c>
      <c r="Q84" s="7">
        <v>169</v>
      </c>
      <c r="R84" s="7">
        <v>51</v>
      </c>
      <c r="S84" s="7">
        <v>32</v>
      </c>
      <c r="T84" s="7">
        <v>26</v>
      </c>
      <c r="U84" s="7">
        <v>49</v>
      </c>
      <c r="V84" s="7">
        <v>218</v>
      </c>
      <c r="BB84" s="45"/>
      <c r="BC84" s="7">
        <v>11</v>
      </c>
      <c r="BD84" s="7">
        <v>3</v>
      </c>
      <c r="BE84" s="7">
        <v>11</v>
      </c>
      <c r="BF84" s="7" t="s">
        <v>0</v>
      </c>
      <c r="BG84" s="7">
        <v>3</v>
      </c>
      <c r="BH84" s="45" t="s">
        <v>1</v>
      </c>
      <c r="BI84" s="44">
        <v>11</v>
      </c>
      <c r="BJ84" s="7" t="s">
        <v>0</v>
      </c>
      <c r="BK84" s="7">
        <v>3</v>
      </c>
      <c r="BL84" s="7">
        <v>116</v>
      </c>
      <c r="BM84" s="7">
        <v>31298702.041838001</v>
      </c>
      <c r="BN84" s="7" t="s">
        <v>1</v>
      </c>
      <c r="BO84" s="7">
        <v>583124</v>
      </c>
      <c r="BP84" s="6">
        <v>175</v>
      </c>
      <c r="BQ84" s="7">
        <v>200</v>
      </c>
      <c r="BR84" s="7">
        <v>15</v>
      </c>
      <c r="BS84" s="7">
        <v>185</v>
      </c>
      <c r="BT84" s="7">
        <v>205</v>
      </c>
      <c r="BU84" s="7">
        <v>40</v>
      </c>
      <c r="BV84" s="7">
        <v>160</v>
      </c>
      <c r="BW84" s="7">
        <v>200</v>
      </c>
      <c r="BX84" s="7">
        <v>210</v>
      </c>
      <c r="BY84" s="7">
        <v>10</v>
      </c>
      <c r="BZ84" s="7">
        <v>40</v>
      </c>
      <c r="CA84" s="7">
        <v>245</v>
      </c>
      <c r="CB84" s="7">
        <v>0</v>
      </c>
      <c r="CC84" s="7">
        <v>10</v>
      </c>
      <c r="CD84" s="7">
        <v>20</v>
      </c>
      <c r="CE84" s="7">
        <v>75</v>
      </c>
      <c r="CF84" s="7">
        <v>250</v>
      </c>
      <c r="DM84" s="45"/>
    </row>
    <row r="85" spans="1:117" s="7" customFormat="1" x14ac:dyDescent="0.2">
      <c r="A85" s="6">
        <v>11</v>
      </c>
      <c r="B85" s="7">
        <v>4</v>
      </c>
      <c r="C85" s="7">
        <v>118</v>
      </c>
      <c r="D85" s="7">
        <v>31298938.633076999</v>
      </c>
      <c r="E85" s="7" t="s">
        <v>1</v>
      </c>
      <c r="F85" s="6">
        <v>145</v>
      </c>
      <c r="G85" s="7">
        <v>195</v>
      </c>
      <c r="H85" s="7">
        <v>142</v>
      </c>
      <c r="I85" s="7">
        <v>214</v>
      </c>
      <c r="J85" s="7">
        <v>49</v>
      </c>
      <c r="K85" s="7">
        <v>73</v>
      </c>
      <c r="L85" s="7">
        <v>123</v>
      </c>
      <c r="M85" s="7">
        <v>185</v>
      </c>
      <c r="N85" s="7">
        <v>172</v>
      </c>
      <c r="O85" s="7">
        <v>220</v>
      </c>
      <c r="P85" s="7">
        <v>62</v>
      </c>
      <c r="Q85" s="7">
        <v>18</v>
      </c>
      <c r="R85" s="7">
        <v>63</v>
      </c>
      <c r="S85" s="7">
        <v>142</v>
      </c>
      <c r="T85" s="7">
        <v>57</v>
      </c>
      <c r="U85" s="7">
        <v>83</v>
      </c>
      <c r="V85" s="7">
        <v>64</v>
      </c>
      <c r="BB85" s="45"/>
      <c r="BC85" s="7">
        <v>11</v>
      </c>
      <c r="BD85" s="7">
        <v>4</v>
      </c>
      <c r="BE85" s="7">
        <v>11</v>
      </c>
      <c r="BF85" s="7" t="s">
        <v>0</v>
      </c>
      <c r="BG85" s="7">
        <v>4</v>
      </c>
      <c r="BH85" s="45" t="s">
        <v>1</v>
      </c>
      <c r="BI85" s="44">
        <v>11</v>
      </c>
      <c r="BJ85" s="7" t="s">
        <v>0</v>
      </c>
      <c r="BK85" s="7">
        <v>4</v>
      </c>
      <c r="BL85" s="7">
        <v>118</v>
      </c>
      <c r="BM85" s="7">
        <v>31298980.421978999</v>
      </c>
      <c r="BN85" s="7" t="s">
        <v>1</v>
      </c>
      <c r="BO85" s="7">
        <v>580670</v>
      </c>
      <c r="BP85" s="6">
        <v>205</v>
      </c>
      <c r="BQ85" s="7">
        <v>200</v>
      </c>
      <c r="BR85" s="7">
        <v>35</v>
      </c>
      <c r="BS85" s="7">
        <v>270</v>
      </c>
      <c r="BT85" s="7">
        <v>0</v>
      </c>
      <c r="BU85" s="7">
        <v>65</v>
      </c>
      <c r="BV85" s="7">
        <v>135</v>
      </c>
      <c r="BW85" s="7">
        <v>215</v>
      </c>
      <c r="BX85" s="7">
        <v>120</v>
      </c>
      <c r="BY85" s="7">
        <v>280</v>
      </c>
      <c r="BZ85" s="7">
        <v>5</v>
      </c>
      <c r="CA85" s="7">
        <v>10</v>
      </c>
      <c r="CB85" s="7">
        <v>55</v>
      </c>
      <c r="CC85" s="7">
        <v>220</v>
      </c>
      <c r="CD85" s="7">
        <v>0</v>
      </c>
      <c r="CE85" s="7">
        <v>60</v>
      </c>
      <c r="CF85" s="7">
        <v>55</v>
      </c>
      <c r="DM85" s="45"/>
    </row>
    <row r="86" spans="1:117" s="7" customFormat="1" x14ac:dyDescent="0.2">
      <c r="A86" s="6">
        <v>11</v>
      </c>
      <c r="B86" s="7">
        <v>5</v>
      </c>
      <c r="C86" s="7">
        <v>119</v>
      </c>
      <c r="D86" s="7">
        <v>31299158.549226999</v>
      </c>
      <c r="E86" s="7" t="s">
        <v>1</v>
      </c>
      <c r="F86" s="6">
        <v>67</v>
      </c>
      <c r="G86" s="7">
        <v>169</v>
      </c>
      <c r="H86" s="7">
        <v>64</v>
      </c>
      <c r="I86" s="7">
        <v>17</v>
      </c>
      <c r="J86" s="7">
        <v>74</v>
      </c>
      <c r="K86" s="7">
        <v>43</v>
      </c>
      <c r="L86" s="7">
        <v>102</v>
      </c>
      <c r="M86" s="7">
        <v>15</v>
      </c>
      <c r="N86" s="7">
        <v>79</v>
      </c>
      <c r="O86" s="7">
        <v>35</v>
      </c>
      <c r="P86" s="7">
        <v>213</v>
      </c>
      <c r="Q86" s="7">
        <v>136</v>
      </c>
      <c r="R86" s="7">
        <v>102</v>
      </c>
      <c r="S86" s="7">
        <v>34</v>
      </c>
      <c r="T86" s="7">
        <v>112</v>
      </c>
      <c r="U86" s="7">
        <v>216</v>
      </c>
      <c r="V86" s="7">
        <v>13</v>
      </c>
      <c r="W86" s="7">
        <v>176</v>
      </c>
      <c r="X86" s="7">
        <v>31</v>
      </c>
      <c r="Y86" s="7">
        <v>243</v>
      </c>
      <c r="Z86" s="7">
        <v>205</v>
      </c>
      <c r="BB86" s="45"/>
      <c r="BC86" s="7">
        <v>11</v>
      </c>
      <c r="BD86" s="7">
        <v>5</v>
      </c>
      <c r="BE86" s="7">
        <v>11</v>
      </c>
      <c r="BF86" s="7" t="s">
        <v>0</v>
      </c>
      <c r="BG86" s="7">
        <v>5</v>
      </c>
      <c r="BH86" s="45" t="s">
        <v>1</v>
      </c>
      <c r="BI86" s="44">
        <v>11</v>
      </c>
      <c r="BJ86" s="7" t="s">
        <v>0</v>
      </c>
      <c r="BK86" s="7">
        <v>5</v>
      </c>
      <c r="BL86" s="7">
        <v>119</v>
      </c>
      <c r="BM86" s="7">
        <v>31299162.757367998</v>
      </c>
      <c r="BN86" s="7" t="s">
        <v>1</v>
      </c>
      <c r="BO86" s="7">
        <v>591124</v>
      </c>
      <c r="BP86" s="6">
        <v>65</v>
      </c>
      <c r="BQ86" s="7">
        <v>260</v>
      </c>
      <c r="BR86" s="7">
        <v>0</v>
      </c>
      <c r="BS86" s="7">
        <v>0</v>
      </c>
      <c r="BT86" s="7">
        <v>60</v>
      </c>
      <c r="BU86" s="7">
        <v>40</v>
      </c>
      <c r="BV86" s="7">
        <v>205</v>
      </c>
      <c r="BW86" s="7">
        <v>0</v>
      </c>
      <c r="BX86" s="7">
        <v>0</v>
      </c>
      <c r="BY86" s="7">
        <v>25</v>
      </c>
      <c r="BZ86" s="7">
        <v>295</v>
      </c>
      <c r="CA86" s="7">
        <v>55</v>
      </c>
      <c r="CB86" s="7">
        <v>135</v>
      </c>
      <c r="CC86" s="7">
        <v>0</v>
      </c>
      <c r="CD86" s="7">
        <v>210</v>
      </c>
      <c r="CE86" s="7">
        <v>250</v>
      </c>
      <c r="CF86" s="7">
        <v>250</v>
      </c>
      <c r="CG86" s="7">
        <v>150</v>
      </c>
      <c r="CH86" s="7">
        <v>0</v>
      </c>
      <c r="CI86" s="7">
        <v>200</v>
      </c>
      <c r="CJ86" s="7">
        <v>25</v>
      </c>
      <c r="DM86" s="45"/>
    </row>
    <row r="87" spans="1:117" s="7" customFormat="1" x14ac:dyDescent="0.2">
      <c r="A87" s="6">
        <v>11</v>
      </c>
      <c r="B87" s="7">
        <v>6</v>
      </c>
      <c r="C87" s="7">
        <v>133</v>
      </c>
      <c r="D87" s="7">
        <v>31299398.665353</v>
      </c>
      <c r="E87" s="7" t="s">
        <v>1</v>
      </c>
      <c r="F87" s="6">
        <v>205</v>
      </c>
      <c r="G87" s="7">
        <v>187</v>
      </c>
      <c r="H87" s="7">
        <v>238</v>
      </c>
      <c r="I87" s="7">
        <v>10</v>
      </c>
      <c r="J87" s="7">
        <v>145</v>
      </c>
      <c r="K87" s="7">
        <v>145</v>
      </c>
      <c r="L87" s="7">
        <v>183</v>
      </c>
      <c r="M87" s="7">
        <v>83</v>
      </c>
      <c r="N87" s="7">
        <v>232</v>
      </c>
      <c r="O87" s="7">
        <v>91</v>
      </c>
      <c r="P87" s="7">
        <v>150</v>
      </c>
      <c r="Q87" s="7">
        <v>193</v>
      </c>
      <c r="R87" s="7">
        <v>49</v>
      </c>
      <c r="S87" s="7">
        <v>130</v>
      </c>
      <c r="BB87" s="45"/>
      <c r="BC87" s="7">
        <v>11</v>
      </c>
      <c r="BD87" s="7">
        <v>6</v>
      </c>
      <c r="BE87" s="7">
        <v>11</v>
      </c>
      <c r="BF87" s="7" t="s">
        <v>0</v>
      </c>
      <c r="BG87" s="7">
        <v>6</v>
      </c>
      <c r="BH87" s="45" t="s">
        <v>1</v>
      </c>
      <c r="BI87" s="44">
        <v>11</v>
      </c>
      <c r="BJ87" s="7" t="s">
        <v>0</v>
      </c>
      <c r="BK87" s="7">
        <v>6</v>
      </c>
      <c r="BL87" s="7">
        <v>133</v>
      </c>
      <c r="BM87" s="7">
        <v>31299401.787305001</v>
      </c>
      <c r="BN87" s="7" t="s">
        <v>1</v>
      </c>
      <c r="BO87" s="7">
        <v>585045</v>
      </c>
      <c r="BP87" s="6">
        <v>295</v>
      </c>
      <c r="BQ87" s="7">
        <v>100</v>
      </c>
      <c r="BR87" s="7">
        <v>315</v>
      </c>
      <c r="BS87" s="7">
        <v>0</v>
      </c>
      <c r="BT87" s="7">
        <v>65</v>
      </c>
      <c r="BU87" s="7">
        <v>230</v>
      </c>
      <c r="BV87" s="7">
        <v>205</v>
      </c>
      <c r="BW87" s="7">
        <v>0</v>
      </c>
      <c r="BX87" s="7">
        <v>300</v>
      </c>
      <c r="BY87" s="7">
        <v>0</v>
      </c>
      <c r="BZ87" s="7">
        <v>200</v>
      </c>
      <c r="CA87" s="7">
        <v>210</v>
      </c>
      <c r="CB87" s="7">
        <v>0</v>
      </c>
      <c r="CC87" s="7">
        <v>55</v>
      </c>
      <c r="DM87" s="45"/>
    </row>
    <row r="88" spans="1:117" s="7" customFormat="1" x14ac:dyDescent="0.2">
      <c r="A88" s="6">
        <v>11</v>
      </c>
      <c r="B88" s="7">
        <v>7</v>
      </c>
      <c r="C88" s="7">
        <v>147</v>
      </c>
      <c r="D88" s="7">
        <v>31299618.660406001</v>
      </c>
      <c r="E88" s="7" t="s">
        <v>1</v>
      </c>
      <c r="F88" s="6">
        <v>94</v>
      </c>
      <c r="G88" s="7">
        <v>185</v>
      </c>
      <c r="H88" s="7">
        <v>12</v>
      </c>
      <c r="I88" s="7">
        <v>58</v>
      </c>
      <c r="J88" s="7">
        <v>112</v>
      </c>
      <c r="K88" s="7">
        <v>115</v>
      </c>
      <c r="L88" s="7">
        <v>43</v>
      </c>
      <c r="M88" s="7">
        <v>73</v>
      </c>
      <c r="N88" s="7">
        <v>222</v>
      </c>
      <c r="O88" s="7">
        <v>29</v>
      </c>
      <c r="P88" s="7">
        <v>216</v>
      </c>
      <c r="Q88" s="7">
        <v>54</v>
      </c>
      <c r="R88" s="7">
        <v>159</v>
      </c>
      <c r="S88" s="7">
        <v>20</v>
      </c>
      <c r="T88" s="7">
        <v>221</v>
      </c>
      <c r="U88" s="7">
        <v>151</v>
      </c>
      <c r="V88" s="7">
        <v>182</v>
      </c>
      <c r="W88" s="7">
        <v>148</v>
      </c>
      <c r="BB88" s="45"/>
      <c r="BC88" s="7">
        <v>11</v>
      </c>
      <c r="BD88" s="7">
        <v>7</v>
      </c>
      <c r="BE88" s="7">
        <v>11</v>
      </c>
      <c r="BF88" s="7" t="s">
        <v>0</v>
      </c>
      <c r="BG88" s="7">
        <v>7</v>
      </c>
      <c r="BH88" s="45" t="s">
        <v>1</v>
      </c>
      <c r="BI88" s="44">
        <v>11</v>
      </c>
      <c r="BJ88" s="7" t="s">
        <v>0</v>
      </c>
      <c r="BK88" s="7">
        <v>7</v>
      </c>
      <c r="BL88" s="7">
        <v>147</v>
      </c>
      <c r="BM88" s="7">
        <v>31299699.255949002</v>
      </c>
      <c r="BN88" s="7" t="s">
        <v>1</v>
      </c>
      <c r="BO88" s="7">
        <v>580469</v>
      </c>
      <c r="BP88" s="6">
        <v>15</v>
      </c>
      <c r="BQ88" s="7">
        <v>290</v>
      </c>
      <c r="BR88" s="7">
        <v>290</v>
      </c>
      <c r="BS88" s="7">
        <v>0</v>
      </c>
      <c r="BT88" s="7">
        <v>75</v>
      </c>
      <c r="BU88" s="7">
        <v>125</v>
      </c>
      <c r="BV88" s="7">
        <v>25</v>
      </c>
      <c r="BW88" s="7">
        <v>70</v>
      </c>
      <c r="BX88" s="7">
        <v>315</v>
      </c>
      <c r="BY88" s="7">
        <v>315</v>
      </c>
      <c r="BZ88" s="7">
        <v>155</v>
      </c>
      <c r="CA88" s="7">
        <v>55</v>
      </c>
      <c r="CB88" s="7">
        <v>150</v>
      </c>
      <c r="CC88" s="7">
        <v>20</v>
      </c>
      <c r="CD88" s="7">
        <v>320</v>
      </c>
      <c r="CE88" s="7">
        <v>45</v>
      </c>
      <c r="CF88" s="7">
        <v>255</v>
      </c>
      <c r="CG88" s="7">
        <v>0</v>
      </c>
      <c r="DM88" s="45"/>
    </row>
    <row r="89" spans="1:117" s="7" customFormat="1" x14ac:dyDescent="0.2">
      <c r="A89" s="6">
        <v>11</v>
      </c>
      <c r="B89" s="7">
        <v>8</v>
      </c>
      <c r="C89" s="7">
        <v>149</v>
      </c>
      <c r="D89" s="7">
        <v>31299838.569448002</v>
      </c>
      <c r="E89" s="7" t="s">
        <v>1</v>
      </c>
      <c r="F89" s="6">
        <v>181</v>
      </c>
      <c r="G89" s="7">
        <v>138</v>
      </c>
      <c r="H89" s="7">
        <v>23</v>
      </c>
      <c r="I89" s="7">
        <v>159</v>
      </c>
      <c r="J89" s="7">
        <v>77</v>
      </c>
      <c r="K89" s="7">
        <v>61</v>
      </c>
      <c r="L89" s="7">
        <v>134</v>
      </c>
      <c r="M89" s="7">
        <v>19</v>
      </c>
      <c r="N89" s="7">
        <v>192</v>
      </c>
      <c r="O89" s="7">
        <v>157</v>
      </c>
      <c r="P89" s="7">
        <v>11</v>
      </c>
      <c r="Q89" s="7">
        <v>233</v>
      </c>
      <c r="R89" s="7">
        <v>230</v>
      </c>
      <c r="S89" s="7">
        <v>184</v>
      </c>
      <c r="T89" s="7">
        <v>187</v>
      </c>
      <c r="U89" s="7">
        <v>84</v>
      </c>
      <c r="BB89" s="45"/>
      <c r="BC89" s="7">
        <v>11</v>
      </c>
      <c r="BD89" s="7">
        <v>8</v>
      </c>
      <c r="BE89" s="7">
        <v>11</v>
      </c>
      <c r="BF89" s="7" t="s">
        <v>0</v>
      </c>
      <c r="BG89" s="7">
        <v>8</v>
      </c>
      <c r="BH89" s="45" t="s">
        <v>1</v>
      </c>
      <c r="BI89" s="44">
        <v>11</v>
      </c>
      <c r="BJ89" s="7" t="s">
        <v>0</v>
      </c>
      <c r="BK89" s="7">
        <v>8</v>
      </c>
      <c r="BL89" s="7">
        <v>149</v>
      </c>
      <c r="BM89" s="7">
        <v>31299907.228684999</v>
      </c>
      <c r="BN89" s="7" t="s">
        <v>1</v>
      </c>
      <c r="BO89" s="7">
        <v>537199</v>
      </c>
      <c r="BP89" s="6">
        <v>215</v>
      </c>
      <c r="BQ89" s="7">
        <v>35</v>
      </c>
      <c r="BR89" s="7">
        <v>25</v>
      </c>
      <c r="BS89" s="7">
        <v>225</v>
      </c>
      <c r="BT89" s="7">
        <v>0</v>
      </c>
      <c r="BU89" s="7">
        <v>100</v>
      </c>
      <c r="BV89" s="7">
        <v>250</v>
      </c>
      <c r="BW89" s="7">
        <v>0</v>
      </c>
      <c r="BX89" s="7">
        <v>55</v>
      </c>
      <c r="BY89" s="7">
        <v>190</v>
      </c>
      <c r="BZ89" s="7">
        <v>0</v>
      </c>
      <c r="CA89" s="7">
        <v>200</v>
      </c>
      <c r="CB89" s="7">
        <v>305</v>
      </c>
      <c r="CC89" s="7">
        <v>120</v>
      </c>
      <c r="CD89" s="7">
        <v>160</v>
      </c>
      <c r="CE89" s="7">
        <v>20</v>
      </c>
      <c r="DM89" s="45"/>
    </row>
    <row r="90" spans="1:117" s="7" customFormat="1" x14ac:dyDescent="0.2">
      <c r="A90" s="6">
        <v>12</v>
      </c>
      <c r="B90" s="7">
        <v>1</v>
      </c>
      <c r="C90" s="7">
        <v>106</v>
      </c>
      <c r="D90" s="7">
        <v>31304258.778754</v>
      </c>
      <c r="E90" s="7" t="s">
        <v>1</v>
      </c>
      <c r="F90" s="6">
        <v>185</v>
      </c>
      <c r="G90" s="7">
        <v>199</v>
      </c>
      <c r="H90" s="7">
        <v>136</v>
      </c>
      <c r="I90" s="7">
        <v>8</v>
      </c>
      <c r="J90" s="7">
        <v>117</v>
      </c>
      <c r="K90" s="7">
        <v>26</v>
      </c>
      <c r="L90" s="7">
        <v>50</v>
      </c>
      <c r="M90" s="7">
        <v>151</v>
      </c>
      <c r="N90" s="7">
        <v>190</v>
      </c>
      <c r="O90" s="7">
        <v>14</v>
      </c>
      <c r="P90" s="7">
        <v>45</v>
      </c>
      <c r="Q90" s="7">
        <v>199</v>
      </c>
      <c r="R90" s="7">
        <v>247</v>
      </c>
      <c r="S90" s="7">
        <v>183</v>
      </c>
      <c r="T90" s="7">
        <v>165</v>
      </c>
      <c r="U90" s="7">
        <v>59</v>
      </c>
      <c r="V90" s="7">
        <v>198</v>
      </c>
      <c r="BB90" s="45"/>
      <c r="BC90" s="7">
        <v>12</v>
      </c>
      <c r="BD90" s="7">
        <v>1</v>
      </c>
      <c r="BE90" s="7">
        <v>12</v>
      </c>
      <c r="BF90" s="7" t="s">
        <v>0</v>
      </c>
      <c r="BG90" s="7">
        <v>1</v>
      </c>
      <c r="BH90" s="45" t="s">
        <v>1</v>
      </c>
      <c r="BI90" s="44">
        <v>12</v>
      </c>
      <c r="BJ90" s="7" t="s">
        <v>0</v>
      </c>
      <c r="BK90" s="7">
        <v>1</v>
      </c>
      <c r="BL90" s="7">
        <v>106</v>
      </c>
      <c r="BM90" s="7">
        <v>31304266.468917001</v>
      </c>
      <c r="BN90" s="7" t="s">
        <v>1</v>
      </c>
      <c r="BO90" s="7">
        <v>568507</v>
      </c>
      <c r="BP90" s="6">
        <v>240</v>
      </c>
      <c r="BQ90" s="7">
        <v>135</v>
      </c>
      <c r="BR90" s="7">
        <v>135</v>
      </c>
      <c r="BS90" s="7">
        <v>5</v>
      </c>
      <c r="BT90" s="7">
        <v>115</v>
      </c>
      <c r="BU90" s="7">
        <v>25</v>
      </c>
      <c r="BV90" s="7">
        <v>50</v>
      </c>
      <c r="BW90" s="7">
        <v>145</v>
      </c>
      <c r="BX90" s="7">
        <v>195</v>
      </c>
      <c r="BY90" s="7">
        <v>5</v>
      </c>
      <c r="BZ90" s="7">
        <v>45</v>
      </c>
      <c r="CA90" s="7">
        <v>255</v>
      </c>
      <c r="CB90" s="7">
        <v>205</v>
      </c>
      <c r="CC90" s="7">
        <v>200</v>
      </c>
      <c r="CD90" s="7">
        <v>135</v>
      </c>
      <c r="CE90" s="7">
        <v>45</v>
      </c>
      <c r="CF90" s="7">
        <v>25</v>
      </c>
      <c r="DM90" s="45"/>
    </row>
    <row r="91" spans="1:117" s="7" customFormat="1" x14ac:dyDescent="0.2">
      <c r="A91" s="6">
        <v>12</v>
      </c>
      <c r="B91" s="7">
        <v>2</v>
      </c>
      <c r="C91" s="7">
        <v>111</v>
      </c>
      <c r="D91" s="7">
        <v>31304478.546105999</v>
      </c>
      <c r="E91" s="7" t="s">
        <v>1</v>
      </c>
      <c r="F91" s="6">
        <v>184</v>
      </c>
      <c r="G91" s="7">
        <v>228</v>
      </c>
      <c r="H91" s="7">
        <v>117</v>
      </c>
      <c r="I91" s="7">
        <v>130</v>
      </c>
      <c r="J91" s="7">
        <v>159</v>
      </c>
      <c r="K91" s="7">
        <v>249</v>
      </c>
      <c r="L91" s="7">
        <v>31</v>
      </c>
      <c r="M91" s="7">
        <v>224</v>
      </c>
      <c r="N91" s="7">
        <v>246</v>
      </c>
      <c r="O91" s="7">
        <v>88</v>
      </c>
      <c r="P91" s="7">
        <v>99</v>
      </c>
      <c r="Q91" s="7">
        <v>175</v>
      </c>
      <c r="R91" s="7">
        <v>164</v>
      </c>
      <c r="BB91" s="45"/>
      <c r="BC91" s="7">
        <v>12</v>
      </c>
      <c r="BD91" s="7">
        <v>2</v>
      </c>
      <c r="BE91" s="7">
        <v>12</v>
      </c>
      <c r="BF91" s="7" t="s">
        <v>0</v>
      </c>
      <c r="BG91" s="7">
        <v>2</v>
      </c>
      <c r="BH91" s="45" t="s">
        <v>1</v>
      </c>
      <c r="BI91" s="44">
        <v>12</v>
      </c>
      <c r="BJ91" s="7" t="s">
        <v>0</v>
      </c>
      <c r="BK91" s="7">
        <v>2</v>
      </c>
      <c r="BL91" s="7">
        <v>111</v>
      </c>
      <c r="BM91" s="7">
        <v>31304482.343249999</v>
      </c>
      <c r="BN91" s="7" t="s">
        <v>1</v>
      </c>
      <c r="BO91" s="7">
        <v>584554</v>
      </c>
      <c r="BP91" s="6">
        <v>180</v>
      </c>
      <c r="BQ91" s="7">
        <v>230</v>
      </c>
      <c r="BR91" s="7">
        <v>115</v>
      </c>
      <c r="BS91" s="7">
        <v>125</v>
      </c>
      <c r="BT91" s="7">
        <v>155</v>
      </c>
      <c r="BU91" s="7">
        <v>340</v>
      </c>
      <c r="BV91" s="7">
        <v>0</v>
      </c>
      <c r="BW91" s="7">
        <v>205</v>
      </c>
      <c r="BX91" s="7">
        <v>310</v>
      </c>
      <c r="BY91" s="7">
        <v>5</v>
      </c>
      <c r="BZ91" s="7">
        <v>70</v>
      </c>
      <c r="CA91" s="7">
        <v>220</v>
      </c>
      <c r="CB91" s="7">
        <v>20</v>
      </c>
      <c r="DM91" s="45"/>
    </row>
    <row r="92" spans="1:117" s="7" customFormat="1" x14ac:dyDescent="0.2">
      <c r="A92" s="6">
        <v>12</v>
      </c>
      <c r="B92" s="7">
        <v>3</v>
      </c>
      <c r="C92" s="7">
        <v>116</v>
      </c>
      <c r="D92" s="7">
        <v>31304698.649642002</v>
      </c>
      <c r="E92" s="7" t="s">
        <v>1</v>
      </c>
      <c r="F92" s="6">
        <v>45</v>
      </c>
      <c r="G92" s="7">
        <v>247</v>
      </c>
      <c r="H92" s="7">
        <v>169</v>
      </c>
      <c r="I92" s="7">
        <v>39</v>
      </c>
      <c r="J92" s="7">
        <v>239</v>
      </c>
      <c r="K92" s="7">
        <v>154</v>
      </c>
      <c r="L92" s="7">
        <v>32</v>
      </c>
      <c r="M92" s="7">
        <v>16</v>
      </c>
      <c r="N92" s="7">
        <v>9</v>
      </c>
      <c r="O92" s="7">
        <v>224</v>
      </c>
      <c r="P92" s="7">
        <v>226</v>
      </c>
      <c r="Q92" s="7">
        <v>41</v>
      </c>
      <c r="R92" s="7">
        <v>85</v>
      </c>
      <c r="S92" s="7">
        <v>221</v>
      </c>
      <c r="T92" s="7">
        <v>233</v>
      </c>
      <c r="U92" s="7">
        <v>42</v>
      </c>
      <c r="BB92" s="45"/>
      <c r="BC92" s="7">
        <v>12</v>
      </c>
      <c r="BD92" s="7">
        <v>3</v>
      </c>
      <c r="BE92" s="7">
        <v>12</v>
      </c>
      <c r="BF92" s="7" t="s">
        <v>0</v>
      </c>
      <c r="BG92" s="7">
        <v>3</v>
      </c>
      <c r="BH92" s="45" t="s">
        <v>1</v>
      </c>
      <c r="BI92" s="44">
        <v>12</v>
      </c>
      <c r="BJ92" s="7" t="s">
        <v>0</v>
      </c>
      <c r="BK92" s="7">
        <v>3</v>
      </c>
      <c r="BL92" s="7">
        <v>116</v>
      </c>
      <c r="BM92" s="7">
        <v>31304702.763601001</v>
      </c>
      <c r="BN92" s="7" t="s">
        <v>1</v>
      </c>
      <c r="BO92" s="7">
        <v>583124</v>
      </c>
      <c r="BP92" s="6">
        <v>45</v>
      </c>
      <c r="BQ92" s="7">
        <v>275</v>
      </c>
      <c r="BR92" s="7">
        <v>205</v>
      </c>
      <c r="BS92" s="7">
        <v>0</v>
      </c>
      <c r="BT92" s="7">
        <v>300</v>
      </c>
      <c r="BU92" s="7">
        <v>60</v>
      </c>
      <c r="BV92" s="7">
        <v>30</v>
      </c>
      <c r="BW92" s="7">
        <v>15</v>
      </c>
      <c r="BX92" s="7">
        <v>5</v>
      </c>
      <c r="BY92" s="7">
        <v>325</v>
      </c>
      <c r="BZ92" s="7">
        <v>175</v>
      </c>
      <c r="CA92" s="7">
        <v>10</v>
      </c>
      <c r="CB92" s="7">
        <v>60</v>
      </c>
      <c r="CC92" s="7">
        <v>230</v>
      </c>
      <c r="CD92" s="7">
        <v>310</v>
      </c>
      <c r="CE92" s="7">
        <v>0</v>
      </c>
      <c r="DM92" s="45"/>
    </row>
    <row r="93" spans="1:117" s="7" customFormat="1" x14ac:dyDescent="0.2">
      <c r="A93" s="6">
        <v>12</v>
      </c>
      <c r="B93" s="7">
        <v>4</v>
      </c>
      <c r="C93" s="7">
        <v>118</v>
      </c>
      <c r="D93" s="7">
        <v>31304938.554395001</v>
      </c>
      <c r="E93" s="7" t="s">
        <v>1</v>
      </c>
      <c r="F93" s="6">
        <v>230</v>
      </c>
      <c r="G93" s="7">
        <v>5</v>
      </c>
      <c r="H93" s="7">
        <v>76</v>
      </c>
      <c r="I93" s="7">
        <v>222</v>
      </c>
      <c r="J93" s="7">
        <v>246</v>
      </c>
      <c r="K93" s="7">
        <v>133</v>
      </c>
      <c r="L93" s="7">
        <v>69</v>
      </c>
      <c r="M93" s="7">
        <v>33</v>
      </c>
      <c r="N93" s="7">
        <v>87</v>
      </c>
      <c r="O93" s="7">
        <v>202</v>
      </c>
      <c r="P93" s="7">
        <v>198</v>
      </c>
      <c r="Q93" s="7">
        <v>186</v>
      </c>
      <c r="R93" s="7">
        <v>178</v>
      </c>
      <c r="S93" s="7">
        <v>96</v>
      </c>
      <c r="T93" s="7">
        <v>218</v>
      </c>
      <c r="BB93" s="45"/>
      <c r="BC93" s="7">
        <v>12</v>
      </c>
      <c r="BD93" s="7">
        <v>4</v>
      </c>
      <c r="BE93" s="7">
        <v>12</v>
      </c>
      <c r="BF93" s="7" t="s">
        <v>0</v>
      </c>
      <c r="BG93" s="7">
        <v>4</v>
      </c>
      <c r="BH93" s="45" t="s">
        <v>1</v>
      </c>
      <c r="BI93" s="44">
        <v>12</v>
      </c>
      <c r="BJ93" s="7" t="s">
        <v>0</v>
      </c>
      <c r="BK93" s="7">
        <v>4</v>
      </c>
      <c r="BL93" s="7">
        <v>118</v>
      </c>
      <c r="BM93" s="7">
        <v>31305023.272259999</v>
      </c>
      <c r="BN93" s="7" t="s">
        <v>1</v>
      </c>
      <c r="BO93" s="7">
        <v>580670</v>
      </c>
      <c r="BP93" s="6">
        <v>205</v>
      </c>
      <c r="BQ93" s="7">
        <v>205</v>
      </c>
      <c r="BR93" s="7">
        <v>15</v>
      </c>
      <c r="BS93" s="7">
        <v>280</v>
      </c>
      <c r="BT93" s="7">
        <v>205</v>
      </c>
      <c r="BU93" s="7">
        <v>230</v>
      </c>
      <c r="BV93" s="7">
        <v>0</v>
      </c>
      <c r="BW93" s="7">
        <v>5</v>
      </c>
      <c r="BX93" s="7">
        <v>175</v>
      </c>
      <c r="BY93" s="7">
        <v>95</v>
      </c>
      <c r="BZ93" s="7">
        <v>205</v>
      </c>
      <c r="CA93" s="7">
        <v>200</v>
      </c>
      <c r="CB93" s="7">
        <v>205</v>
      </c>
      <c r="CC93" s="7">
        <v>35</v>
      </c>
      <c r="CD93" s="7">
        <v>35</v>
      </c>
      <c r="DM93" s="45"/>
    </row>
    <row r="94" spans="1:117" s="7" customFormat="1" x14ac:dyDescent="0.2">
      <c r="A94" s="6">
        <v>12</v>
      </c>
      <c r="B94" s="7">
        <v>5</v>
      </c>
      <c r="C94" s="7">
        <v>119</v>
      </c>
      <c r="D94" s="7">
        <v>31305158.634544</v>
      </c>
      <c r="E94" s="7" t="s">
        <v>1</v>
      </c>
      <c r="F94" s="6">
        <v>56</v>
      </c>
      <c r="G94" s="7">
        <v>121</v>
      </c>
      <c r="H94" s="7">
        <v>160</v>
      </c>
      <c r="I94" s="7">
        <v>189</v>
      </c>
      <c r="J94" s="7">
        <v>143</v>
      </c>
      <c r="K94" s="7">
        <v>146</v>
      </c>
      <c r="L94" s="7">
        <v>78</v>
      </c>
      <c r="M94" s="7">
        <v>49</v>
      </c>
      <c r="N94" s="7">
        <v>227</v>
      </c>
      <c r="O94" s="7">
        <v>195</v>
      </c>
      <c r="P94" s="7">
        <v>89</v>
      </c>
      <c r="Q94" s="7">
        <v>68</v>
      </c>
      <c r="R94" s="7">
        <v>140</v>
      </c>
      <c r="S94" s="7">
        <v>156</v>
      </c>
      <c r="T94" s="7">
        <v>240</v>
      </c>
      <c r="BB94" s="45"/>
      <c r="BC94" s="7">
        <v>12</v>
      </c>
      <c r="BD94" s="7">
        <v>5</v>
      </c>
      <c r="BE94" s="7">
        <v>12</v>
      </c>
      <c r="BF94" s="7" t="s">
        <v>0</v>
      </c>
      <c r="BG94" s="7">
        <v>5</v>
      </c>
      <c r="BH94" s="45" t="s">
        <v>1</v>
      </c>
      <c r="BI94" s="44">
        <v>12</v>
      </c>
      <c r="BJ94" s="7" t="s">
        <v>0</v>
      </c>
      <c r="BK94" s="7">
        <v>5</v>
      </c>
      <c r="BL94" s="7">
        <v>119</v>
      </c>
      <c r="BM94" s="7">
        <v>31305162.154204</v>
      </c>
      <c r="BN94" s="7" t="s">
        <v>1</v>
      </c>
      <c r="BO94" s="7">
        <v>591124</v>
      </c>
      <c r="BP94" s="6">
        <v>55</v>
      </c>
      <c r="BQ94" s="7">
        <v>210</v>
      </c>
      <c r="BR94" s="7">
        <v>65</v>
      </c>
      <c r="BS94" s="7">
        <v>240</v>
      </c>
      <c r="BT94" s="7">
        <v>100</v>
      </c>
      <c r="BU94" s="7">
        <v>205</v>
      </c>
      <c r="BV94" s="7">
        <v>30</v>
      </c>
      <c r="BW94" s="7">
        <v>20</v>
      </c>
      <c r="BX94" s="7">
        <v>255</v>
      </c>
      <c r="BY94" s="7">
        <v>200</v>
      </c>
      <c r="BZ94" s="7">
        <v>60</v>
      </c>
      <c r="CA94" s="7">
        <v>60</v>
      </c>
      <c r="CB94" s="7">
        <v>285</v>
      </c>
      <c r="CC94" s="7">
        <v>0</v>
      </c>
      <c r="CD94" s="7">
        <v>195</v>
      </c>
      <c r="DM94" s="45"/>
    </row>
    <row r="95" spans="1:117" s="7" customFormat="1" x14ac:dyDescent="0.2">
      <c r="A95" s="6">
        <v>12</v>
      </c>
      <c r="B95" s="7">
        <v>6</v>
      </c>
      <c r="C95" s="7">
        <v>133</v>
      </c>
      <c r="D95" s="7">
        <v>31305398.604387999</v>
      </c>
      <c r="E95" s="7" t="s">
        <v>1</v>
      </c>
      <c r="F95" s="6">
        <v>17</v>
      </c>
      <c r="G95" s="7">
        <v>242</v>
      </c>
      <c r="H95" s="7">
        <v>214</v>
      </c>
      <c r="I95" s="7">
        <v>60</v>
      </c>
      <c r="J95" s="7">
        <v>0</v>
      </c>
      <c r="K95" s="7">
        <v>212</v>
      </c>
      <c r="L95" s="7">
        <v>195</v>
      </c>
      <c r="M95" s="7">
        <v>86</v>
      </c>
      <c r="N95" s="7">
        <v>94</v>
      </c>
      <c r="O95" s="7">
        <v>21</v>
      </c>
      <c r="P95" s="7">
        <v>133</v>
      </c>
      <c r="Q95" s="7">
        <v>125</v>
      </c>
      <c r="R95" s="7">
        <v>233</v>
      </c>
      <c r="S95" s="7">
        <v>212</v>
      </c>
      <c r="T95" s="7">
        <v>218</v>
      </c>
      <c r="BB95" s="45"/>
      <c r="BC95" s="7">
        <v>12</v>
      </c>
      <c r="BD95" s="7">
        <v>6</v>
      </c>
      <c r="BE95" s="7">
        <v>12</v>
      </c>
      <c r="BF95" s="7" t="s">
        <v>0</v>
      </c>
      <c r="BG95" s="7">
        <v>6</v>
      </c>
      <c r="BH95" s="45" t="s">
        <v>1</v>
      </c>
      <c r="BI95" s="44">
        <v>12</v>
      </c>
      <c r="BJ95" s="7" t="s">
        <v>0</v>
      </c>
      <c r="BK95" s="7">
        <v>6</v>
      </c>
      <c r="BL95" s="7">
        <v>133</v>
      </c>
      <c r="BM95" s="7">
        <v>31305401.198552001</v>
      </c>
      <c r="BN95" s="7" t="s">
        <v>1</v>
      </c>
      <c r="BO95" s="7">
        <v>585045</v>
      </c>
      <c r="BP95" s="6">
        <v>15</v>
      </c>
      <c r="BQ95" s="7">
        <v>320</v>
      </c>
      <c r="BR95" s="7">
        <v>230</v>
      </c>
      <c r="BS95" s="7">
        <v>5</v>
      </c>
      <c r="BT95" s="7">
        <v>0</v>
      </c>
      <c r="BU95" s="7">
        <v>270</v>
      </c>
      <c r="BV95" s="7">
        <v>105</v>
      </c>
      <c r="BW95" s="7">
        <v>65</v>
      </c>
      <c r="BX95" s="7">
        <v>130</v>
      </c>
      <c r="BY95" s="7">
        <v>0</v>
      </c>
      <c r="BZ95" s="7">
        <v>205</v>
      </c>
      <c r="CA95" s="7">
        <v>40</v>
      </c>
      <c r="CB95" s="7">
        <v>255</v>
      </c>
      <c r="CC95" s="7">
        <v>210</v>
      </c>
      <c r="CD95" s="7">
        <v>195</v>
      </c>
      <c r="DM95" s="45"/>
    </row>
    <row r="96" spans="1:117" s="7" customFormat="1" x14ac:dyDescent="0.2">
      <c r="A96" s="6">
        <v>12</v>
      </c>
      <c r="B96" s="7">
        <v>7</v>
      </c>
      <c r="C96" s="7">
        <v>147</v>
      </c>
      <c r="D96" s="7">
        <v>31305618.666150998</v>
      </c>
      <c r="E96" s="7" t="s">
        <v>1</v>
      </c>
      <c r="F96" s="6">
        <v>4</v>
      </c>
      <c r="G96" s="7">
        <v>215</v>
      </c>
      <c r="H96" s="7">
        <v>89</v>
      </c>
      <c r="I96" s="7">
        <v>78</v>
      </c>
      <c r="J96" s="7">
        <v>242</v>
      </c>
      <c r="K96" s="7">
        <v>19</v>
      </c>
      <c r="L96" s="7">
        <v>107</v>
      </c>
      <c r="M96" s="7">
        <v>160</v>
      </c>
      <c r="N96" s="7">
        <v>21</v>
      </c>
      <c r="O96" s="7">
        <v>95</v>
      </c>
      <c r="P96" s="7">
        <v>46</v>
      </c>
      <c r="Q96" s="7">
        <v>227</v>
      </c>
      <c r="R96" s="7">
        <v>96</v>
      </c>
      <c r="S96" s="7">
        <v>179</v>
      </c>
      <c r="T96" s="7">
        <v>159</v>
      </c>
      <c r="U96" s="7">
        <v>96</v>
      </c>
      <c r="V96" s="7">
        <v>233</v>
      </c>
      <c r="BB96" s="45"/>
      <c r="BC96" s="7">
        <v>12</v>
      </c>
      <c r="BD96" s="7">
        <v>7</v>
      </c>
      <c r="BE96" s="7">
        <v>12</v>
      </c>
      <c r="BF96" s="7" t="s">
        <v>0</v>
      </c>
      <c r="BG96" s="7">
        <v>7</v>
      </c>
      <c r="BH96" s="45" t="s">
        <v>1</v>
      </c>
      <c r="BI96" s="44">
        <v>12</v>
      </c>
      <c r="BJ96" s="7" t="s">
        <v>0</v>
      </c>
      <c r="BK96" s="7">
        <v>7</v>
      </c>
      <c r="BL96" s="7">
        <v>147</v>
      </c>
      <c r="BM96" s="7">
        <v>31305641.267310001</v>
      </c>
      <c r="BN96" s="7" t="s">
        <v>1</v>
      </c>
      <c r="BO96" s="7">
        <v>580469</v>
      </c>
      <c r="BP96" s="6">
        <v>0</v>
      </c>
      <c r="BQ96" s="7">
        <v>335</v>
      </c>
      <c r="BR96" s="7">
        <v>0</v>
      </c>
      <c r="BS96" s="7">
        <v>30</v>
      </c>
      <c r="BT96" s="7">
        <v>350</v>
      </c>
      <c r="BU96" s="7">
        <v>350</v>
      </c>
      <c r="BV96" s="7">
        <v>15</v>
      </c>
      <c r="BW96" s="7">
        <v>160</v>
      </c>
      <c r="BX96" s="7">
        <v>20</v>
      </c>
      <c r="BY96" s="7">
        <v>95</v>
      </c>
      <c r="BZ96" s="7">
        <v>40</v>
      </c>
      <c r="CA96" s="7">
        <v>275</v>
      </c>
      <c r="CB96" s="7">
        <v>65</v>
      </c>
      <c r="CC96" s="7">
        <v>155</v>
      </c>
      <c r="CD96" s="7">
        <v>155</v>
      </c>
      <c r="CE96" s="7">
        <v>95</v>
      </c>
      <c r="CF96" s="7">
        <v>225</v>
      </c>
      <c r="DM96" s="45"/>
    </row>
    <row r="97" spans="1:117" s="7" customFormat="1" x14ac:dyDescent="0.2">
      <c r="A97" s="6">
        <v>12</v>
      </c>
      <c r="B97" s="7">
        <v>8</v>
      </c>
      <c r="C97" s="7">
        <v>149</v>
      </c>
      <c r="D97" s="7">
        <v>31305838.591701999</v>
      </c>
      <c r="E97" s="7" t="s">
        <v>1</v>
      </c>
      <c r="F97" s="6">
        <v>150</v>
      </c>
      <c r="G97" s="7">
        <v>89</v>
      </c>
      <c r="H97" s="7">
        <v>208</v>
      </c>
      <c r="I97" s="7">
        <v>152</v>
      </c>
      <c r="J97" s="7">
        <v>44</v>
      </c>
      <c r="K97" s="7">
        <v>24</v>
      </c>
      <c r="L97" s="7">
        <v>73</v>
      </c>
      <c r="M97" s="7">
        <v>58</v>
      </c>
      <c r="N97" s="7">
        <v>179</v>
      </c>
      <c r="O97" s="7">
        <v>68</v>
      </c>
      <c r="P97" s="7">
        <v>236</v>
      </c>
      <c r="Q97" s="7">
        <v>158</v>
      </c>
      <c r="R97" s="7">
        <v>173</v>
      </c>
      <c r="S97" s="7">
        <v>49</v>
      </c>
      <c r="T97" s="7">
        <v>187</v>
      </c>
      <c r="U97" s="7">
        <v>161</v>
      </c>
      <c r="BB97" s="45"/>
      <c r="BC97" s="7">
        <v>12</v>
      </c>
      <c r="BD97" s="7">
        <v>8</v>
      </c>
      <c r="BE97" s="7">
        <v>12</v>
      </c>
      <c r="BF97" s="7" t="s">
        <v>0</v>
      </c>
      <c r="BG97" s="7">
        <v>8</v>
      </c>
      <c r="BH97" s="45" t="s">
        <v>1</v>
      </c>
      <c r="BI97" s="44">
        <v>12</v>
      </c>
      <c r="BJ97" s="7" t="s">
        <v>0</v>
      </c>
      <c r="BK97" s="7">
        <v>8</v>
      </c>
      <c r="BL97" s="7">
        <v>149</v>
      </c>
      <c r="BM97" s="7">
        <v>31305980.366478998</v>
      </c>
      <c r="BN97" s="7" t="s">
        <v>1</v>
      </c>
      <c r="BO97" s="7">
        <v>537199</v>
      </c>
      <c r="BP97" s="6">
        <v>10</v>
      </c>
      <c r="BQ97" s="7">
        <v>160</v>
      </c>
      <c r="BR97" s="7">
        <v>205</v>
      </c>
      <c r="BS97" s="7">
        <v>95</v>
      </c>
      <c r="BT97" s="7">
        <v>30</v>
      </c>
      <c r="BU97" s="7">
        <v>15</v>
      </c>
      <c r="BV97" s="7">
        <v>80</v>
      </c>
      <c r="BW97" s="7">
        <v>55</v>
      </c>
      <c r="BX97" s="7">
        <v>225</v>
      </c>
      <c r="BY97" s="7">
        <v>15</v>
      </c>
      <c r="BZ97" s="7">
        <v>280</v>
      </c>
      <c r="CA97" s="7">
        <v>210</v>
      </c>
      <c r="CB97" s="7">
        <v>65</v>
      </c>
      <c r="CC97" s="7">
        <v>45</v>
      </c>
      <c r="CD97" s="7">
        <v>280</v>
      </c>
      <c r="CE97" s="7">
        <v>50</v>
      </c>
      <c r="DM97" s="45"/>
    </row>
    <row r="98" spans="1:117" s="7" customFormat="1" x14ac:dyDescent="0.2">
      <c r="A98" s="6">
        <v>13</v>
      </c>
      <c r="B98" s="7">
        <v>1</v>
      </c>
      <c r="C98" s="7">
        <v>106</v>
      </c>
      <c r="D98" s="7">
        <v>31310258.658968002</v>
      </c>
      <c r="E98" s="7" t="s">
        <v>3</v>
      </c>
      <c r="F98" s="6">
        <v>0</v>
      </c>
      <c r="BB98" s="45"/>
      <c r="BC98" s="7">
        <v>13</v>
      </c>
      <c r="BD98" s="7">
        <v>1</v>
      </c>
      <c r="BE98" s="7">
        <v>13</v>
      </c>
      <c r="BF98" s="7" t="s">
        <v>0</v>
      </c>
      <c r="BG98" s="7">
        <v>1</v>
      </c>
      <c r="BH98" s="45" t="s">
        <v>3</v>
      </c>
      <c r="BI98" s="44">
        <v>13</v>
      </c>
      <c r="BJ98" s="7" t="s">
        <v>0</v>
      </c>
      <c r="BK98" s="7">
        <v>1</v>
      </c>
      <c r="BL98" s="7">
        <v>106</v>
      </c>
      <c r="BM98" s="7">
        <v>31310347.618964002</v>
      </c>
      <c r="BN98" s="7" t="s">
        <v>3</v>
      </c>
      <c r="BO98" s="7">
        <v>568507</v>
      </c>
      <c r="BP98" s="6">
        <v>0</v>
      </c>
      <c r="DM98" s="45"/>
    </row>
    <row r="99" spans="1:117" s="7" customFormat="1" x14ac:dyDescent="0.2">
      <c r="A99" s="6">
        <v>13</v>
      </c>
      <c r="B99" s="7">
        <v>2</v>
      </c>
      <c r="C99" s="7">
        <v>111</v>
      </c>
      <c r="D99" s="7">
        <v>31310478.634135999</v>
      </c>
      <c r="E99" s="7" t="s">
        <v>3</v>
      </c>
      <c r="F99" s="6">
        <v>0</v>
      </c>
      <c r="BB99" s="45"/>
      <c r="BC99" s="7">
        <v>13</v>
      </c>
      <c r="BD99" s="7">
        <v>2</v>
      </c>
      <c r="BE99" s="7">
        <v>13</v>
      </c>
      <c r="BF99" s="7" t="s">
        <v>0</v>
      </c>
      <c r="BG99" s="7">
        <v>2</v>
      </c>
      <c r="BH99" s="45" t="s">
        <v>3</v>
      </c>
      <c r="BI99" s="44">
        <v>13</v>
      </c>
      <c r="BJ99" s="7" t="s">
        <v>0</v>
      </c>
      <c r="BK99" s="7">
        <v>2</v>
      </c>
      <c r="BL99" s="7">
        <v>111</v>
      </c>
      <c r="BM99" s="7">
        <v>31310553.131326001</v>
      </c>
      <c r="BN99" s="7" t="s">
        <v>3</v>
      </c>
      <c r="BO99" s="7">
        <v>584554</v>
      </c>
      <c r="BP99" s="6">
        <v>0</v>
      </c>
      <c r="DM99" s="45"/>
    </row>
    <row r="100" spans="1:117" s="7" customFormat="1" x14ac:dyDescent="0.2">
      <c r="A100" s="6">
        <v>13</v>
      </c>
      <c r="B100" s="7">
        <v>3</v>
      </c>
      <c r="C100" s="7">
        <v>116</v>
      </c>
      <c r="D100" s="7">
        <v>31310698.634516999</v>
      </c>
      <c r="E100" s="7" t="s">
        <v>3</v>
      </c>
      <c r="F100" s="6">
        <v>0</v>
      </c>
      <c r="BB100" s="45"/>
      <c r="BC100" s="7">
        <v>13</v>
      </c>
      <c r="BD100" s="7">
        <v>3</v>
      </c>
      <c r="BE100" s="7">
        <v>13</v>
      </c>
      <c r="BF100" s="7" t="s">
        <v>0</v>
      </c>
      <c r="BG100" s="7">
        <v>3</v>
      </c>
      <c r="BH100" s="45" t="s">
        <v>3</v>
      </c>
      <c r="BI100" s="44">
        <v>13</v>
      </c>
      <c r="BJ100" s="7" t="s">
        <v>0</v>
      </c>
      <c r="BK100" s="7">
        <v>3</v>
      </c>
      <c r="BL100" s="7">
        <v>116</v>
      </c>
      <c r="BM100" s="7">
        <v>31310701.779878002</v>
      </c>
      <c r="BN100" s="7" t="s">
        <v>3</v>
      </c>
      <c r="BO100" s="7">
        <v>583124</v>
      </c>
      <c r="BP100" s="6">
        <v>0</v>
      </c>
      <c r="DM100" s="45"/>
    </row>
    <row r="101" spans="1:117" s="7" customFormat="1" x14ac:dyDescent="0.2">
      <c r="A101" s="6">
        <v>13</v>
      </c>
      <c r="B101" s="7">
        <v>4</v>
      </c>
      <c r="C101" s="7">
        <v>118</v>
      </c>
      <c r="D101" s="7">
        <v>31310938.603785001</v>
      </c>
      <c r="E101" s="7" t="s">
        <v>3</v>
      </c>
      <c r="F101" s="6">
        <v>0</v>
      </c>
      <c r="BB101" s="45"/>
      <c r="BC101" s="7">
        <v>13</v>
      </c>
      <c r="BD101" s="7">
        <v>4</v>
      </c>
      <c r="BE101" s="7">
        <v>13</v>
      </c>
      <c r="BF101" s="7" t="s">
        <v>0</v>
      </c>
      <c r="BG101" s="7">
        <v>4</v>
      </c>
      <c r="BH101" s="45" t="s">
        <v>3</v>
      </c>
      <c r="BI101" s="44">
        <v>13</v>
      </c>
      <c r="BJ101" s="7" t="s">
        <v>0</v>
      </c>
      <c r="BK101" s="7">
        <v>4</v>
      </c>
      <c r="BL101" s="7">
        <v>118</v>
      </c>
      <c r="BM101" s="7">
        <v>31310950.759691998</v>
      </c>
      <c r="BN101" s="7" t="s">
        <v>3</v>
      </c>
      <c r="BO101" s="7">
        <v>580670</v>
      </c>
      <c r="BP101" s="6">
        <v>0</v>
      </c>
      <c r="DM101" s="45"/>
    </row>
    <row r="102" spans="1:117" s="7" customFormat="1" x14ac:dyDescent="0.2">
      <c r="A102" s="6">
        <v>13</v>
      </c>
      <c r="B102" s="7">
        <v>5</v>
      </c>
      <c r="C102" s="7">
        <v>119</v>
      </c>
      <c r="D102" s="7">
        <v>31311158.648510002</v>
      </c>
      <c r="E102" s="7" t="s">
        <v>3</v>
      </c>
      <c r="F102" s="6">
        <v>0</v>
      </c>
      <c r="BB102" s="45"/>
      <c r="BC102" s="7">
        <v>13</v>
      </c>
      <c r="BD102" s="7">
        <v>5</v>
      </c>
      <c r="BE102" s="7">
        <v>13</v>
      </c>
      <c r="BF102" s="7" t="s">
        <v>0</v>
      </c>
      <c r="BG102" s="7">
        <v>5</v>
      </c>
      <c r="BH102" s="45" t="s">
        <v>3</v>
      </c>
      <c r="BI102" s="44">
        <v>13</v>
      </c>
      <c r="BJ102" s="7" t="s">
        <v>0</v>
      </c>
      <c r="BK102" s="7">
        <v>5</v>
      </c>
      <c r="BL102" s="7">
        <v>119</v>
      </c>
      <c r="BM102" s="7">
        <v>31311161.531240001</v>
      </c>
      <c r="BN102" s="7" t="s">
        <v>3</v>
      </c>
      <c r="BO102" s="7">
        <v>591124</v>
      </c>
      <c r="BP102" s="6">
        <v>0</v>
      </c>
      <c r="DM102" s="45"/>
    </row>
    <row r="103" spans="1:117" s="7" customFormat="1" x14ac:dyDescent="0.2">
      <c r="A103" s="6">
        <v>13</v>
      </c>
      <c r="B103" s="7">
        <v>6</v>
      </c>
      <c r="C103" s="7">
        <v>133</v>
      </c>
      <c r="D103" s="7">
        <v>31311398.505295999</v>
      </c>
      <c r="E103" s="7" t="s">
        <v>3</v>
      </c>
      <c r="F103" s="6">
        <v>0</v>
      </c>
      <c r="BB103" s="45"/>
      <c r="BC103" s="7">
        <v>13</v>
      </c>
      <c r="BD103" s="7">
        <v>6</v>
      </c>
      <c r="BE103" s="7">
        <v>13</v>
      </c>
      <c r="BF103" s="7" t="s">
        <v>0</v>
      </c>
      <c r="BG103" s="7">
        <v>6</v>
      </c>
      <c r="BH103" s="45" t="s">
        <v>3</v>
      </c>
      <c r="BI103" s="44">
        <v>13</v>
      </c>
      <c r="BJ103" s="7" t="s">
        <v>0</v>
      </c>
      <c r="BK103" s="7">
        <v>6</v>
      </c>
      <c r="BL103" s="7">
        <v>133</v>
      </c>
      <c r="BM103" s="7">
        <v>31311405.750526998</v>
      </c>
      <c r="BN103" s="7" t="s">
        <v>3</v>
      </c>
      <c r="BO103" s="7">
        <v>585045</v>
      </c>
      <c r="BP103" s="6">
        <v>0</v>
      </c>
      <c r="DM103" s="45"/>
    </row>
    <row r="104" spans="1:117" s="7" customFormat="1" x14ac:dyDescent="0.2">
      <c r="A104" s="6">
        <v>13</v>
      </c>
      <c r="B104" s="7">
        <v>7</v>
      </c>
      <c r="C104" s="7">
        <v>147</v>
      </c>
      <c r="D104" s="7">
        <v>31311618.643835999</v>
      </c>
      <c r="E104" s="7" t="s">
        <v>3</v>
      </c>
      <c r="F104" s="6">
        <v>0</v>
      </c>
      <c r="BB104" s="45"/>
      <c r="BC104" s="7">
        <v>13</v>
      </c>
      <c r="BD104" s="7">
        <v>7</v>
      </c>
      <c r="BE104" s="7">
        <v>13</v>
      </c>
      <c r="BF104" s="7" t="s">
        <v>0</v>
      </c>
      <c r="BG104" s="7">
        <v>7</v>
      </c>
      <c r="BH104" s="45" t="s">
        <v>3</v>
      </c>
      <c r="BI104" s="44">
        <v>13</v>
      </c>
      <c r="BJ104" s="7" t="s">
        <v>0</v>
      </c>
      <c r="BK104" s="7">
        <v>7</v>
      </c>
      <c r="BL104" s="7">
        <v>147</v>
      </c>
      <c r="BM104" s="7">
        <v>31311623.347605001</v>
      </c>
      <c r="BN104" s="7" t="s">
        <v>3</v>
      </c>
      <c r="BO104" s="7">
        <v>580469</v>
      </c>
      <c r="BP104" s="6">
        <v>0</v>
      </c>
      <c r="DM104" s="45"/>
    </row>
    <row r="105" spans="1:117" s="7" customFormat="1" x14ac:dyDescent="0.2">
      <c r="A105" s="6">
        <v>13</v>
      </c>
      <c r="B105" s="7">
        <v>8</v>
      </c>
      <c r="C105" s="7">
        <v>149</v>
      </c>
      <c r="D105" s="7">
        <v>31311838.646400001</v>
      </c>
      <c r="E105" s="7" t="s">
        <v>3</v>
      </c>
      <c r="F105" s="6">
        <v>0</v>
      </c>
      <c r="BB105" s="45"/>
      <c r="BC105" s="7">
        <v>13</v>
      </c>
      <c r="BD105" s="7">
        <v>8</v>
      </c>
      <c r="BE105" s="7">
        <v>13</v>
      </c>
      <c r="BF105" s="7" t="s">
        <v>0</v>
      </c>
      <c r="BG105" s="7">
        <v>8</v>
      </c>
      <c r="BH105" s="45" t="s">
        <v>3</v>
      </c>
      <c r="BI105" s="44">
        <v>13</v>
      </c>
      <c r="BJ105" s="7" t="s">
        <v>0</v>
      </c>
      <c r="BK105" s="7">
        <v>8</v>
      </c>
      <c r="BL105" s="7">
        <v>149</v>
      </c>
      <c r="BM105" s="7">
        <v>31311842.163284998</v>
      </c>
      <c r="BN105" s="7" t="s">
        <v>3</v>
      </c>
      <c r="BO105" s="7">
        <v>537199</v>
      </c>
      <c r="BP105" s="6">
        <v>0</v>
      </c>
      <c r="DM105" s="45"/>
    </row>
    <row r="106" spans="1:117" s="7" customFormat="1" x14ac:dyDescent="0.2">
      <c r="A106" s="6">
        <v>14</v>
      </c>
      <c r="B106" s="7">
        <v>1</v>
      </c>
      <c r="C106" s="7">
        <v>106</v>
      </c>
      <c r="D106" s="7">
        <v>31316258.665135998</v>
      </c>
      <c r="E106" s="7" t="s">
        <v>1</v>
      </c>
      <c r="F106" s="6">
        <v>19</v>
      </c>
      <c r="G106" s="7">
        <v>106</v>
      </c>
      <c r="H106" s="7">
        <v>43</v>
      </c>
      <c r="I106" s="7">
        <v>71</v>
      </c>
      <c r="J106" s="7">
        <v>170</v>
      </c>
      <c r="K106" s="7">
        <v>235</v>
      </c>
      <c r="L106" s="7">
        <v>129</v>
      </c>
      <c r="M106" s="7">
        <v>82</v>
      </c>
      <c r="N106" s="7">
        <v>166</v>
      </c>
      <c r="O106" s="7">
        <v>157</v>
      </c>
      <c r="P106" s="7">
        <v>210</v>
      </c>
      <c r="Q106" s="7">
        <v>242</v>
      </c>
      <c r="R106" s="7">
        <v>49</v>
      </c>
      <c r="S106" s="7">
        <v>48</v>
      </c>
      <c r="T106" s="7">
        <v>104</v>
      </c>
      <c r="U106" s="7">
        <v>110</v>
      </c>
      <c r="V106" s="7">
        <v>248</v>
      </c>
      <c r="BB106" s="45"/>
      <c r="BC106" s="7">
        <v>14</v>
      </c>
      <c r="BD106" s="7">
        <v>1</v>
      </c>
      <c r="BE106" s="7">
        <v>14</v>
      </c>
      <c r="BF106" s="7" t="s">
        <v>0</v>
      </c>
      <c r="BG106" s="7">
        <v>1</v>
      </c>
      <c r="BH106" s="45" t="s">
        <v>1</v>
      </c>
      <c r="BI106" s="44">
        <v>14</v>
      </c>
      <c r="BJ106" s="7" t="s">
        <v>0</v>
      </c>
      <c r="BK106" s="7">
        <v>1</v>
      </c>
      <c r="BL106" s="7">
        <v>106</v>
      </c>
      <c r="BM106" s="7">
        <v>31316287.441447999</v>
      </c>
      <c r="BN106" s="7" t="s">
        <v>1</v>
      </c>
      <c r="BO106" s="7">
        <v>568507</v>
      </c>
      <c r="BP106" s="6">
        <v>0</v>
      </c>
      <c r="BQ106" s="7">
        <v>100</v>
      </c>
      <c r="BR106" s="7">
        <v>35</v>
      </c>
      <c r="BS106" s="7">
        <v>75</v>
      </c>
      <c r="BT106" s="7">
        <v>185</v>
      </c>
      <c r="BU106" s="7">
        <v>305</v>
      </c>
      <c r="BV106" s="7">
        <v>25</v>
      </c>
      <c r="BW106" s="7">
        <v>80</v>
      </c>
      <c r="BX106" s="7">
        <v>190</v>
      </c>
      <c r="BY106" s="7">
        <v>125</v>
      </c>
      <c r="BZ106" s="7">
        <v>285</v>
      </c>
      <c r="CA106" s="7">
        <v>215</v>
      </c>
      <c r="CB106" s="7">
        <v>0</v>
      </c>
      <c r="CC106" s="7">
        <v>40</v>
      </c>
      <c r="CD106" s="7">
        <v>100</v>
      </c>
      <c r="CE106" s="7">
        <v>120</v>
      </c>
      <c r="CF106" s="7">
        <v>45</v>
      </c>
      <c r="DM106" s="45"/>
    </row>
    <row r="107" spans="1:117" s="7" customFormat="1" x14ac:dyDescent="0.2">
      <c r="A107" s="6">
        <v>14</v>
      </c>
      <c r="B107" s="7">
        <v>2</v>
      </c>
      <c r="C107" s="7">
        <v>111</v>
      </c>
      <c r="D107" s="7">
        <v>31316478.603845999</v>
      </c>
      <c r="E107" s="7" t="s">
        <v>1</v>
      </c>
      <c r="F107" s="6">
        <v>35</v>
      </c>
      <c r="G107" s="7">
        <v>186</v>
      </c>
      <c r="H107" s="7">
        <v>113</v>
      </c>
      <c r="I107" s="7">
        <v>219</v>
      </c>
      <c r="J107" s="7">
        <v>125</v>
      </c>
      <c r="K107" s="7">
        <v>141</v>
      </c>
      <c r="L107" s="7">
        <v>153</v>
      </c>
      <c r="M107" s="7">
        <v>101</v>
      </c>
      <c r="N107" s="7">
        <v>54</v>
      </c>
      <c r="O107" s="7">
        <v>35</v>
      </c>
      <c r="P107" s="7">
        <v>16</v>
      </c>
      <c r="Q107" s="7">
        <v>168</v>
      </c>
      <c r="R107" s="7">
        <v>99</v>
      </c>
      <c r="S107" s="7">
        <v>81</v>
      </c>
      <c r="T107" s="7">
        <v>0</v>
      </c>
      <c r="U107" s="7">
        <v>8</v>
      </c>
      <c r="V107" s="7">
        <v>247</v>
      </c>
      <c r="W107" s="7">
        <v>136</v>
      </c>
      <c r="X107" s="7">
        <v>49</v>
      </c>
      <c r="Y107" s="7">
        <v>209</v>
      </c>
      <c r="BB107" s="45"/>
      <c r="BC107" s="7">
        <v>14</v>
      </c>
      <c r="BD107" s="7">
        <v>2</v>
      </c>
      <c r="BE107" s="7">
        <v>14</v>
      </c>
      <c r="BF107" s="7" t="s">
        <v>0</v>
      </c>
      <c r="BG107" s="7">
        <v>2</v>
      </c>
      <c r="BH107" s="45" t="s">
        <v>1</v>
      </c>
      <c r="BI107" s="44">
        <v>14</v>
      </c>
      <c r="BJ107" s="7" t="s">
        <v>0</v>
      </c>
      <c r="BK107" s="7">
        <v>2</v>
      </c>
      <c r="BL107" s="7">
        <v>111</v>
      </c>
      <c r="BM107" s="7">
        <v>31316491.665206</v>
      </c>
      <c r="BN107" s="7" t="s">
        <v>1</v>
      </c>
      <c r="BO107" s="7">
        <v>584554</v>
      </c>
      <c r="BP107" s="6">
        <v>20</v>
      </c>
      <c r="BQ107" s="7">
        <v>280</v>
      </c>
      <c r="BR107" s="7">
        <v>10</v>
      </c>
      <c r="BS107" s="7">
        <v>290</v>
      </c>
      <c r="BT107" s="7">
        <v>50</v>
      </c>
      <c r="BU107" s="7">
        <v>140</v>
      </c>
      <c r="BV107" s="7">
        <v>150</v>
      </c>
      <c r="BW107" s="7">
        <v>100</v>
      </c>
      <c r="BX107" s="7">
        <v>50</v>
      </c>
      <c r="BY107" s="7">
        <v>35</v>
      </c>
      <c r="BZ107" s="7">
        <v>15</v>
      </c>
      <c r="CA107" s="7">
        <v>280</v>
      </c>
      <c r="CB107" s="7">
        <v>0</v>
      </c>
      <c r="CC107" s="7">
        <v>60</v>
      </c>
      <c r="CD107" s="7">
        <v>0</v>
      </c>
      <c r="CE107" s="7">
        <v>0</v>
      </c>
      <c r="CF107" s="7">
        <v>320</v>
      </c>
      <c r="CG107" s="7">
        <v>65</v>
      </c>
      <c r="CH107" s="7">
        <v>40</v>
      </c>
      <c r="CI107" s="7">
        <v>35</v>
      </c>
      <c r="DM107" s="45"/>
    </row>
    <row r="108" spans="1:117" s="7" customFormat="1" x14ac:dyDescent="0.2">
      <c r="A108" s="6">
        <v>14</v>
      </c>
      <c r="B108" s="7">
        <v>3</v>
      </c>
      <c r="C108" s="7">
        <v>116</v>
      </c>
      <c r="D108" s="7">
        <v>31316698.545125</v>
      </c>
      <c r="E108" s="7" t="s">
        <v>1</v>
      </c>
      <c r="F108" s="6">
        <v>215</v>
      </c>
      <c r="G108" s="7">
        <v>246</v>
      </c>
      <c r="H108" s="7">
        <v>83</v>
      </c>
      <c r="I108" s="7">
        <v>15</v>
      </c>
      <c r="J108" s="7">
        <v>98</v>
      </c>
      <c r="K108" s="7">
        <v>142</v>
      </c>
      <c r="L108" s="7">
        <v>208</v>
      </c>
      <c r="M108" s="7">
        <v>99</v>
      </c>
      <c r="N108" s="7">
        <v>131</v>
      </c>
      <c r="O108" s="7">
        <v>79</v>
      </c>
      <c r="P108" s="7">
        <v>248</v>
      </c>
      <c r="Q108" s="7">
        <v>156</v>
      </c>
      <c r="R108" s="7">
        <v>215</v>
      </c>
      <c r="S108" s="7">
        <v>249</v>
      </c>
      <c r="BB108" s="45"/>
      <c r="BC108" s="7">
        <v>14</v>
      </c>
      <c r="BD108" s="7">
        <v>3</v>
      </c>
      <c r="BE108" s="7">
        <v>14</v>
      </c>
      <c r="BF108" s="7" t="s">
        <v>0</v>
      </c>
      <c r="BG108" s="7">
        <v>3</v>
      </c>
      <c r="BH108" s="45" t="s">
        <v>1</v>
      </c>
      <c r="BI108" s="44">
        <v>14</v>
      </c>
      <c r="BJ108" s="7" t="s">
        <v>0</v>
      </c>
      <c r="BK108" s="7">
        <v>3</v>
      </c>
      <c r="BL108" s="7">
        <v>116</v>
      </c>
      <c r="BM108" s="7">
        <v>31316702.672063999</v>
      </c>
      <c r="BN108" s="7" t="s">
        <v>1</v>
      </c>
      <c r="BO108" s="7">
        <v>583124</v>
      </c>
      <c r="BP108" s="6">
        <v>300</v>
      </c>
      <c r="BQ108" s="7">
        <v>205</v>
      </c>
      <c r="BR108" s="7">
        <v>35</v>
      </c>
      <c r="BS108" s="7">
        <v>10</v>
      </c>
      <c r="BT108" s="7">
        <v>155</v>
      </c>
      <c r="BU108" s="7">
        <v>80</v>
      </c>
      <c r="BV108" s="7">
        <v>220</v>
      </c>
      <c r="BW108" s="7">
        <v>95</v>
      </c>
      <c r="BX108" s="7">
        <v>205</v>
      </c>
      <c r="BY108" s="7">
        <v>0</v>
      </c>
      <c r="BZ108" s="7">
        <v>305</v>
      </c>
      <c r="CA108" s="7">
        <v>205</v>
      </c>
      <c r="CB108" s="7">
        <v>205</v>
      </c>
      <c r="CC108" s="7">
        <v>0</v>
      </c>
      <c r="DM108" s="45"/>
    </row>
    <row r="109" spans="1:117" s="7" customFormat="1" x14ac:dyDescent="0.2">
      <c r="A109" s="6">
        <v>14</v>
      </c>
      <c r="B109" s="7">
        <v>4</v>
      </c>
      <c r="C109" s="7">
        <v>118</v>
      </c>
      <c r="D109" s="7">
        <v>31316938.583995</v>
      </c>
      <c r="E109" s="7" t="s">
        <v>1</v>
      </c>
      <c r="F109" s="6">
        <v>167</v>
      </c>
      <c r="G109" s="7">
        <v>36</v>
      </c>
      <c r="H109" s="7">
        <v>38</v>
      </c>
      <c r="I109" s="7">
        <v>13</v>
      </c>
      <c r="J109" s="7">
        <v>127</v>
      </c>
      <c r="K109" s="7">
        <v>22</v>
      </c>
      <c r="L109" s="7">
        <v>66</v>
      </c>
      <c r="M109" s="7">
        <v>93</v>
      </c>
      <c r="N109" s="7">
        <v>148</v>
      </c>
      <c r="O109" s="7">
        <v>177</v>
      </c>
      <c r="P109" s="7">
        <v>62</v>
      </c>
      <c r="Q109" s="7">
        <v>209</v>
      </c>
      <c r="R109" s="7">
        <v>105</v>
      </c>
      <c r="S109" s="7">
        <v>162</v>
      </c>
      <c r="T109" s="7">
        <v>200</v>
      </c>
      <c r="U109" s="7">
        <v>180</v>
      </c>
      <c r="V109" s="7">
        <v>97</v>
      </c>
      <c r="W109" s="7">
        <v>53</v>
      </c>
      <c r="X109" s="7">
        <v>208</v>
      </c>
      <c r="BB109" s="45"/>
      <c r="BC109" s="7">
        <v>14</v>
      </c>
      <c r="BD109" s="7">
        <v>4</v>
      </c>
      <c r="BE109" s="7">
        <v>14</v>
      </c>
      <c r="BF109" s="7" t="s">
        <v>0</v>
      </c>
      <c r="BG109" s="7">
        <v>4</v>
      </c>
      <c r="BH109" s="45" t="s">
        <v>1</v>
      </c>
      <c r="BI109" s="44">
        <v>14</v>
      </c>
      <c r="BJ109" s="7" t="s">
        <v>0</v>
      </c>
      <c r="BK109" s="7">
        <v>4</v>
      </c>
      <c r="BL109" s="7">
        <v>118</v>
      </c>
      <c r="BM109" s="7">
        <v>31317004.937272999</v>
      </c>
      <c r="BN109" s="7" t="s">
        <v>1</v>
      </c>
      <c r="BO109" s="7">
        <v>580670</v>
      </c>
      <c r="BP109" s="6">
        <v>205</v>
      </c>
      <c r="BQ109" s="7">
        <v>205</v>
      </c>
      <c r="BR109" s="7">
        <v>0</v>
      </c>
      <c r="BS109" s="7">
        <v>0</v>
      </c>
      <c r="BT109" s="7">
        <v>205</v>
      </c>
      <c r="BU109" s="7">
        <v>0</v>
      </c>
      <c r="BV109" s="7">
        <v>5</v>
      </c>
      <c r="BW109" s="7">
        <v>90</v>
      </c>
      <c r="BX109" s="7">
        <v>205</v>
      </c>
      <c r="BY109" s="7">
        <v>220</v>
      </c>
      <c r="BZ109" s="7">
        <v>0</v>
      </c>
      <c r="CA109" s="7">
        <v>185</v>
      </c>
      <c r="CB109" s="7">
        <v>75</v>
      </c>
      <c r="CC109" s="7">
        <v>225</v>
      </c>
      <c r="CD109" s="7">
        <v>205</v>
      </c>
      <c r="CE109" s="7">
        <v>200</v>
      </c>
      <c r="CF109" s="7">
        <v>0</v>
      </c>
      <c r="CG109" s="7">
        <v>45</v>
      </c>
      <c r="CH109" s="7">
        <v>45</v>
      </c>
      <c r="DM109" s="45"/>
    </row>
    <row r="110" spans="1:117" s="7" customFormat="1" x14ac:dyDescent="0.2">
      <c r="A110" s="6">
        <v>14</v>
      </c>
      <c r="B110" s="7">
        <v>5</v>
      </c>
      <c r="C110" s="7">
        <v>119</v>
      </c>
      <c r="D110" s="7">
        <v>31317158.624428</v>
      </c>
      <c r="E110" s="7" t="s">
        <v>1</v>
      </c>
      <c r="F110" s="6">
        <v>129</v>
      </c>
      <c r="G110" s="7">
        <v>114</v>
      </c>
      <c r="H110" s="7">
        <v>76</v>
      </c>
      <c r="I110" s="7">
        <v>177</v>
      </c>
      <c r="J110" s="7">
        <v>224</v>
      </c>
      <c r="K110" s="7">
        <v>178</v>
      </c>
      <c r="L110" s="7">
        <v>244</v>
      </c>
      <c r="M110" s="7">
        <v>144</v>
      </c>
      <c r="N110" s="7">
        <v>220</v>
      </c>
      <c r="O110" s="7">
        <v>15</v>
      </c>
      <c r="P110" s="7">
        <v>225</v>
      </c>
      <c r="Q110" s="7">
        <v>53</v>
      </c>
      <c r="R110" s="7">
        <v>96</v>
      </c>
      <c r="S110" s="7">
        <v>192</v>
      </c>
      <c r="BB110" s="45"/>
      <c r="BC110" s="7">
        <v>14</v>
      </c>
      <c r="BD110" s="7">
        <v>5</v>
      </c>
      <c r="BE110" s="7">
        <v>14</v>
      </c>
      <c r="BF110" s="7" t="s">
        <v>0</v>
      </c>
      <c r="BG110" s="7">
        <v>5</v>
      </c>
      <c r="BH110" s="45" t="s">
        <v>1</v>
      </c>
      <c r="BI110" s="44">
        <v>14</v>
      </c>
      <c r="BJ110" s="7" t="s">
        <v>0</v>
      </c>
      <c r="BK110" s="7">
        <v>5</v>
      </c>
      <c r="BL110" s="7">
        <v>119</v>
      </c>
      <c r="BM110" s="7">
        <v>31317161.738566</v>
      </c>
      <c r="BN110" s="7" t="s">
        <v>1</v>
      </c>
      <c r="BO110" s="7">
        <v>591124</v>
      </c>
      <c r="BP110" s="6">
        <v>145</v>
      </c>
      <c r="BQ110" s="7">
        <v>105</v>
      </c>
      <c r="BR110" s="7">
        <v>60</v>
      </c>
      <c r="BS110" s="7">
        <v>245</v>
      </c>
      <c r="BT110" s="7">
        <v>220</v>
      </c>
      <c r="BU110" s="7">
        <v>185</v>
      </c>
      <c r="BV110" s="7">
        <v>200</v>
      </c>
      <c r="BW110" s="7">
        <v>200</v>
      </c>
      <c r="BX110" s="7">
        <v>200</v>
      </c>
      <c r="BY110" s="7">
        <v>0</v>
      </c>
      <c r="BZ110" s="7">
        <v>200</v>
      </c>
      <c r="CA110" s="7">
        <v>5</v>
      </c>
      <c r="CB110" s="7">
        <v>95</v>
      </c>
      <c r="CC110" s="7">
        <v>105</v>
      </c>
      <c r="DM110" s="45"/>
    </row>
    <row r="111" spans="1:117" s="7" customFormat="1" x14ac:dyDescent="0.2">
      <c r="A111" s="6">
        <v>14</v>
      </c>
      <c r="B111" s="7">
        <v>6</v>
      </c>
      <c r="C111" s="7">
        <v>133</v>
      </c>
      <c r="D111" s="7">
        <v>31317398.607763998</v>
      </c>
      <c r="E111" s="7" t="s">
        <v>1</v>
      </c>
      <c r="F111" s="6">
        <v>35</v>
      </c>
      <c r="G111" s="7">
        <v>67</v>
      </c>
      <c r="H111" s="7">
        <v>36</v>
      </c>
      <c r="I111" s="7">
        <v>158</v>
      </c>
      <c r="J111" s="7">
        <v>46</v>
      </c>
      <c r="K111" s="7">
        <v>22</v>
      </c>
      <c r="L111" s="7">
        <v>165</v>
      </c>
      <c r="M111" s="7">
        <v>65</v>
      </c>
      <c r="N111" s="7">
        <v>120</v>
      </c>
      <c r="O111" s="7">
        <v>8</v>
      </c>
      <c r="P111" s="7">
        <v>208</v>
      </c>
      <c r="Q111" s="7">
        <v>217</v>
      </c>
      <c r="R111" s="7">
        <v>191</v>
      </c>
      <c r="S111" s="7">
        <v>168</v>
      </c>
      <c r="T111" s="7">
        <v>27</v>
      </c>
      <c r="U111" s="7">
        <v>223</v>
      </c>
      <c r="V111" s="7">
        <v>71</v>
      </c>
      <c r="W111" s="7">
        <v>136</v>
      </c>
      <c r="X111" s="7">
        <v>99</v>
      </c>
      <c r="BB111" s="45"/>
      <c r="BC111" s="7">
        <v>14</v>
      </c>
      <c r="BD111" s="7">
        <v>6</v>
      </c>
      <c r="BE111" s="7">
        <v>14</v>
      </c>
      <c r="BF111" s="7" t="s">
        <v>0</v>
      </c>
      <c r="BG111" s="7">
        <v>6</v>
      </c>
      <c r="BH111" s="45" t="s">
        <v>1</v>
      </c>
      <c r="BI111" s="44">
        <v>14</v>
      </c>
      <c r="BJ111" s="7" t="s">
        <v>0</v>
      </c>
      <c r="BK111" s="7">
        <v>6</v>
      </c>
      <c r="BL111" s="7">
        <v>133</v>
      </c>
      <c r="BM111" s="7">
        <v>31317420.732143</v>
      </c>
      <c r="BN111" s="7" t="s">
        <v>1</v>
      </c>
      <c r="BO111" s="7">
        <v>585045</v>
      </c>
      <c r="BP111" s="6">
        <v>15</v>
      </c>
      <c r="BQ111" s="7">
        <v>65</v>
      </c>
      <c r="BR111" s="7">
        <v>35</v>
      </c>
      <c r="BS111" s="7">
        <v>180</v>
      </c>
      <c r="BT111" s="7">
        <v>15</v>
      </c>
      <c r="BU111" s="7">
        <v>20</v>
      </c>
      <c r="BV111" s="7">
        <v>265</v>
      </c>
      <c r="BW111" s="7">
        <v>265</v>
      </c>
      <c r="BX111" s="7">
        <v>100</v>
      </c>
      <c r="BY111" s="7">
        <v>0</v>
      </c>
      <c r="BZ111" s="7">
        <v>305</v>
      </c>
      <c r="CA111" s="7">
        <v>210</v>
      </c>
      <c r="CB111" s="7">
        <v>200</v>
      </c>
      <c r="CC111" s="7">
        <v>55</v>
      </c>
      <c r="CD111" s="7">
        <v>25</v>
      </c>
      <c r="CE111" s="7">
        <v>320</v>
      </c>
      <c r="CF111" s="7">
        <v>0</v>
      </c>
      <c r="CG111" s="7">
        <v>205</v>
      </c>
      <c r="CH111" s="7">
        <v>0</v>
      </c>
      <c r="DM111" s="45"/>
    </row>
    <row r="112" spans="1:117" s="7" customFormat="1" x14ac:dyDescent="0.2">
      <c r="A112" s="6">
        <v>14</v>
      </c>
      <c r="B112" s="7">
        <v>7</v>
      </c>
      <c r="C112" s="7">
        <v>147</v>
      </c>
      <c r="D112" s="7">
        <v>31317618.649941001</v>
      </c>
      <c r="E112" s="7" t="s">
        <v>1</v>
      </c>
      <c r="F112" s="6">
        <v>235</v>
      </c>
      <c r="G112" s="7">
        <v>173</v>
      </c>
      <c r="H112" s="7">
        <v>13</v>
      </c>
      <c r="I112" s="7">
        <v>156</v>
      </c>
      <c r="J112" s="7">
        <v>28</v>
      </c>
      <c r="K112" s="7">
        <v>243</v>
      </c>
      <c r="L112" s="7">
        <v>201</v>
      </c>
      <c r="M112" s="7">
        <v>150</v>
      </c>
      <c r="N112" s="7">
        <v>248</v>
      </c>
      <c r="O112" s="7">
        <v>228</v>
      </c>
      <c r="P112" s="7">
        <v>151</v>
      </c>
      <c r="Q112" s="7">
        <v>94</v>
      </c>
      <c r="R112" s="7">
        <v>231</v>
      </c>
      <c r="BB112" s="45"/>
      <c r="BC112" s="7">
        <v>14</v>
      </c>
      <c r="BD112" s="7">
        <v>7</v>
      </c>
      <c r="BE112" s="7">
        <v>14</v>
      </c>
      <c r="BF112" s="7" t="s">
        <v>0</v>
      </c>
      <c r="BG112" s="7">
        <v>7</v>
      </c>
      <c r="BH112" s="45" t="s">
        <v>1</v>
      </c>
      <c r="BI112" s="44">
        <v>14</v>
      </c>
      <c r="BJ112" s="7" t="s">
        <v>0</v>
      </c>
      <c r="BK112" s="7">
        <v>7</v>
      </c>
      <c r="BL112" s="7">
        <v>147</v>
      </c>
      <c r="BM112" s="7">
        <v>31317622.991037</v>
      </c>
      <c r="BN112" s="7" t="s">
        <v>1</v>
      </c>
      <c r="BO112" s="7">
        <v>580469</v>
      </c>
      <c r="BP112" s="6">
        <v>320</v>
      </c>
      <c r="BQ112" s="7">
        <v>90</v>
      </c>
      <c r="BR112" s="7">
        <v>5</v>
      </c>
      <c r="BS112" s="7">
        <v>195</v>
      </c>
      <c r="BT112" s="7">
        <v>0</v>
      </c>
      <c r="BU112" s="7">
        <v>300</v>
      </c>
      <c r="BV112" s="7">
        <v>130</v>
      </c>
      <c r="BW112" s="7">
        <v>170</v>
      </c>
      <c r="BX112" s="7">
        <v>305</v>
      </c>
      <c r="BY112" s="7">
        <v>140</v>
      </c>
      <c r="BZ112" s="7">
        <v>150</v>
      </c>
      <c r="CA112" s="7">
        <v>90</v>
      </c>
      <c r="CB112" s="7">
        <v>90</v>
      </c>
      <c r="DM112" s="45"/>
    </row>
    <row r="113" spans="1:117" s="7" customFormat="1" x14ac:dyDescent="0.2">
      <c r="A113" s="6">
        <v>14</v>
      </c>
      <c r="B113" s="7">
        <v>8</v>
      </c>
      <c r="C113" s="7">
        <v>149</v>
      </c>
      <c r="D113" s="7">
        <v>31317838.673491001</v>
      </c>
      <c r="E113" s="7" t="s">
        <v>1</v>
      </c>
      <c r="F113" s="6">
        <v>49</v>
      </c>
      <c r="G113" s="7">
        <v>7</v>
      </c>
      <c r="H113" s="7">
        <v>150</v>
      </c>
      <c r="I113" s="7">
        <v>188</v>
      </c>
      <c r="J113" s="7">
        <v>157</v>
      </c>
      <c r="K113" s="7">
        <v>78</v>
      </c>
      <c r="L113" s="7">
        <v>30</v>
      </c>
      <c r="M113" s="7">
        <v>131</v>
      </c>
      <c r="N113" s="7">
        <v>209</v>
      </c>
      <c r="O113" s="7">
        <v>203</v>
      </c>
      <c r="P113" s="7">
        <v>21</v>
      </c>
      <c r="Q113" s="7">
        <v>211</v>
      </c>
      <c r="R113" s="7">
        <v>97</v>
      </c>
      <c r="S113" s="7">
        <v>214</v>
      </c>
      <c r="T113" s="7">
        <v>74</v>
      </c>
      <c r="U113" s="7">
        <v>1</v>
      </c>
      <c r="V113" s="7">
        <v>4</v>
      </c>
      <c r="W113" s="7">
        <v>34</v>
      </c>
      <c r="X113" s="7">
        <v>5</v>
      </c>
      <c r="Y113" s="7">
        <v>92</v>
      </c>
      <c r="Z113" s="7">
        <v>131</v>
      </c>
      <c r="BB113" s="45"/>
      <c r="BC113" s="7">
        <v>14</v>
      </c>
      <c r="BD113" s="7">
        <v>8</v>
      </c>
      <c r="BE113" s="7">
        <v>14</v>
      </c>
      <c r="BF113" s="7" t="s">
        <v>0</v>
      </c>
      <c r="BG113" s="7">
        <v>8</v>
      </c>
      <c r="BH113" s="45" t="s">
        <v>1</v>
      </c>
      <c r="BI113" s="44">
        <v>14</v>
      </c>
      <c r="BJ113" s="7" t="s">
        <v>0</v>
      </c>
      <c r="BK113" s="7">
        <v>8</v>
      </c>
      <c r="BL113" s="7">
        <v>149</v>
      </c>
      <c r="BM113" s="7">
        <v>31317945.352014001</v>
      </c>
      <c r="BN113" s="7" t="s">
        <v>1</v>
      </c>
      <c r="BO113" s="7">
        <v>537199</v>
      </c>
      <c r="BP113" s="6">
        <v>0</v>
      </c>
      <c r="BQ113" s="7">
        <v>0</v>
      </c>
      <c r="BR113" s="7">
        <v>190</v>
      </c>
      <c r="BS113" s="7">
        <v>200</v>
      </c>
      <c r="BT113" s="7">
        <v>65</v>
      </c>
      <c r="BU113" s="7">
        <v>70</v>
      </c>
      <c r="BV113" s="7">
        <v>175</v>
      </c>
      <c r="BW113" s="7">
        <v>0</v>
      </c>
      <c r="BX113" s="7">
        <v>195</v>
      </c>
      <c r="BY113" s="7">
        <v>205</v>
      </c>
      <c r="BZ113" s="7">
        <v>10</v>
      </c>
      <c r="CA113" s="7">
        <v>290</v>
      </c>
      <c r="CB113" s="7">
        <v>10</v>
      </c>
      <c r="CC113" s="7">
        <v>300</v>
      </c>
      <c r="CD113" s="7">
        <v>5</v>
      </c>
      <c r="CE113" s="7">
        <v>5</v>
      </c>
      <c r="CF113" s="7">
        <v>0</v>
      </c>
      <c r="CG113" s="7">
        <v>30</v>
      </c>
      <c r="CH113" s="7">
        <v>0</v>
      </c>
      <c r="CI113" s="7">
        <v>210</v>
      </c>
      <c r="CJ113" s="7">
        <v>10</v>
      </c>
      <c r="DM113" s="45"/>
    </row>
    <row r="114" spans="1:117" s="7" customFormat="1" x14ac:dyDescent="0.2">
      <c r="A114" s="6">
        <v>15</v>
      </c>
      <c r="B114" s="7">
        <v>1</v>
      </c>
      <c r="C114" s="7">
        <v>106</v>
      </c>
      <c r="D114" s="7">
        <v>31322258.688106999</v>
      </c>
      <c r="E114" s="7" t="s">
        <v>2</v>
      </c>
      <c r="F114" s="6">
        <v>0</v>
      </c>
      <c r="BB114" s="45"/>
      <c r="BC114" s="7">
        <v>15</v>
      </c>
      <c r="BD114" s="7">
        <v>1</v>
      </c>
      <c r="BE114" s="7">
        <v>15</v>
      </c>
      <c r="BF114" s="7" t="s">
        <v>0</v>
      </c>
      <c r="BG114" s="7">
        <v>1</v>
      </c>
      <c r="BH114" s="45" t="s">
        <v>2</v>
      </c>
      <c r="BI114" s="44">
        <v>15</v>
      </c>
      <c r="BJ114" s="7" t="s">
        <v>0</v>
      </c>
      <c r="BK114" s="7">
        <v>1</v>
      </c>
      <c r="BL114" s="7">
        <v>106</v>
      </c>
      <c r="BM114" s="7">
        <v>31322262.777378</v>
      </c>
      <c r="BN114" s="7" t="s">
        <v>2</v>
      </c>
      <c r="BO114" s="7">
        <v>568507</v>
      </c>
      <c r="BP114" s="6">
        <v>0</v>
      </c>
      <c r="DM114" s="45"/>
    </row>
    <row r="115" spans="1:117" s="7" customFormat="1" x14ac:dyDescent="0.2">
      <c r="A115" s="6">
        <v>15</v>
      </c>
      <c r="B115" s="7">
        <v>2</v>
      </c>
      <c r="C115" s="7">
        <v>111</v>
      </c>
      <c r="D115" s="7">
        <v>31322478.650672</v>
      </c>
      <c r="E115" s="7" t="s">
        <v>2</v>
      </c>
      <c r="F115" s="6">
        <v>0</v>
      </c>
      <c r="BB115" s="45"/>
      <c r="BC115" s="7">
        <v>15</v>
      </c>
      <c r="BD115" s="7">
        <v>2</v>
      </c>
      <c r="BE115" s="7">
        <v>15</v>
      </c>
      <c r="BF115" s="7" t="s">
        <v>0</v>
      </c>
      <c r="BG115" s="7">
        <v>2</v>
      </c>
      <c r="BH115" s="45" t="s">
        <v>2</v>
      </c>
      <c r="BI115" s="44">
        <v>15</v>
      </c>
      <c r="BJ115" s="7" t="s">
        <v>0</v>
      </c>
      <c r="BK115" s="7">
        <v>2</v>
      </c>
      <c r="BL115" s="7">
        <v>111</v>
      </c>
      <c r="BM115" s="7">
        <v>31322481.805597998</v>
      </c>
      <c r="BN115" s="7" t="s">
        <v>2</v>
      </c>
      <c r="BO115" s="7">
        <v>584554</v>
      </c>
      <c r="BP115" s="6">
        <v>0</v>
      </c>
      <c r="DM115" s="45"/>
    </row>
    <row r="116" spans="1:117" s="7" customFormat="1" x14ac:dyDescent="0.2">
      <c r="A116" s="6">
        <v>15</v>
      </c>
      <c r="B116" s="7">
        <v>3</v>
      </c>
      <c r="C116" s="7">
        <v>116</v>
      </c>
      <c r="D116" s="7">
        <v>31322698.563099999</v>
      </c>
      <c r="E116" s="7" t="s">
        <v>2</v>
      </c>
      <c r="F116" s="6">
        <v>0</v>
      </c>
      <c r="BB116" s="45"/>
      <c r="BC116" s="7">
        <v>15</v>
      </c>
      <c r="BD116" s="7">
        <v>3</v>
      </c>
      <c r="BE116" s="7">
        <v>15</v>
      </c>
      <c r="BF116" s="7" t="s">
        <v>0</v>
      </c>
      <c r="BG116" s="7">
        <v>3</v>
      </c>
      <c r="BH116" s="45" t="s">
        <v>2</v>
      </c>
      <c r="BI116" s="44">
        <v>15</v>
      </c>
      <c r="BJ116" s="7" t="s">
        <v>0</v>
      </c>
      <c r="BK116" s="7">
        <v>3</v>
      </c>
      <c r="BL116" s="7">
        <v>116</v>
      </c>
      <c r="BM116" s="7">
        <v>31322712.984995</v>
      </c>
      <c r="BN116" s="7" t="s">
        <v>2</v>
      </c>
      <c r="BO116" s="7">
        <v>583124</v>
      </c>
      <c r="BP116" s="6">
        <v>0</v>
      </c>
      <c r="DM116" s="45"/>
    </row>
    <row r="117" spans="1:117" s="7" customFormat="1" x14ac:dyDescent="0.2">
      <c r="A117" s="6">
        <v>15</v>
      </c>
      <c r="B117" s="7">
        <v>4</v>
      </c>
      <c r="C117" s="7">
        <v>118</v>
      </c>
      <c r="D117" s="7">
        <v>31322938.64931</v>
      </c>
      <c r="E117" s="7" t="s">
        <v>2</v>
      </c>
      <c r="F117" s="6">
        <v>0</v>
      </c>
      <c r="BB117" s="45"/>
      <c r="BC117" s="7">
        <v>15</v>
      </c>
      <c r="BD117" s="7">
        <v>4</v>
      </c>
      <c r="BE117" s="7">
        <v>15</v>
      </c>
      <c r="BF117" s="7" t="s">
        <v>0</v>
      </c>
      <c r="BG117" s="7">
        <v>4</v>
      </c>
      <c r="BH117" s="45" t="s">
        <v>2</v>
      </c>
      <c r="BI117" s="44">
        <v>15</v>
      </c>
      <c r="BJ117" s="7" t="s">
        <v>0</v>
      </c>
      <c r="BK117" s="7">
        <v>4</v>
      </c>
      <c r="BL117" s="7">
        <v>118</v>
      </c>
      <c r="BM117" s="7">
        <v>31322956.824933998</v>
      </c>
      <c r="BN117" s="7" t="s">
        <v>2</v>
      </c>
      <c r="BO117" s="7">
        <v>580670</v>
      </c>
      <c r="BP117" s="6">
        <v>0</v>
      </c>
      <c r="DM117" s="45"/>
    </row>
    <row r="118" spans="1:117" s="7" customFormat="1" x14ac:dyDescent="0.2">
      <c r="A118" s="6">
        <v>15</v>
      </c>
      <c r="B118" s="7">
        <v>5</v>
      </c>
      <c r="C118" s="7">
        <v>119</v>
      </c>
      <c r="D118" s="7">
        <v>31323158.636863001</v>
      </c>
      <c r="E118" s="7" t="s">
        <v>2</v>
      </c>
      <c r="F118" s="6">
        <v>0</v>
      </c>
      <c r="BB118" s="45"/>
      <c r="BC118" s="7">
        <v>15</v>
      </c>
      <c r="BD118" s="7">
        <v>5</v>
      </c>
      <c r="BE118" s="7">
        <v>15</v>
      </c>
      <c r="BF118" s="7" t="s">
        <v>0</v>
      </c>
      <c r="BG118" s="7">
        <v>5</v>
      </c>
      <c r="BH118" s="45" t="s">
        <v>2</v>
      </c>
      <c r="BI118" s="44">
        <v>15</v>
      </c>
      <c r="BJ118" s="7" t="s">
        <v>0</v>
      </c>
      <c r="BK118" s="7">
        <v>5</v>
      </c>
      <c r="BL118" s="7">
        <v>119</v>
      </c>
      <c r="BM118" s="7">
        <v>31323160.974885002</v>
      </c>
      <c r="BN118" s="7" t="s">
        <v>2</v>
      </c>
      <c r="BO118" s="7">
        <v>591124</v>
      </c>
      <c r="BP118" s="6">
        <v>0</v>
      </c>
      <c r="DM118" s="45"/>
    </row>
    <row r="119" spans="1:117" s="7" customFormat="1" x14ac:dyDescent="0.2">
      <c r="A119" s="6">
        <v>15</v>
      </c>
      <c r="B119" s="7">
        <v>6</v>
      </c>
      <c r="C119" s="7">
        <v>133</v>
      </c>
      <c r="D119" s="7">
        <v>31323398.63185</v>
      </c>
      <c r="E119" s="7" t="s">
        <v>2</v>
      </c>
      <c r="F119" s="6">
        <v>0</v>
      </c>
      <c r="BB119" s="45"/>
      <c r="BC119" s="7">
        <v>15</v>
      </c>
      <c r="BD119" s="7">
        <v>6</v>
      </c>
      <c r="BE119" s="7">
        <v>15</v>
      </c>
      <c r="BF119" s="7" t="s">
        <v>0</v>
      </c>
      <c r="BG119" s="7">
        <v>6</v>
      </c>
      <c r="BH119" s="45" t="s">
        <v>2</v>
      </c>
      <c r="BI119" s="44">
        <v>15</v>
      </c>
      <c r="BJ119" s="7" t="s">
        <v>0</v>
      </c>
      <c r="BK119" s="7">
        <v>6</v>
      </c>
      <c r="BL119" s="7">
        <v>133</v>
      </c>
      <c r="BM119" s="7">
        <v>31323402.114039</v>
      </c>
      <c r="BN119" s="7" t="s">
        <v>2</v>
      </c>
      <c r="BO119" s="7">
        <v>585045</v>
      </c>
      <c r="BP119" s="6">
        <v>0</v>
      </c>
      <c r="DM119" s="45"/>
    </row>
    <row r="120" spans="1:117" s="7" customFormat="1" x14ac:dyDescent="0.2">
      <c r="A120" s="6">
        <v>15</v>
      </c>
      <c r="B120" s="7">
        <v>7</v>
      </c>
      <c r="C120" s="7">
        <v>147</v>
      </c>
      <c r="D120" s="7">
        <v>31323618.655933999</v>
      </c>
      <c r="E120" s="7" t="s">
        <v>2</v>
      </c>
      <c r="F120" s="6">
        <v>0</v>
      </c>
      <c r="BB120" s="45"/>
      <c r="BC120" s="7">
        <v>15</v>
      </c>
      <c r="BD120" s="7">
        <v>7</v>
      </c>
      <c r="BE120" s="7">
        <v>15</v>
      </c>
      <c r="BF120" s="7" t="s">
        <v>0</v>
      </c>
      <c r="BG120" s="7">
        <v>7</v>
      </c>
      <c r="BH120" s="45" t="s">
        <v>2</v>
      </c>
      <c r="BI120" s="44">
        <v>15</v>
      </c>
      <c r="BJ120" s="7" t="s">
        <v>0</v>
      </c>
      <c r="BK120" s="7">
        <v>7</v>
      </c>
      <c r="BL120" s="7">
        <v>147</v>
      </c>
      <c r="BM120" s="7">
        <v>31323660.593906</v>
      </c>
      <c r="BN120" s="7" t="s">
        <v>2</v>
      </c>
      <c r="BO120" s="7">
        <v>580469</v>
      </c>
      <c r="BP120" s="6">
        <v>0</v>
      </c>
      <c r="DM120" s="45"/>
    </row>
    <row r="121" spans="1:117" s="7" customFormat="1" x14ac:dyDescent="0.2">
      <c r="A121" s="6">
        <v>15</v>
      </c>
      <c r="B121" s="7">
        <v>8</v>
      </c>
      <c r="C121" s="7">
        <v>149</v>
      </c>
      <c r="D121" s="7">
        <v>31323838.600325</v>
      </c>
      <c r="E121" s="7" t="s">
        <v>2</v>
      </c>
      <c r="F121" s="6">
        <v>0</v>
      </c>
      <c r="BB121" s="45"/>
      <c r="BC121" s="7">
        <v>15</v>
      </c>
      <c r="BD121" s="7">
        <v>8</v>
      </c>
      <c r="BE121" s="7">
        <v>15</v>
      </c>
      <c r="BF121" s="7" t="s">
        <v>0</v>
      </c>
      <c r="BG121" s="7">
        <v>8</v>
      </c>
      <c r="BH121" s="45" t="s">
        <v>2</v>
      </c>
      <c r="BI121" s="44">
        <v>15</v>
      </c>
      <c r="BJ121" s="7" t="s">
        <v>0</v>
      </c>
      <c r="BK121" s="7">
        <v>8</v>
      </c>
      <c r="BL121" s="7">
        <v>149</v>
      </c>
      <c r="BM121" s="7">
        <v>31323866.835988</v>
      </c>
      <c r="BN121" s="7" t="s">
        <v>2</v>
      </c>
      <c r="BO121" s="7">
        <v>537199</v>
      </c>
      <c r="BP121" s="6">
        <v>0</v>
      </c>
      <c r="DM121" s="45"/>
    </row>
    <row r="122" spans="1:117" s="7" customFormat="1" x14ac:dyDescent="0.2">
      <c r="A122" s="6">
        <v>16</v>
      </c>
      <c r="B122" s="7">
        <v>1</v>
      </c>
      <c r="C122" s="7">
        <v>106</v>
      </c>
      <c r="D122" s="7">
        <v>31328258.664652999</v>
      </c>
      <c r="E122" s="7" t="s">
        <v>1</v>
      </c>
      <c r="F122" s="6">
        <v>17</v>
      </c>
      <c r="G122" s="7">
        <v>69</v>
      </c>
      <c r="H122" s="7">
        <v>150</v>
      </c>
      <c r="I122" s="7">
        <v>221</v>
      </c>
      <c r="J122" s="7">
        <v>90</v>
      </c>
      <c r="K122" s="7">
        <v>128</v>
      </c>
      <c r="L122" s="7">
        <v>106</v>
      </c>
      <c r="M122" s="7">
        <v>77</v>
      </c>
      <c r="N122" s="7">
        <v>2</v>
      </c>
      <c r="O122" s="7">
        <v>171</v>
      </c>
      <c r="P122" s="7">
        <v>117</v>
      </c>
      <c r="Q122" s="7">
        <v>186</v>
      </c>
      <c r="R122" s="7">
        <v>98</v>
      </c>
      <c r="S122" s="7">
        <v>16</v>
      </c>
      <c r="T122" s="7">
        <v>5</v>
      </c>
      <c r="U122" s="7">
        <v>15</v>
      </c>
      <c r="V122" s="7">
        <v>228</v>
      </c>
      <c r="W122" s="7">
        <v>103</v>
      </c>
      <c r="X122" s="7">
        <v>138</v>
      </c>
      <c r="Y122" s="7">
        <v>236</v>
      </c>
      <c r="BB122" s="45"/>
      <c r="BC122" s="7">
        <v>16</v>
      </c>
      <c r="BD122" s="7">
        <v>1</v>
      </c>
      <c r="BE122" s="7">
        <v>16</v>
      </c>
      <c r="BF122" s="7" t="s">
        <v>0</v>
      </c>
      <c r="BG122" s="7">
        <v>1</v>
      </c>
      <c r="BH122" s="45" t="s">
        <v>1</v>
      </c>
      <c r="BI122" s="44">
        <v>16</v>
      </c>
      <c r="BJ122" s="7" t="s">
        <v>0</v>
      </c>
      <c r="BK122" s="7">
        <v>1</v>
      </c>
      <c r="BL122" s="7">
        <v>106</v>
      </c>
      <c r="BM122" s="7">
        <v>31328268.727531999</v>
      </c>
      <c r="BN122" s="7" t="s">
        <v>1</v>
      </c>
      <c r="BO122" s="7">
        <v>568507</v>
      </c>
      <c r="BP122" s="6">
        <v>5</v>
      </c>
      <c r="BQ122" s="7">
        <v>80</v>
      </c>
      <c r="BR122" s="7">
        <v>135</v>
      </c>
      <c r="BS122" s="7">
        <v>280</v>
      </c>
      <c r="BT122" s="7">
        <v>50</v>
      </c>
      <c r="BU122" s="7">
        <v>100</v>
      </c>
      <c r="BV122" s="7">
        <v>100</v>
      </c>
      <c r="BW122" s="7">
        <v>85</v>
      </c>
      <c r="BX122" s="7">
        <v>0</v>
      </c>
      <c r="BY122" s="7">
        <v>265</v>
      </c>
      <c r="BZ122" s="7">
        <v>15</v>
      </c>
      <c r="CA122" s="7">
        <v>185</v>
      </c>
      <c r="CB122" s="7">
        <v>90</v>
      </c>
      <c r="CC122" s="7">
        <v>20</v>
      </c>
      <c r="CD122" s="7">
        <v>20</v>
      </c>
      <c r="CE122" s="7">
        <v>0</v>
      </c>
      <c r="CF122" s="7">
        <v>265</v>
      </c>
      <c r="CG122" s="7">
        <v>50</v>
      </c>
      <c r="CH122" s="7">
        <v>135</v>
      </c>
      <c r="CI122" s="7">
        <v>85</v>
      </c>
      <c r="DM122" s="45"/>
    </row>
    <row r="123" spans="1:117" s="7" customFormat="1" x14ac:dyDescent="0.2">
      <c r="A123" s="6">
        <v>16</v>
      </c>
      <c r="B123" s="7">
        <v>2</v>
      </c>
      <c r="C123" s="7">
        <v>111</v>
      </c>
      <c r="D123" s="7">
        <v>31328478.557746001</v>
      </c>
      <c r="E123" s="7" t="s">
        <v>1</v>
      </c>
      <c r="F123" s="6">
        <v>175</v>
      </c>
      <c r="G123" s="7">
        <v>172</v>
      </c>
      <c r="H123" s="7">
        <v>219</v>
      </c>
      <c r="I123" s="7">
        <v>227</v>
      </c>
      <c r="J123" s="7">
        <v>2</v>
      </c>
      <c r="K123" s="7">
        <v>7</v>
      </c>
      <c r="L123" s="7">
        <v>63</v>
      </c>
      <c r="M123" s="7">
        <v>195</v>
      </c>
      <c r="N123" s="7">
        <v>9</v>
      </c>
      <c r="O123" s="7">
        <v>159</v>
      </c>
      <c r="P123" s="7">
        <v>128</v>
      </c>
      <c r="Q123" s="7">
        <v>1</v>
      </c>
      <c r="R123" s="7">
        <v>31</v>
      </c>
      <c r="S123" s="7">
        <v>16</v>
      </c>
      <c r="T123" s="7">
        <v>134</v>
      </c>
      <c r="U123" s="7">
        <v>95</v>
      </c>
      <c r="V123" s="7">
        <v>49</v>
      </c>
      <c r="W123" s="7">
        <v>80</v>
      </c>
      <c r="X123" s="7">
        <v>32</v>
      </c>
      <c r="Y123" s="7">
        <v>174</v>
      </c>
      <c r="Z123" s="7">
        <v>66</v>
      </c>
      <c r="BB123" s="45"/>
      <c r="BC123" s="7">
        <v>16</v>
      </c>
      <c r="BD123" s="7">
        <v>2</v>
      </c>
      <c r="BE123" s="7">
        <v>16</v>
      </c>
      <c r="BF123" s="7" t="s">
        <v>0</v>
      </c>
      <c r="BG123" s="7">
        <v>2</v>
      </c>
      <c r="BH123" s="45" t="s">
        <v>1</v>
      </c>
      <c r="BI123" s="44">
        <v>16</v>
      </c>
      <c r="BJ123" s="7" t="s">
        <v>0</v>
      </c>
      <c r="BK123" s="7">
        <v>2</v>
      </c>
      <c r="BL123" s="7">
        <v>111</v>
      </c>
      <c r="BM123" s="7">
        <v>31328575.418706998</v>
      </c>
      <c r="BN123" s="7" t="s">
        <v>1</v>
      </c>
      <c r="BO123" s="7">
        <v>584554</v>
      </c>
      <c r="BP123" s="6">
        <v>80</v>
      </c>
      <c r="BQ123" s="7">
        <v>235</v>
      </c>
      <c r="BR123" s="7">
        <v>190</v>
      </c>
      <c r="BS123" s="7">
        <v>210</v>
      </c>
      <c r="BT123" s="7">
        <v>0</v>
      </c>
      <c r="BU123" s="7">
        <v>0</v>
      </c>
      <c r="BV123" s="7">
        <v>60</v>
      </c>
      <c r="BW123" s="7">
        <v>235</v>
      </c>
      <c r="BX123" s="7">
        <v>0</v>
      </c>
      <c r="BY123" s="7">
        <v>130</v>
      </c>
      <c r="BZ123" s="7">
        <v>100</v>
      </c>
      <c r="CA123" s="7">
        <v>0</v>
      </c>
      <c r="CB123" s="7">
        <v>25</v>
      </c>
      <c r="CC123" s="7">
        <v>15</v>
      </c>
      <c r="CD123" s="7">
        <v>130</v>
      </c>
      <c r="CE123" s="7">
        <v>100</v>
      </c>
      <c r="CF123" s="7">
        <v>45</v>
      </c>
      <c r="CG123" s="7">
        <v>85</v>
      </c>
      <c r="CH123" s="7">
        <v>35</v>
      </c>
      <c r="CI123" s="7">
        <v>155</v>
      </c>
      <c r="CJ123" s="7">
        <v>30</v>
      </c>
      <c r="DM123" s="45"/>
    </row>
    <row r="124" spans="1:117" s="7" customFormat="1" x14ac:dyDescent="0.2">
      <c r="A124" s="6">
        <v>16</v>
      </c>
      <c r="B124" s="7">
        <v>3</v>
      </c>
      <c r="C124" s="7">
        <v>116</v>
      </c>
      <c r="D124" s="7">
        <v>31328698.539781</v>
      </c>
      <c r="E124" s="7" t="s">
        <v>1</v>
      </c>
      <c r="F124" s="6">
        <v>176</v>
      </c>
      <c r="G124" s="7">
        <v>113</v>
      </c>
      <c r="H124" s="7">
        <v>247</v>
      </c>
      <c r="I124" s="7">
        <v>145</v>
      </c>
      <c r="J124" s="7">
        <v>138</v>
      </c>
      <c r="K124" s="7">
        <v>209</v>
      </c>
      <c r="L124" s="7">
        <v>153</v>
      </c>
      <c r="M124" s="7">
        <v>244</v>
      </c>
      <c r="N124" s="7">
        <v>228</v>
      </c>
      <c r="O124" s="7">
        <v>29</v>
      </c>
      <c r="P124" s="7">
        <v>133</v>
      </c>
      <c r="Q124" s="7">
        <v>208</v>
      </c>
      <c r="BB124" s="45"/>
      <c r="BC124" s="7">
        <v>16</v>
      </c>
      <c r="BD124" s="7">
        <v>3</v>
      </c>
      <c r="BE124" s="7">
        <v>16</v>
      </c>
      <c r="BF124" s="7" t="s">
        <v>0</v>
      </c>
      <c r="BG124" s="7">
        <v>3</v>
      </c>
      <c r="BH124" s="45" t="s">
        <v>1</v>
      </c>
      <c r="BI124" s="44">
        <v>16</v>
      </c>
      <c r="BJ124" s="7" t="s">
        <v>0</v>
      </c>
      <c r="BK124" s="7">
        <v>3</v>
      </c>
      <c r="BL124" s="7">
        <v>116</v>
      </c>
      <c r="BM124" s="7">
        <v>31328781.693470001</v>
      </c>
      <c r="BN124" s="7" t="s">
        <v>1</v>
      </c>
      <c r="BO124" s="7">
        <v>583124</v>
      </c>
      <c r="BP124" s="6">
        <v>115</v>
      </c>
      <c r="BQ124" s="7">
        <v>185</v>
      </c>
      <c r="BR124" s="7">
        <v>210</v>
      </c>
      <c r="BS124" s="7">
        <v>95</v>
      </c>
      <c r="BT124" s="7">
        <v>205</v>
      </c>
      <c r="BU124" s="7">
        <v>200</v>
      </c>
      <c r="BV124" s="7">
        <v>75</v>
      </c>
      <c r="BW124" s="7">
        <v>335</v>
      </c>
      <c r="BX124" s="7">
        <v>135</v>
      </c>
      <c r="BY124" s="7">
        <v>25</v>
      </c>
      <c r="BZ124" s="7">
        <v>245</v>
      </c>
      <c r="CA124" s="7">
        <v>200</v>
      </c>
      <c r="DM124" s="45"/>
    </row>
    <row r="125" spans="1:117" s="7" customFormat="1" x14ac:dyDescent="0.2">
      <c r="A125" s="6">
        <v>16</v>
      </c>
      <c r="B125" s="7">
        <v>4</v>
      </c>
      <c r="C125" s="7">
        <v>118</v>
      </c>
      <c r="D125" s="7">
        <v>31328938.632647999</v>
      </c>
      <c r="E125" s="7" t="s">
        <v>1</v>
      </c>
      <c r="F125" s="6">
        <v>212</v>
      </c>
      <c r="G125" s="7">
        <v>131</v>
      </c>
      <c r="H125" s="7">
        <v>159</v>
      </c>
      <c r="I125" s="7">
        <v>92</v>
      </c>
      <c r="J125" s="7">
        <v>70</v>
      </c>
      <c r="K125" s="7">
        <v>136</v>
      </c>
      <c r="L125" s="7">
        <v>142</v>
      </c>
      <c r="M125" s="7">
        <v>77</v>
      </c>
      <c r="N125" s="7">
        <v>229</v>
      </c>
      <c r="O125" s="7">
        <v>45</v>
      </c>
      <c r="P125" s="7">
        <v>194</v>
      </c>
      <c r="Q125" s="7">
        <v>117</v>
      </c>
      <c r="R125" s="7">
        <v>220</v>
      </c>
      <c r="S125" s="7">
        <v>220</v>
      </c>
      <c r="BB125" s="45"/>
      <c r="BC125" s="7">
        <v>16</v>
      </c>
      <c r="BD125" s="7">
        <v>4</v>
      </c>
      <c r="BE125" s="7">
        <v>16</v>
      </c>
      <c r="BF125" s="7" t="s">
        <v>0</v>
      </c>
      <c r="BG125" s="7">
        <v>4</v>
      </c>
      <c r="BH125" s="45" t="s">
        <v>1</v>
      </c>
      <c r="BI125" s="44">
        <v>16</v>
      </c>
      <c r="BJ125" s="7" t="s">
        <v>0</v>
      </c>
      <c r="BK125" s="7">
        <v>4</v>
      </c>
      <c r="BL125" s="7">
        <v>118</v>
      </c>
      <c r="BM125" s="7">
        <v>31328985.063786998</v>
      </c>
      <c r="BN125" s="7" t="s">
        <v>1</v>
      </c>
      <c r="BO125" s="7">
        <v>580670</v>
      </c>
      <c r="BP125" s="6">
        <v>210</v>
      </c>
      <c r="BQ125" s="7">
        <v>100</v>
      </c>
      <c r="BR125" s="7">
        <v>200</v>
      </c>
      <c r="BS125" s="7">
        <v>30</v>
      </c>
      <c r="BT125" s="7">
        <v>65</v>
      </c>
      <c r="BU125" s="7">
        <v>195</v>
      </c>
      <c r="BV125" s="7">
        <v>80</v>
      </c>
      <c r="BW125" s="7">
        <v>75</v>
      </c>
      <c r="BX125" s="7">
        <v>265</v>
      </c>
      <c r="BY125" s="7">
        <v>5</v>
      </c>
      <c r="BZ125" s="7">
        <v>295</v>
      </c>
      <c r="CA125" s="7">
        <v>15</v>
      </c>
      <c r="CB125" s="7">
        <v>280</v>
      </c>
      <c r="CC125" s="7">
        <v>205</v>
      </c>
      <c r="DM125" s="45"/>
    </row>
    <row r="126" spans="1:117" s="7" customFormat="1" x14ac:dyDescent="0.2">
      <c r="A126" s="6">
        <v>16</v>
      </c>
      <c r="B126" s="7">
        <v>5</v>
      </c>
      <c r="C126" s="7">
        <v>119</v>
      </c>
      <c r="D126" s="7">
        <v>31329158.646141998</v>
      </c>
      <c r="E126" s="7" t="s">
        <v>1</v>
      </c>
      <c r="F126" s="6">
        <v>112</v>
      </c>
      <c r="G126" s="7">
        <v>182</v>
      </c>
      <c r="H126" s="7">
        <v>125</v>
      </c>
      <c r="I126" s="7">
        <v>24</v>
      </c>
      <c r="J126" s="7">
        <v>177</v>
      </c>
      <c r="K126" s="7">
        <v>88</v>
      </c>
      <c r="L126" s="7">
        <v>192</v>
      </c>
      <c r="M126" s="7">
        <v>114</v>
      </c>
      <c r="N126" s="7">
        <v>228</v>
      </c>
      <c r="O126" s="7">
        <v>145</v>
      </c>
      <c r="P126" s="7">
        <v>175</v>
      </c>
      <c r="Q126" s="7">
        <v>46</v>
      </c>
      <c r="R126" s="7">
        <v>226</v>
      </c>
      <c r="S126" s="7">
        <v>221</v>
      </c>
      <c r="BB126" s="45"/>
      <c r="BC126" s="7">
        <v>16</v>
      </c>
      <c r="BD126" s="7">
        <v>5</v>
      </c>
      <c r="BE126" s="7">
        <v>16</v>
      </c>
      <c r="BF126" s="7" t="s">
        <v>0</v>
      </c>
      <c r="BG126" s="7">
        <v>5</v>
      </c>
      <c r="BH126" s="45" t="s">
        <v>1</v>
      </c>
      <c r="BI126" s="44">
        <v>16</v>
      </c>
      <c r="BJ126" s="7" t="s">
        <v>0</v>
      </c>
      <c r="BK126" s="7">
        <v>5</v>
      </c>
      <c r="BL126" s="7">
        <v>119</v>
      </c>
      <c r="BM126" s="7">
        <v>31329198.092408001</v>
      </c>
      <c r="BN126" s="7" t="s">
        <v>1</v>
      </c>
      <c r="BO126" s="7">
        <v>591124</v>
      </c>
      <c r="BP126" s="6">
        <v>75</v>
      </c>
      <c r="BQ126" s="7">
        <v>225</v>
      </c>
      <c r="BR126" s="7">
        <v>95</v>
      </c>
      <c r="BS126" s="7">
        <v>0</v>
      </c>
      <c r="BT126" s="7">
        <v>195</v>
      </c>
      <c r="BU126" s="7">
        <v>65</v>
      </c>
      <c r="BV126" s="7">
        <v>245</v>
      </c>
      <c r="BW126" s="7">
        <v>55</v>
      </c>
      <c r="BX126" s="7">
        <v>240</v>
      </c>
      <c r="BY126" s="7">
        <v>210</v>
      </c>
      <c r="BZ126" s="7">
        <v>200</v>
      </c>
      <c r="CA126" s="7">
        <v>0</v>
      </c>
      <c r="CB126" s="7">
        <v>205</v>
      </c>
      <c r="CC126" s="7">
        <v>200</v>
      </c>
      <c r="DM126" s="45"/>
    </row>
    <row r="127" spans="1:117" s="7" customFormat="1" x14ac:dyDescent="0.2">
      <c r="A127" s="6">
        <v>16</v>
      </c>
      <c r="B127" s="7">
        <v>6</v>
      </c>
      <c r="C127" s="7">
        <v>133</v>
      </c>
      <c r="D127" s="7">
        <v>31329398.550583001</v>
      </c>
      <c r="E127" s="7" t="s">
        <v>1</v>
      </c>
      <c r="F127" s="6">
        <v>197</v>
      </c>
      <c r="G127" s="7">
        <v>179</v>
      </c>
      <c r="H127" s="7">
        <v>210</v>
      </c>
      <c r="I127" s="7">
        <v>134</v>
      </c>
      <c r="J127" s="7">
        <v>24</v>
      </c>
      <c r="K127" s="7">
        <v>211</v>
      </c>
      <c r="L127" s="7">
        <v>182</v>
      </c>
      <c r="M127" s="7">
        <v>236</v>
      </c>
      <c r="N127" s="7">
        <v>53</v>
      </c>
      <c r="O127" s="7">
        <v>203</v>
      </c>
      <c r="P127" s="7">
        <v>64</v>
      </c>
      <c r="Q127" s="7">
        <v>121</v>
      </c>
      <c r="R127" s="7">
        <v>227</v>
      </c>
      <c r="BB127" s="45"/>
      <c r="BC127" s="7">
        <v>16</v>
      </c>
      <c r="BD127" s="7">
        <v>6</v>
      </c>
      <c r="BE127" s="7">
        <v>16</v>
      </c>
      <c r="BF127" s="7" t="s">
        <v>0</v>
      </c>
      <c r="BG127" s="7">
        <v>6</v>
      </c>
      <c r="BH127" s="45" t="s">
        <v>1</v>
      </c>
      <c r="BI127" s="44">
        <v>16</v>
      </c>
      <c r="BJ127" s="7" t="s">
        <v>0</v>
      </c>
      <c r="BK127" s="7">
        <v>6</v>
      </c>
      <c r="BL127" s="7">
        <v>133</v>
      </c>
      <c r="BM127" s="7">
        <v>31329505.266713999</v>
      </c>
      <c r="BN127" s="7" t="s">
        <v>1</v>
      </c>
      <c r="BO127" s="7">
        <v>585045</v>
      </c>
      <c r="BP127" s="6">
        <v>195</v>
      </c>
      <c r="BQ127" s="7">
        <v>75</v>
      </c>
      <c r="BR127" s="7">
        <v>230</v>
      </c>
      <c r="BS127" s="7">
        <v>210</v>
      </c>
      <c r="BT127" s="7">
        <v>0</v>
      </c>
      <c r="BU127" s="7">
        <v>135</v>
      </c>
      <c r="BV127" s="7">
        <v>275</v>
      </c>
      <c r="BW127" s="7">
        <v>195</v>
      </c>
      <c r="BX127" s="7">
        <v>5</v>
      </c>
      <c r="BY127" s="7">
        <v>200</v>
      </c>
      <c r="BZ127" s="7">
        <v>55</v>
      </c>
      <c r="CA127" s="7">
        <v>135</v>
      </c>
      <c r="CB127" s="7">
        <v>175</v>
      </c>
      <c r="DM127" s="45"/>
    </row>
    <row r="128" spans="1:117" s="7" customFormat="1" x14ac:dyDescent="0.2">
      <c r="A128" s="6">
        <v>16</v>
      </c>
      <c r="B128" s="7">
        <v>7</v>
      </c>
      <c r="C128" s="7">
        <v>147</v>
      </c>
      <c r="D128" s="7">
        <v>31329618.542700998</v>
      </c>
      <c r="E128" s="7" t="s">
        <v>1</v>
      </c>
      <c r="F128" s="6">
        <v>55</v>
      </c>
      <c r="G128" s="7">
        <v>78</v>
      </c>
      <c r="H128" s="7">
        <v>34</v>
      </c>
      <c r="I128" s="7">
        <v>36</v>
      </c>
      <c r="J128" s="7">
        <v>231</v>
      </c>
      <c r="K128" s="7">
        <v>162</v>
      </c>
      <c r="L128" s="7">
        <v>166</v>
      </c>
      <c r="M128" s="7">
        <v>50</v>
      </c>
      <c r="N128" s="7">
        <v>140</v>
      </c>
      <c r="O128" s="7">
        <v>107</v>
      </c>
      <c r="P128" s="7">
        <v>101</v>
      </c>
      <c r="Q128" s="7">
        <v>44</v>
      </c>
      <c r="R128" s="7">
        <v>180</v>
      </c>
      <c r="S128" s="7">
        <v>116</v>
      </c>
      <c r="T128" s="7">
        <v>22</v>
      </c>
      <c r="U128" s="7">
        <v>235</v>
      </c>
      <c r="V128" s="7">
        <v>0</v>
      </c>
      <c r="W128" s="7">
        <v>66</v>
      </c>
      <c r="X128" s="7">
        <v>208</v>
      </c>
      <c r="BB128" s="45"/>
      <c r="BC128" s="7">
        <v>16</v>
      </c>
      <c r="BD128" s="7">
        <v>7</v>
      </c>
      <c r="BE128" s="7">
        <v>16</v>
      </c>
      <c r="BF128" s="7" t="s">
        <v>0</v>
      </c>
      <c r="BG128" s="7">
        <v>7</v>
      </c>
      <c r="BH128" s="45" t="s">
        <v>1</v>
      </c>
      <c r="BI128" s="44">
        <v>16</v>
      </c>
      <c r="BJ128" s="7" t="s">
        <v>0</v>
      </c>
      <c r="BK128" s="7">
        <v>7</v>
      </c>
      <c r="BL128" s="7">
        <v>147</v>
      </c>
      <c r="BM128" s="7">
        <v>31329704.063505001</v>
      </c>
      <c r="BN128" s="7" t="s">
        <v>1</v>
      </c>
      <c r="BO128" s="7">
        <v>580469</v>
      </c>
      <c r="BP128" s="6">
        <v>0</v>
      </c>
      <c r="BQ128" s="7">
        <v>50</v>
      </c>
      <c r="BR128" s="7">
        <v>30</v>
      </c>
      <c r="BS128" s="7">
        <v>35</v>
      </c>
      <c r="BT128" s="7">
        <v>290</v>
      </c>
      <c r="BU128" s="7">
        <v>115</v>
      </c>
      <c r="BV128" s="7">
        <v>150</v>
      </c>
      <c r="BW128" s="7">
        <v>45</v>
      </c>
      <c r="BX128" s="7">
        <v>140</v>
      </c>
      <c r="BY128" s="7">
        <v>140</v>
      </c>
      <c r="BZ128" s="7">
        <v>70</v>
      </c>
      <c r="CA128" s="7">
        <v>30</v>
      </c>
      <c r="CB128" s="7">
        <v>205</v>
      </c>
      <c r="CC128" s="7">
        <v>80</v>
      </c>
      <c r="CD128" s="7">
        <v>20</v>
      </c>
      <c r="CE128" s="7">
        <v>305</v>
      </c>
      <c r="CF128" s="7">
        <v>0</v>
      </c>
      <c r="CG128" s="7">
        <v>0</v>
      </c>
      <c r="CH128" s="7">
        <v>195</v>
      </c>
      <c r="DM128" s="45"/>
    </row>
    <row r="129" spans="1:117" s="109" customFormat="1" x14ac:dyDescent="0.2">
      <c r="A129" s="108">
        <v>16</v>
      </c>
      <c r="B129" s="109">
        <v>8</v>
      </c>
      <c r="C129" s="109">
        <v>149</v>
      </c>
      <c r="D129" s="109">
        <v>31329838.662723999</v>
      </c>
      <c r="E129" s="109" t="s">
        <v>1</v>
      </c>
      <c r="F129" s="108">
        <v>194</v>
      </c>
      <c r="G129" s="109">
        <v>61</v>
      </c>
      <c r="H129" s="109">
        <v>170</v>
      </c>
      <c r="I129" s="109">
        <v>198</v>
      </c>
      <c r="J129" s="109">
        <v>17</v>
      </c>
      <c r="K129" s="109">
        <v>97</v>
      </c>
      <c r="L129" s="109">
        <v>47</v>
      </c>
      <c r="M129" s="109">
        <v>42</v>
      </c>
      <c r="N129" s="109">
        <v>69</v>
      </c>
      <c r="O129" s="109">
        <v>119</v>
      </c>
      <c r="P129" s="109">
        <v>206</v>
      </c>
      <c r="Q129" s="109">
        <v>104</v>
      </c>
      <c r="R129" s="109">
        <v>245</v>
      </c>
      <c r="S129" s="109">
        <v>180</v>
      </c>
      <c r="T129" s="109">
        <v>108</v>
      </c>
      <c r="U129" s="109">
        <v>58</v>
      </c>
      <c r="V129" s="109">
        <v>193</v>
      </c>
      <c r="BB129" s="110"/>
      <c r="BC129" s="109">
        <v>16</v>
      </c>
      <c r="BD129" s="109">
        <v>8</v>
      </c>
      <c r="BE129" s="109">
        <v>16</v>
      </c>
      <c r="BF129" s="109" t="s">
        <v>0</v>
      </c>
      <c r="BG129" s="109">
        <v>8</v>
      </c>
      <c r="BH129" s="110" t="s">
        <v>1</v>
      </c>
      <c r="BI129" s="111">
        <v>16</v>
      </c>
      <c r="BJ129" s="109" t="s">
        <v>0</v>
      </c>
      <c r="BK129" s="109">
        <v>8</v>
      </c>
      <c r="BL129" s="109">
        <v>149</v>
      </c>
      <c r="BM129" s="109">
        <v>31329909.246787999</v>
      </c>
      <c r="BN129" s="109" t="s">
        <v>1</v>
      </c>
      <c r="BO129" s="109">
        <v>537199</v>
      </c>
      <c r="BP129" s="108">
        <v>225</v>
      </c>
      <c r="BQ129" s="109">
        <v>0</v>
      </c>
      <c r="BR129" s="109">
        <v>185</v>
      </c>
      <c r="BS129" s="109">
        <v>200</v>
      </c>
      <c r="BT129" s="109">
        <v>0</v>
      </c>
      <c r="BU129" s="109">
        <v>45</v>
      </c>
      <c r="BV129" s="109">
        <v>45</v>
      </c>
      <c r="BW129" s="109">
        <v>55</v>
      </c>
      <c r="BX129" s="109">
        <v>50</v>
      </c>
      <c r="BY129" s="109">
        <v>195</v>
      </c>
      <c r="BZ129" s="109">
        <v>205</v>
      </c>
      <c r="CA129" s="109">
        <v>30</v>
      </c>
      <c r="CB129" s="109">
        <v>275</v>
      </c>
      <c r="CC129" s="109">
        <v>200</v>
      </c>
      <c r="CD129" s="109">
        <v>50</v>
      </c>
      <c r="CE129" s="109">
        <v>55</v>
      </c>
      <c r="CF129" s="109">
        <v>95</v>
      </c>
      <c r="DM129" s="1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30"/>
  <sheetViews>
    <sheetView workbookViewId="0">
      <selection activeCell="DN25" sqref="DN25"/>
    </sheetView>
  </sheetViews>
  <sheetFormatPr baseColWidth="10" defaultRowHeight="16" x14ac:dyDescent="0.2"/>
  <cols>
    <col min="1" max="1" width="4.33203125" style="44" bestFit="1" customWidth="1"/>
    <col min="2" max="2" width="7.33203125" style="7" customWidth="1"/>
    <col min="3" max="4" width="4.1640625" style="7" customWidth="1"/>
    <col min="5" max="5" width="12.1640625" style="7" bestFit="1" customWidth="1"/>
    <col min="6" max="6" width="7.5" style="6" customWidth="1"/>
    <col min="7" max="9" width="4.1640625" style="7" customWidth="1"/>
    <col min="10" max="52" width="5.5" style="7" hidden="1" customWidth="1"/>
    <col min="53" max="54" width="5.5" style="7" customWidth="1"/>
    <col min="55" max="55" width="5.5" style="45" customWidth="1"/>
    <col min="56" max="56" width="7.1640625" style="44" customWidth="1"/>
    <col min="57" max="58" width="7.1640625" style="7" customWidth="1"/>
    <col min="59" max="59" width="7.5" style="45" bestFit="1" customWidth="1"/>
    <col min="60" max="60" width="4.33203125" bestFit="1" customWidth="1"/>
    <col min="61" max="61" width="7" customWidth="1"/>
    <col min="62" max="62" width="2.1640625" bestFit="1" customWidth="1"/>
    <col min="63" max="63" width="4.1640625" bestFit="1" customWidth="1"/>
    <col min="64" max="64" width="12.1640625" bestFit="1" customWidth="1"/>
    <col min="65" max="65" width="7.5" bestFit="1" customWidth="1"/>
    <col min="66" max="66" width="8.1640625" bestFit="1" customWidth="1"/>
    <col min="67" max="69" width="5" customWidth="1"/>
    <col min="70" max="85" width="5" hidden="1" customWidth="1"/>
    <col min="86" max="113" width="5" style="7" hidden="1" customWidth="1"/>
    <col min="114" max="115" width="5" style="7" customWidth="1"/>
    <col min="116" max="116" width="5" style="45" customWidth="1"/>
  </cols>
  <sheetData>
    <row r="1" spans="1:116" s="105" customFormat="1" x14ac:dyDescent="0.2">
      <c r="A1" s="104" t="s">
        <v>242</v>
      </c>
      <c r="B1" s="105" t="s">
        <v>239</v>
      </c>
      <c r="BC1" s="106"/>
      <c r="BD1" s="107" t="s">
        <v>243</v>
      </c>
      <c r="BE1" s="105" t="s">
        <v>240</v>
      </c>
      <c r="BG1" s="106"/>
      <c r="BH1" s="105" t="s">
        <v>244</v>
      </c>
      <c r="BI1" s="105" t="s">
        <v>241</v>
      </c>
      <c r="DL1" s="106"/>
    </row>
    <row r="2" spans="1:116" s="7" customFormat="1" x14ac:dyDescent="0.2">
      <c r="A2" s="6">
        <v>1</v>
      </c>
      <c r="B2" s="7" t="s">
        <v>0</v>
      </c>
      <c r="C2" s="7">
        <v>1</v>
      </c>
      <c r="D2" s="7">
        <v>106</v>
      </c>
      <c r="E2" s="7">
        <v>32699277.347676001</v>
      </c>
      <c r="F2" s="7" t="s">
        <v>1</v>
      </c>
      <c r="G2" s="7">
        <v>74</v>
      </c>
      <c r="H2" s="7">
        <v>122</v>
      </c>
      <c r="I2" s="7">
        <v>213</v>
      </c>
      <c r="J2" s="7">
        <v>221</v>
      </c>
      <c r="K2" s="7">
        <v>239</v>
      </c>
      <c r="L2" s="7">
        <v>10</v>
      </c>
      <c r="M2" s="7">
        <v>43</v>
      </c>
      <c r="N2" s="7">
        <v>52</v>
      </c>
      <c r="O2" s="7">
        <v>28</v>
      </c>
      <c r="P2" s="7">
        <v>167</v>
      </c>
      <c r="Q2" s="7">
        <v>242</v>
      </c>
      <c r="R2" s="7">
        <v>242</v>
      </c>
      <c r="S2" s="7">
        <v>137</v>
      </c>
      <c r="T2" s="7">
        <v>210</v>
      </c>
      <c r="BC2" s="45"/>
      <c r="BD2" s="44">
        <v>1</v>
      </c>
      <c r="BE2" s="7" t="s">
        <v>0</v>
      </c>
      <c r="BF2" s="7">
        <v>1</v>
      </c>
      <c r="BG2" s="45" t="s">
        <v>2</v>
      </c>
      <c r="BH2" s="7">
        <v>1</v>
      </c>
      <c r="BI2" s="7" t="s">
        <v>0</v>
      </c>
      <c r="BJ2" s="7">
        <v>4</v>
      </c>
      <c r="BK2" s="7">
        <v>118</v>
      </c>
      <c r="BL2" s="7">
        <v>32699315.09358</v>
      </c>
      <c r="BM2" s="7" t="s">
        <v>1</v>
      </c>
      <c r="BN2" s="7">
        <v>1051316</v>
      </c>
      <c r="BO2" s="7">
        <v>145</v>
      </c>
      <c r="BP2" s="7">
        <v>175</v>
      </c>
      <c r="BQ2" s="7">
        <v>30</v>
      </c>
      <c r="BR2" s="7">
        <v>245</v>
      </c>
      <c r="BS2" s="7">
        <v>150</v>
      </c>
      <c r="BT2" s="7">
        <v>55</v>
      </c>
      <c r="BU2" s="7">
        <v>95</v>
      </c>
      <c r="BV2" s="7">
        <v>300</v>
      </c>
      <c r="BW2" s="7">
        <v>0</v>
      </c>
      <c r="BX2" s="7">
        <v>305</v>
      </c>
      <c r="BY2" s="7">
        <v>130</v>
      </c>
      <c r="BZ2" s="7">
        <v>75</v>
      </c>
      <c r="CA2" s="7">
        <v>210</v>
      </c>
      <c r="CB2" s="7">
        <v>210</v>
      </c>
      <c r="CC2" s="7">
        <v>60</v>
      </c>
      <c r="DL2" s="45"/>
    </row>
    <row r="3" spans="1:116" s="7" customFormat="1" x14ac:dyDescent="0.2">
      <c r="A3" s="6">
        <v>1</v>
      </c>
      <c r="B3" s="7" t="s">
        <v>0</v>
      </c>
      <c r="C3" s="7">
        <v>2</v>
      </c>
      <c r="D3" s="7">
        <v>111</v>
      </c>
      <c r="E3" s="7">
        <v>32699277.374519002</v>
      </c>
      <c r="F3" s="7" t="s">
        <v>1</v>
      </c>
      <c r="G3" s="7">
        <v>150</v>
      </c>
      <c r="H3" s="7">
        <v>156</v>
      </c>
      <c r="I3" s="7">
        <v>211</v>
      </c>
      <c r="J3" s="7">
        <v>143</v>
      </c>
      <c r="K3" s="7">
        <v>199</v>
      </c>
      <c r="L3" s="7">
        <v>133</v>
      </c>
      <c r="M3" s="7">
        <v>224</v>
      </c>
      <c r="N3" s="7">
        <v>161</v>
      </c>
      <c r="O3" s="7">
        <v>41</v>
      </c>
      <c r="P3" s="7">
        <v>144</v>
      </c>
      <c r="Q3" s="7">
        <v>150</v>
      </c>
      <c r="R3" s="7">
        <v>15</v>
      </c>
      <c r="S3" s="7">
        <v>145</v>
      </c>
      <c r="T3" s="7">
        <v>233</v>
      </c>
      <c r="BC3" s="45"/>
      <c r="BD3" s="44">
        <v>1</v>
      </c>
      <c r="BE3" s="7" t="s">
        <v>0</v>
      </c>
      <c r="BF3" s="7">
        <v>2</v>
      </c>
      <c r="BG3" s="45" t="s">
        <v>2</v>
      </c>
      <c r="BH3" s="7">
        <v>1</v>
      </c>
      <c r="BI3" s="7" t="s">
        <v>0</v>
      </c>
      <c r="BJ3" s="7">
        <v>7</v>
      </c>
      <c r="BK3" s="7">
        <v>147</v>
      </c>
      <c r="BL3" s="7">
        <v>32699315.654874001</v>
      </c>
      <c r="BM3" s="7" t="s">
        <v>1</v>
      </c>
      <c r="BN3" s="7">
        <v>1045063</v>
      </c>
      <c r="BO3" s="7">
        <v>105</v>
      </c>
      <c r="BP3" s="7">
        <v>65</v>
      </c>
      <c r="BQ3" s="7">
        <v>165</v>
      </c>
      <c r="BR3" s="7">
        <v>260</v>
      </c>
      <c r="BS3" s="7">
        <v>195</v>
      </c>
      <c r="BT3" s="7">
        <v>205</v>
      </c>
      <c r="BU3" s="7">
        <v>115</v>
      </c>
      <c r="BV3" s="7">
        <v>290</v>
      </c>
      <c r="BW3" s="7">
        <v>10</v>
      </c>
      <c r="BX3" s="7">
        <v>125</v>
      </c>
      <c r="BY3" s="7">
        <v>275</v>
      </c>
      <c r="BZ3" s="7">
        <v>0</v>
      </c>
      <c r="CA3" s="7">
        <v>65</v>
      </c>
      <c r="CB3" s="7">
        <v>80</v>
      </c>
      <c r="CC3" s="7">
        <v>20</v>
      </c>
      <c r="DL3" s="45"/>
    </row>
    <row r="4" spans="1:116" s="7" customFormat="1" x14ac:dyDescent="0.2">
      <c r="A4" s="6">
        <v>1</v>
      </c>
      <c r="B4" s="7" t="s">
        <v>0</v>
      </c>
      <c r="C4" s="7">
        <v>3</v>
      </c>
      <c r="D4" s="7">
        <v>116</v>
      </c>
      <c r="E4" s="7">
        <v>32699277.386576999</v>
      </c>
      <c r="F4" s="7" t="s">
        <v>1</v>
      </c>
      <c r="G4" s="7">
        <v>90</v>
      </c>
      <c r="H4" s="7">
        <v>14</v>
      </c>
      <c r="I4" s="7">
        <v>102</v>
      </c>
      <c r="J4" s="7">
        <v>127</v>
      </c>
      <c r="K4" s="7">
        <v>133</v>
      </c>
      <c r="L4" s="7">
        <v>39</v>
      </c>
      <c r="M4" s="7">
        <v>103</v>
      </c>
      <c r="N4" s="7">
        <v>190</v>
      </c>
      <c r="O4" s="7">
        <v>44</v>
      </c>
      <c r="P4" s="7">
        <v>23</v>
      </c>
      <c r="Q4" s="7">
        <v>159</v>
      </c>
      <c r="R4" s="7">
        <v>136</v>
      </c>
      <c r="S4" s="7">
        <v>222</v>
      </c>
      <c r="T4" s="7">
        <v>245</v>
      </c>
      <c r="U4" s="7">
        <v>7</v>
      </c>
      <c r="V4" s="7">
        <v>206</v>
      </c>
      <c r="W4" s="7">
        <v>219</v>
      </c>
      <c r="BC4" s="45"/>
      <c r="BD4" s="44">
        <v>1</v>
      </c>
      <c r="BE4" s="7" t="s">
        <v>0</v>
      </c>
      <c r="BF4" s="7">
        <v>3</v>
      </c>
      <c r="BG4" s="45" t="s">
        <v>2</v>
      </c>
      <c r="BH4" s="7">
        <v>1</v>
      </c>
      <c r="BI4" s="7" t="s">
        <v>0</v>
      </c>
      <c r="BJ4" s="7">
        <v>6</v>
      </c>
      <c r="BK4" s="7">
        <v>133</v>
      </c>
      <c r="BL4" s="7">
        <v>32699316.419279002</v>
      </c>
      <c r="BM4" s="7" t="s">
        <v>1</v>
      </c>
      <c r="BN4" s="7">
        <v>1045174</v>
      </c>
      <c r="BO4" s="7">
        <v>0</v>
      </c>
      <c r="BP4" s="7">
        <v>125</v>
      </c>
      <c r="BQ4" s="7">
        <v>270</v>
      </c>
      <c r="BR4" s="7">
        <v>0</v>
      </c>
      <c r="BS4" s="7">
        <v>5</v>
      </c>
      <c r="BT4" s="7">
        <v>145</v>
      </c>
      <c r="BU4" s="7">
        <v>60</v>
      </c>
      <c r="BV4" s="7">
        <v>280</v>
      </c>
      <c r="BW4" s="7">
        <v>0</v>
      </c>
      <c r="BX4" s="7">
        <v>0</v>
      </c>
      <c r="BY4" s="7">
        <v>0</v>
      </c>
      <c r="BZ4" s="7">
        <v>145</v>
      </c>
      <c r="CA4" s="7">
        <v>255</v>
      </c>
      <c r="CB4" s="7">
        <v>150</v>
      </c>
      <c r="CC4" s="7">
        <v>255</v>
      </c>
      <c r="CD4" s="7">
        <v>205</v>
      </c>
      <c r="CE4" s="7">
        <v>65</v>
      </c>
      <c r="DL4" s="45"/>
    </row>
    <row r="5" spans="1:116" s="7" customFormat="1" x14ac:dyDescent="0.2">
      <c r="A5" s="6">
        <v>1</v>
      </c>
      <c r="B5" s="7" t="s">
        <v>0</v>
      </c>
      <c r="C5" s="7">
        <v>4</v>
      </c>
      <c r="D5" s="7">
        <v>118</v>
      </c>
      <c r="E5" s="7">
        <v>32699277.397987001</v>
      </c>
      <c r="F5" s="7" t="s">
        <v>1</v>
      </c>
      <c r="G5" s="7">
        <v>182</v>
      </c>
      <c r="H5" s="7">
        <v>179</v>
      </c>
      <c r="I5" s="7">
        <v>33</v>
      </c>
      <c r="J5" s="7">
        <v>215</v>
      </c>
      <c r="K5" s="7">
        <v>182</v>
      </c>
      <c r="L5" s="7">
        <v>61</v>
      </c>
      <c r="M5" s="7">
        <v>94</v>
      </c>
      <c r="N5" s="7">
        <v>226</v>
      </c>
      <c r="O5" s="7">
        <v>72</v>
      </c>
      <c r="P5" s="7">
        <v>242</v>
      </c>
      <c r="Q5" s="7">
        <v>168</v>
      </c>
      <c r="R5" s="7">
        <v>90</v>
      </c>
      <c r="S5" s="7">
        <v>74</v>
      </c>
      <c r="T5" s="7">
        <v>57</v>
      </c>
      <c r="U5" s="7">
        <v>236</v>
      </c>
      <c r="BC5" s="45"/>
      <c r="BD5" s="44">
        <v>1</v>
      </c>
      <c r="BE5" s="7" t="s">
        <v>0</v>
      </c>
      <c r="BF5" s="7">
        <v>4</v>
      </c>
      <c r="BG5" s="45" t="s">
        <v>2</v>
      </c>
      <c r="BH5" s="7">
        <v>1</v>
      </c>
      <c r="BI5" s="7" t="s">
        <v>0</v>
      </c>
      <c r="BJ5" s="7">
        <v>1</v>
      </c>
      <c r="BK5" s="7">
        <v>106</v>
      </c>
      <c r="BL5" s="7">
        <v>32699316.442612998</v>
      </c>
      <c r="BM5" s="7" t="s">
        <v>1</v>
      </c>
      <c r="BN5" s="7">
        <v>1056904</v>
      </c>
      <c r="BO5" s="7">
        <v>35</v>
      </c>
      <c r="BP5" s="7">
        <v>120</v>
      </c>
      <c r="BQ5" s="7">
        <v>240</v>
      </c>
      <c r="BR5" s="7">
        <v>295</v>
      </c>
      <c r="BS5" s="7">
        <v>205</v>
      </c>
      <c r="BT5" s="7">
        <v>205</v>
      </c>
      <c r="BU5" s="7">
        <v>0</v>
      </c>
      <c r="BV5" s="7">
        <v>30</v>
      </c>
      <c r="BW5" s="7">
        <v>25</v>
      </c>
      <c r="BX5" s="7">
        <v>245</v>
      </c>
      <c r="BY5" s="7">
        <v>205</v>
      </c>
      <c r="BZ5" s="7">
        <v>310</v>
      </c>
      <c r="CA5" s="7">
        <v>205</v>
      </c>
      <c r="CB5" s="7">
        <v>55</v>
      </c>
      <c r="DL5" s="45"/>
    </row>
    <row r="6" spans="1:116" s="7" customFormat="1" x14ac:dyDescent="0.2">
      <c r="A6" s="6">
        <v>1</v>
      </c>
      <c r="B6" s="7" t="s">
        <v>0</v>
      </c>
      <c r="C6" s="7">
        <v>5</v>
      </c>
      <c r="D6" s="7">
        <v>119</v>
      </c>
      <c r="E6" s="7">
        <v>32699277.409332</v>
      </c>
      <c r="F6" s="7" t="s">
        <v>1</v>
      </c>
      <c r="G6" s="7">
        <v>19</v>
      </c>
      <c r="H6" s="7">
        <v>211</v>
      </c>
      <c r="I6" s="7">
        <v>64</v>
      </c>
      <c r="J6" s="7">
        <v>30</v>
      </c>
      <c r="K6" s="7">
        <v>168</v>
      </c>
      <c r="L6" s="7">
        <v>59</v>
      </c>
      <c r="M6" s="7">
        <v>207</v>
      </c>
      <c r="N6" s="7">
        <v>201</v>
      </c>
      <c r="O6" s="7">
        <v>24</v>
      </c>
      <c r="P6" s="7">
        <v>100</v>
      </c>
      <c r="Q6" s="7">
        <v>131</v>
      </c>
      <c r="R6" s="7">
        <v>92</v>
      </c>
      <c r="S6" s="7">
        <v>45</v>
      </c>
      <c r="T6" s="7">
        <v>124</v>
      </c>
      <c r="U6" s="7">
        <v>153</v>
      </c>
      <c r="V6" s="7">
        <v>5</v>
      </c>
      <c r="W6" s="7">
        <v>119</v>
      </c>
      <c r="X6" s="7">
        <v>166</v>
      </c>
      <c r="Y6" s="7">
        <v>157</v>
      </c>
      <c r="BC6" s="45"/>
      <c r="BD6" s="44">
        <v>1</v>
      </c>
      <c r="BE6" s="7" t="s">
        <v>0</v>
      </c>
      <c r="BF6" s="7">
        <v>5</v>
      </c>
      <c r="BG6" s="45" t="s">
        <v>2</v>
      </c>
      <c r="BH6" s="7">
        <v>1</v>
      </c>
      <c r="BI6" s="7" t="s">
        <v>0</v>
      </c>
      <c r="BJ6" s="7">
        <v>5</v>
      </c>
      <c r="BK6" s="7">
        <v>119</v>
      </c>
      <c r="BL6" s="7">
        <v>32699317.444145001</v>
      </c>
      <c r="BM6" s="7" t="s">
        <v>1</v>
      </c>
      <c r="BN6" s="7">
        <v>1044387</v>
      </c>
      <c r="BO6" s="7">
        <v>0</v>
      </c>
      <c r="BP6" s="7">
        <v>195</v>
      </c>
      <c r="BQ6" s="7">
        <v>55</v>
      </c>
      <c r="BR6" s="7">
        <v>30</v>
      </c>
      <c r="BS6" s="7">
        <v>205</v>
      </c>
      <c r="BT6" s="7">
        <v>20</v>
      </c>
      <c r="BU6" s="7">
        <v>285</v>
      </c>
      <c r="BV6" s="7">
        <v>200</v>
      </c>
      <c r="BW6" s="7">
        <v>0</v>
      </c>
      <c r="BX6" s="7">
        <v>40</v>
      </c>
      <c r="BY6" s="7">
        <v>165</v>
      </c>
      <c r="BZ6" s="7">
        <v>55</v>
      </c>
      <c r="CA6" s="7">
        <v>50</v>
      </c>
      <c r="CB6" s="7">
        <v>200</v>
      </c>
      <c r="CC6" s="7">
        <v>100</v>
      </c>
      <c r="CD6" s="7">
        <v>0</v>
      </c>
      <c r="CE6" s="7">
        <v>205</v>
      </c>
      <c r="CF6" s="7">
        <v>200</v>
      </c>
      <c r="CG6" s="7">
        <v>0</v>
      </c>
      <c r="DL6" s="45"/>
    </row>
    <row r="7" spans="1:116" s="7" customFormat="1" x14ac:dyDescent="0.2">
      <c r="A7" s="6">
        <v>1</v>
      </c>
      <c r="B7" s="7" t="s">
        <v>0</v>
      </c>
      <c r="C7" s="7">
        <v>6</v>
      </c>
      <c r="D7" s="7">
        <v>133</v>
      </c>
      <c r="E7" s="7">
        <v>32699277.420717001</v>
      </c>
      <c r="F7" s="7" t="s">
        <v>1</v>
      </c>
      <c r="G7" s="7">
        <v>18</v>
      </c>
      <c r="H7" s="7">
        <v>148</v>
      </c>
      <c r="I7" s="7">
        <v>231</v>
      </c>
      <c r="J7" s="7">
        <v>10</v>
      </c>
      <c r="K7" s="7">
        <v>42</v>
      </c>
      <c r="L7" s="7">
        <v>146</v>
      </c>
      <c r="M7" s="7">
        <v>62</v>
      </c>
      <c r="N7" s="7">
        <v>199</v>
      </c>
      <c r="O7" s="7">
        <v>55</v>
      </c>
      <c r="P7" s="7">
        <v>23</v>
      </c>
      <c r="Q7" s="7">
        <v>4</v>
      </c>
      <c r="R7" s="7">
        <v>158</v>
      </c>
      <c r="S7" s="7">
        <v>206</v>
      </c>
      <c r="T7" s="7">
        <v>207</v>
      </c>
      <c r="U7" s="7">
        <v>144</v>
      </c>
      <c r="V7" s="7">
        <v>151</v>
      </c>
      <c r="W7" s="7">
        <v>224</v>
      </c>
      <c r="Z7" s="7">
        <v>157</v>
      </c>
      <c r="BC7" s="45"/>
      <c r="BD7" s="44">
        <v>1</v>
      </c>
      <c r="BE7" s="7" t="s">
        <v>0</v>
      </c>
      <c r="BF7" s="7">
        <v>6</v>
      </c>
      <c r="BG7" s="45" t="s">
        <v>2</v>
      </c>
      <c r="BH7" s="7">
        <v>1</v>
      </c>
      <c r="BI7" s="7" t="s">
        <v>0</v>
      </c>
      <c r="BJ7" s="7">
        <v>2</v>
      </c>
      <c r="BK7" s="7">
        <v>111</v>
      </c>
      <c r="BL7" s="7">
        <v>32699320.318746999</v>
      </c>
      <c r="BM7" s="7" t="s">
        <v>1</v>
      </c>
      <c r="BN7" s="7">
        <v>991732</v>
      </c>
      <c r="BO7" s="7">
        <v>105</v>
      </c>
      <c r="BP7" s="7">
        <v>160</v>
      </c>
      <c r="BQ7" s="7">
        <v>215</v>
      </c>
      <c r="BR7" s="7">
        <v>205</v>
      </c>
      <c r="BS7" s="7">
        <v>205</v>
      </c>
      <c r="BT7" s="7">
        <v>50</v>
      </c>
      <c r="BU7" s="7">
        <v>255</v>
      </c>
      <c r="BV7" s="7">
        <v>200</v>
      </c>
      <c r="BW7" s="7">
        <v>200</v>
      </c>
      <c r="BX7" s="7">
        <v>205</v>
      </c>
      <c r="BY7" s="7">
        <v>105</v>
      </c>
      <c r="BZ7" s="7">
        <v>0</v>
      </c>
      <c r="CA7" s="7">
        <v>205</v>
      </c>
      <c r="CB7" s="7">
        <v>60</v>
      </c>
      <c r="DL7" s="45"/>
    </row>
    <row r="8" spans="1:116" s="7" customFormat="1" x14ac:dyDescent="0.2">
      <c r="A8" s="6">
        <v>1</v>
      </c>
      <c r="B8" s="7" t="s">
        <v>0</v>
      </c>
      <c r="C8" s="7">
        <v>7</v>
      </c>
      <c r="D8" s="7">
        <v>147</v>
      </c>
      <c r="E8" s="7">
        <v>32699277.431885</v>
      </c>
      <c r="F8" s="7" t="s">
        <v>1</v>
      </c>
      <c r="G8" s="7">
        <v>142</v>
      </c>
      <c r="H8" s="7">
        <v>64</v>
      </c>
      <c r="I8" s="7">
        <v>169</v>
      </c>
      <c r="J8" s="7">
        <v>222</v>
      </c>
      <c r="K8" s="7">
        <v>199</v>
      </c>
      <c r="L8" s="7">
        <v>215</v>
      </c>
      <c r="M8" s="7">
        <v>150</v>
      </c>
      <c r="N8" s="7">
        <v>237</v>
      </c>
      <c r="O8" s="7">
        <v>64</v>
      </c>
      <c r="P8" s="7">
        <v>126</v>
      </c>
      <c r="Q8" s="7">
        <v>186</v>
      </c>
      <c r="R8" s="7">
        <v>0</v>
      </c>
      <c r="S8" s="7">
        <v>95</v>
      </c>
      <c r="T8" s="7">
        <v>103</v>
      </c>
      <c r="U8" s="7">
        <v>42</v>
      </c>
      <c r="BC8" s="45"/>
      <c r="BD8" s="44">
        <v>1</v>
      </c>
      <c r="BE8" s="7" t="s">
        <v>0</v>
      </c>
      <c r="BF8" s="7">
        <v>7</v>
      </c>
      <c r="BG8" s="45" t="s">
        <v>2</v>
      </c>
      <c r="BH8" s="7">
        <v>1</v>
      </c>
      <c r="BI8" s="7" t="s">
        <v>0</v>
      </c>
      <c r="BJ8" s="7">
        <v>3</v>
      </c>
      <c r="BK8" s="7">
        <v>116</v>
      </c>
      <c r="BL8" s="7">
        <v>32699324.624109998</v>
      </c>
      <c r="BM8" s="7" t="s">
        <v>1</v>
      </c>
      <c r="BN8" s="7">
        <v>1056161</v>
      </c>
      <c r="BO8" s="7">
        <v>45</v>
      </c>
      <c r="BP8" s="7">
        <v>15</v>
      </c>
      <c r="BQ8" s="7">
        <v>125</v>
      </c>
      <c r="BR8" s="7">
        <v>200</v>
      </c>
      <c r="BS8" s="7">
        <v>25</v>
      </c>
      <c r="BT8" s="7">
        <v>45</v>
      </c>
      <c r="BU8" s="7">
        <v>125</v>
      </c>
      <c r="BV8" s="7">
        <v>195</v>
      </c>
      <c r="BW8" s="7">
        <v>0</v>
      </c>
      <c r="BX8" s="7">
        <v>20</v>
      </c>
      <c r="BY8" s="7">
        <v>175</v>
      </c>
      <c r="BZ8" s="7">
        <v>205</v>
      </c>
      <c r="CA8" s="7">
        <v>200</v>
      </c>
      <c r="CB8" s="7">
        <v>205</v>
      </c>
      <c r="CC8" s="7">
        <v>5</v>
      </c>
      <c r="CD8" s="7">
        <v>300</v>
      </c>
      <c r="CE8" s="7">
        <v>60</v>
      </c>
      <c r="DL8" s="45"/>
    </row>
    <row r="9" spans="1:116" s="7" customFormat="1" x14ac:dyDescent="0.2">
      <c r="A9" s="6">
        <v>1</v>
      </c>
      <c r="B9" s="7" t="s">
        <v>0</v>
      </c>
      <c r="C9" s="7">
        <v>8</v>
      </c>
      <c r="D9" s="7">
        <v>149</v>
      </c>
      <c r="E9" s="7">
        <v>32699277.443055999</v>
      </c>
      <c r="F9" s="7" t="s">
        <v>1</v>
      </c>
      <c r="G9" s="7">
        <v>209</v>
      </c>
      <c r="H9" s="7">
        <v>167</v>
      </c>
      <c r="I9" s="7">
        <v>7</v>
      </c>
      <c r="J9" s="7">
        <v>133</v>
      </c>
      <c r="K9" s="7">
        <v>217</v>
      </c>
      <c r="L9" s="7">
        <v>178</v>
      </c>
      <c r="M9" s="7">
        <v>216</v>
      </c>
      <c r="N9" s="7">
        <v>177</v>
      </c>
      <c r="O9" s="7">
        <v>28</v>
      </c>
      <c r="P9" s="7">
        <v>99</v>
      </c>
      <c r="Q9" s="7">
        <v>127</v>
      </c>
      <c r="R9" s="7">
        <v>37</v>
      </c>
      <c r="S9" s="7">
        <v>99</v>
      </c>
      <c r="T9" s="7">
        <v>64</v>
      </c>
      <c r="U9" s="7">
        <v>12</v>
      </c>
      <c r="V9" s="7">
        <v>87</v>
      </c>
      <c r="W9" s="7">
        <v>165</v>
      </c>
      <c r="BC9" s="45"/>
      <c r="BD9" s="44">
        <v>1</v>
      </c>
      <c r="BE9" s="7" t="s">
        <v>0</v>
      </c>
      <c r="BF9" s="7">
        <v>8</v>
      </c>
      <c r="BG9" s="45" t="s">
        <v>2</v>
      </c>
      <c r="BH9" s="7">
        <v>1</v>
      </c>
      <c r="BI9" s="7" t="s">
        <v>0</v>
      </c>
      <c r="BJ9" s="7">
        <v>8</v>
      </c>
      <c r="BK9" s="7">
        <v>149</v>
      </c>
      <c r="BL9" s="7">
        <v>32699403.643525001</v>
      </c>
      <c r="BM9" s="7" t="s">
        <v>1</v>
      </c>
      <c r="BN9" s="7">
        <v>1041350</v>
      </c>
      <c r="BO9" s="7">
        <v>110</v>
      </c>
      <c r="BP9" s="7">
        <v>200</v>
      </c>
      <c r="BQ9" s="7">
        <v>200</v>
      </c>
      <c r="BR9" s="7">
        <v>80</v>
      </c>
      <c r="BS9" s="7">
        <v>315</v>
      </c>
      <c r="BT9" s="7">
        <v>75</v>
      </c>
      <c r="BU9" s="7">
        <v>230</v>
      </c>
      <c r="BV9" s="7">
        <v>205</v>
      </c>
      <c r="BW9" s="7">
        <v>0</v>
      </c>
      <c r="BX9" s="7">
        <v>75</v>
      </c>
      <c r="BY9" s="7">
        <v>230</v>
      </c>
      <c r="BZ9" s="7">
        <v>0</v>
      </c>
      <c r="CA9" s="7">
        <v>70</v>
      </c>
      <c r="CB9" s="7">
        <v>135</v>
      </c>
      <c r="CC9" s="7">
        <v>0</v>
      </c>
      <c r="CD9" s="7">
        <v>60</v>
      </c>
      <c r="CE9" s="7">
        <v>105</v>
      </c>
      <c r="DL9" s="45"/>
    </row>
    <row r="10" spans="1:116" s="7" customFormat="1" x14ac:dyDescent="0.2">
      <c r="A10" s="6">
        <v>2</v>
      </c>
      <c r="B10" s="7" t="s">
        <v>0</v>
      </c>
      <c r="C10" s="7">
        <v>1</v>
      </c>
      <c r="D10" s="7">
        <v>106</v>
      </c>
      <c r="E10" s="7">
        <v>32704277.350173999</v>
      </c>
      <c r="F10" s="7" t="s">
        <v>2</v>
      </c>
      <c r="G10" s="7">
        <v>0</v>
      </c>
      <c r="BC10" s="45"/>
      <c r="BD10" s="44">
        <v>2</v>
      </c>
      <c r="BE10" s="7" t="s">
        <v>0</v>
      </c>
      <c r="BF10" s="7">
        <v>1</v>
      </c>
      <c r="BG10" s="45" t="s">
        <v>3</v>
      </c>
      <c r="BH10" s="7">
        <v>2</v>
      </c>
      <c r="BI10" s="7" t="s">
        <v>0</v>
      </c>
      <c r="BJ10" s="7">
        <v>1</v>
      </c>
      <c r="BK10" s="7">
        <v>106</v>
      </c>
      <c r="BL10" s="7">
        <v>32704282.629420999</v>
      </c>
      <c r="BM10" s="7" t="s">
        <v>2</v>
      </c>
      <c r="BN10" s="7">
        <v>1056904</v>
      </c>
      <c r="BO10" s="7">
        <v>0</v>
      </c>
      <c r="DL10" s="45"/>
    </row>
    <row r="11" spans="1:116" s="7" customFormat="1" x14ac:dyDescent="0.2">
      <c r="A11" s="6">
        <v>2</v>
      </c>
      <c r="B11" s="7" t="s">
        <v>0</v>
      </c>
      <c r="C11" s="7">
        <v>2</v>
      </c>
      <c r="D11" s="7">
        <v>111</v>
      </c>
      <c r="E11" s="7">
        <v>32704277.381981999</v>
      </c>
      <c r="F11" s="7" t="s">
        <v>2</v>
      </c>
      <c r="G11" s="7">
        <v>0</v>
      </c>
      <c r="BC11" s="45"/>
      <c r="BD11" s="44">
        <v>2</v>
      </c>
      <c r="BE11" s="7" t="s">
        <v>0</v>
      </c>
      <c r="BF11" s="7">
        <v>2</v>
      </c>
      <c r="BG11" s="45" t="s">
        <v>3</v>
      </c>
      <c r="BH11" s="7">
        <v>2</v>
      </c>
      <c r="BI11" s="7" t="s">
        <v>0</v>
      </c>
      <c r="BJ11" s="7">
        <v>3</v>
      </c>
      <c r="BK11" s="7">
        <v>116</v>
      </c>
      <c r="BL11" s="7">
        <v>32704283.940083999</v>
      </c>
      <c r="BM11" s="7" t="s">
        <v>2</v>
      </c>
      <c r="BN11" s="7">
        <v>1056161</v>
      </c>
      <c r="BO11" s="7">
        <v>0</v>
      </c>
      <c r="DL11" s="45"/>
    </row>
    <row r="12" spans="1:116" s="7" customFormat="1" x14ac:dyDescent="0.2">
      <c r="A12" s="6">
        <v>2</v>
      </c>
      <c r="B12" s="7" t="s">
        <v>0</v>
      </c>
      <c r="C12" s="7">
        <v>3</v>
      </c>
      <c r="D12" s="7">
        <v>116</v>
      </c>
      <c r="E12" s="7">
        <v>32704277.397895001</v>
      </c>
      <c r="F12" s="7" t="s">
        <v>2</v>
      </c>
      <c r="G12" s="7">
        <v>0</v>
      </c>
      <c r="BC12" s="45"/>
      <c r="BD12" s="44">
        <v>2</v>
      </c>
      <c r="BE12" s="7" t="s">
        <v>0</v>
      </c>
      <c r="BF12" s="7">
        <v>3</v>
      </c>
      <c r="BG12" s="45" t="s">
        <v>3</v>
      </c>
      <c r="BH12" s="7">
        <v>2</v>
      </c>
      <c r="BI12" s="7" t="s">
        <v>0</v>
      </c>
      <c r="BJ12" s="7">
        <v>4</v>
      </c>
      <c r="BK12" s="7">
        <v>118</v>
      </c>
      <c r="BL12" s="7">
        <v>32704284.877113</v>
      </c>
      <c r="BM12" s="7" t="s">
        <v>2</v>
      </c>
      <c r="BN12" s="7">
        <v>1051316</v>
      </c>
      <c r="BO12" s="7">
        <v>0</v>
      </c>
      <c r="DL12" s="45"/>
    </row>
    <row r="13" spans="1:116" s="7" customFormat="1" x14ac:dyDescent="0.2">
      <c r="A13" s="6">
        <v>2</v>
      </c>
      <c r="B13" s="7" t="s">
        <v>0</v>
      </c>
      <c r="C13" s="7">
        <v>4</v>
      </c>
      <c r="D13" s="7">
        <v>118</v>
      </c>
      <c r="E13" s="7">
        <v>32704277.413210999</v>
      </c>
      <c r="F13" s="7" t="s">
        <v>2</v>
      </c>
      <c r="G13" s="7">
        <v>0</v>
      </c>
      <c r="BC13" s="45"/>
      <c r="BD13" s="44">
        <v>2</v>
      </c>
      <c r="BE13" s="7" t="s">
        <v>0</v>
      </c>
      <c r="BF13" s="7">
        <v>4</v>
      </c>
      <c r="BG13" s="45" t="s">
        <v>3</v>
      </c>
      <c r="BH13" s="7">
        <v>2</v>
      </c>
      <c r="BI13" s="7" t="s">
        <v>0</v>
      </c>
      <c r="BJ13" s="7">
        <v>5</v>
      </c>
      <c r="BK13" s="7">
        <v>119</v>
      </c>
      <c r="BL13" s="7">
        <v>32704287.566686999</v>
      </c>
      <c r="BM13" s="7" t="s">
        <v>2</v>
      </c>
      <c r="BN13" s="7">
        <v>1044387</v>
      </c>
      <c r="BO13" s="7">
        <v>0</v>
      </c>
      <c r="DL13" s="45"/>
    </row>
    <row r="14" spans="1:116" s="7" customFormat="1" x14ac:dyDescent="0.2">
      <c r="A14" s="6">
        <v>2</v>
      </c>
      <c r="B14" s="7" t="s">
        <v>0</v>
      </c>
      <c r="C14" s="7">
        <v>5</v>
      </c>
      <c r="D14" s="7">
        <v>119</v>
      </c>
      <c r="E14" s="7">
        <v>32704277.428387001</v>
      </c>
      <c r="F14" s="7" t="s">
        <v>2</v>
      </c>
      <c r="G14" s="7">
        <v>0</v>
      </c>
      <c r="BC14" s="45"/>
      <c r="BD14" s="44">
        <v>2</v>
      </c>
      <c r="BE14" s="7" t="s">
        <v>0</v>
      </c>
      <c r="BF14" s="7">
        <v>5</v>
      </c>
      <c r="BG14" s="45" t="s">
        <v>3</v>
      </c>
      <c r="BH14" s="7">
        <v>2</v>
      </c>
      <c r="BI14" s="7" t="s">
        <v>0</v>
      </c>
      <c r="BJ14" s="7">
        <v>6</v>
      </c>
      <c r="BK14" s="7">
        <v>133</v>
      </c>
      <c r="BL14" s="7">
        <v>32704290.03816</v>
      </c>
      <c r="BM14" s="7" t="s">
        <v>2</v>
      </c>
      <c r="BN14" s="7">
        <v>1045174</v>
      </c>
      <c r="BO14" s="7">
        <v>0</v>
      </c>
      <c r="DL14" s="45"/>
    </row>
    <row r="15" spans="1:116" s="7" customFormat="1" x14ac:dyDescent="0.2">
      <c r="A15" s="6">
        <v>2</v>
      </c>
      <c r="B15" s="7" t="s">
        <v>0</v>
      </c>
      <c r="C15" s="7">
        <v>6</v>
      </c>
      <c r="D15" s="7">
        <v>133</v>
      </c>
      <c r="E15" s="7">
        <v>32704277.445291001</v>
      </c>
      <c r="F15" s="7" t="s">
        <v>2</v>
      </c>
      <c r="G15" s="7">
        <v>0</v>
      </c>
      <c r="BC15" s="45"/>
      <c r="BD15" s="44">
        <v>2</v>
      </c>
      <c r="BE15" s="7" t="s">
        <v>0</v>
      </c>
      <c r="BF15" s="7">
        <v>6</v>
      </c>
      <c r="BG15" s="45" t="s">
        <v>3</v>
      </c>
      <c r="BH15" s="7">
        <v>2</v>
      </c>
      <c r="BI15" s="7" t="s">
        <v>0</v>
      </c>
      <c r="BJ15" s="7">
        <v>7</v>
      </c>
      <c r="BK15" s="7">
        <v>147</v>
      </c>
      <c r="BL15" s="7">
        <v>32704291.137674998</v>
      </c>
      <c r="BM15" s="7" t="s">
        <v>2</v>
      </c>
      <c r="BN15" s="7">
        <v>1045063</v>
      </c>
      <c r="BO15" s="7">
        <v>0</v>
      </c>
      <c r="DL15" s="45"/>
    </row>
    <row r="16" spans="1:116" s="7" customFormat="1" x14ac:dyDescent="0.2">
      <c r="A16" s="6">
        <v>2</v>
      </c>
      <c r="B16" s="7" t="s">
        <v>0</v>
      </c>
      <c r="C16" s="7">
        <v>7</v>
      </c>
      <c r="D16" s="7">
        <v>147</v>
      </c>
      <c r="E16" s="7">
        <v>32704277.467112999</v>
      </c>
      <c r="F16" s="7" t="s">
        <v>2</v>
      </c>
      <c r="G16" s="7">
        <v>0</v>
      </c>
      <c r="BC16" s="45"/>
      <c r="BD16" s="44">
        <v>2</v>
      </c>
      <c r="BE16" s="7" t="s">
        <v>0</v>
      </c>
      <c r="BF16" s="7">
        <v>7</v>
      </c>
      <c r="BG16" s="45" t="s">
        <v>3</v>
      </c>
      <c r="BH16" s="7">
        <v>2</v>
      </c>
      <c r="BI16" s="7" t="s">
        <v>0</v>
      </c>
      <c r="BJ16" s="7">
        <v>8</v>
      </c>
      <c r="BK16" s="7">
        <v>149</v>
      </c>
      <c r="BL16" s="7">
        <v>32704294.757424999</v>
      </c>
      <c r="BM16" s="7" t="s">
        <v>2</v>
      </c>
      <c r="BN16" s="7">
        <v>1041350</v>
      </c>
      <c r="BO16" s="7">
        <v>0</v>
      </c>
      <c r="DL16" s="45"/>
    </row>
    <row r="17" spans="1:116" s="7" customFormat="1" x14ac:dyDescent="0.2">
      <c r="A17" s="6">
        <v>2</v>
      </c>
      <c r="B17" s="7" t="s">
        <v>0</v>
      </c>
      <c r="C17" s="7">
        <v>8</v>
      </c>
      <c r="D17" s="7">
        <v>149</v>
      </c>
      <c r="E17" s="7">
        <v>32704277.486235</v>
      </c>
      <c r="F17" s="7" t="s">
        <v>2</v>
      </c>
      <c r="G17" s="7">
        <v>0</v>
      </c>
      <c r="BC17" s="45"/>
      <c r="BD17" s="44">
        <v>2</v>
      </c>
      <c r="BE17" s="7" t="s">
        <v>0</v>
      </c>
      <c r="BF17" s="7">
        <v>8</v>
      </c>
      <c r="BG17" s="45" t="s">
        <v>3</v>
      </c>
      <c r="BH17" s="7">
        <v>2</v>
      </c>
      <c r="BI17" s="7" t="s">
        <v>0</v>
      </c>
      <c r="BJ17" s="7">
        <v>2</v>
      </c>
      <c r="BK17" s="7">
        <v>111</v>
      </c>
      <c r="BL17" s="7">
        <v>32704315.793171</v>
      </c>
      <c r="BM17" s="7" t="s">
        <v>2</v>
      </c>
      <c r="BN17" s="7">
        <v>991732</v>
      </c>
      <c r="BO17" s="7">
        <v>0</v>
      </c>
      <c r="DL17" s="45"/>
    </row>
    <row r="18" spans="1:116" s="7" customFormat="1" x14ac:dyDescent="0.2">
      <c r="A18" s="6">
        <v>3</v>
      </c>
      <c r="B18" s="7" t="s">
        <v>0</v>
      </c>
      <c r="C18" s="7">
        <v>1</v>
      </c>
      <c r="D18" s="7">
        <v>106</v>
      </c>
      <c r="E18" s="7">
        <v>32709277.335136</v>
      </c>
      <c r="F18" s="7" t="s">
        <v>3</v>
      </c>
      <c r="G18" s="7">
        <v>0</v>
      </c>
      <c r="BC18" s="45"/>
      <c r="BD18" s="44">
        <v>3</v>
      </c>
      <c r="BE18" s="7" t="s">
        <v>0</v>
      </c>
      <c r="BF18" s="7">
        <v>1</v>
      </c>
      <c r="BG18" s="45" t="s">
        <v>3</v>
      </c>
      <c r="BH18" s="7">
        <v>3</v>
      </c>
      <c r="BI18" s="7" t="s">
        <v>0</v>
      </c>
      <c r="BJ18" s="7">
        <v>1</v>
      </c>
      <c r="BK18" s="7">
        <v>106</v>
      </c>
      <c r="BL18" s="7">
        <v>32709347.513854001</v>
      </c>
      <c r="BM18" s="7" t="s">
        <v>3</v>
      </c>
      <c r="BN18" s="7">
        <v>1056904</v>
      </c>
      <c r="BO18" s="7">
        <v>0</v>
      </c>
      <c r="DL18" s="45"/>
    </row>
    <row r="19" spans="1:116" s="7" customFormat="1" x14ac:dyDescent="0.2">
      <c r="A19" s="6">
        <v>3</v>
      </c>
      <c r="B19" s="7" t="s">
        <v>0</v>
      </c>
      <c r="C19" s="7">
        <v>2</v>
      </c>
      <c r="D19" s="7">
        <v>111</v>
      </c>
      <c r="E19" s="7">
        <v>32709277.370979998</v>
      </c>
      <c r="F19" s="7" t="s">
        <v>3</v>
      </c>
      <c r="G19" s="7">
        <v>0</v>
      </c>
      <c r="BC19" s="45"/>
      <c r="BD19" s="44">
        <v>3</v>
      </c>
      <c r="BE19" s="7" t="s">
        <v>0</v>
      </c>
      <c r="BF19" s="7">
        <v>2</v>
      </c>
      <c r="BG19" s="45" t="s">
        <v>3</v>
      </c>
      <c r="BH19" s="7">
        <v>3</v>
      </c>
      <c r="BI19" s="7" t="s">
        <v>0</v>
      </c>
      <c r="BJ19" s="7">
        <v>3</v>
      </c>
      <c r="BK19" s="7">
        <v>116</v>
      </c>
      <c r="BL19" s="7">
        <v>32709347.528779</v>
      </c>
      <c r="BM19" s="7" t="s">
        <v>3</v>
      </c>
      <c r="BN19" s="7">
        <v>1056161</v>
      </c>
      <c r="BO19" s="7">
        <v>0</v>
      </c>
      <c r="DL19" s="45"/>
    </row>
    <row r="20" spans="1:116" s="7" customFormat="1" x14ac:dyDescent="0.2">
      <c r="A20" s="6">
        <v>3</v>
      </c>
      <c r="B20" s="7" t="s">
        <v>0</v>
      </c>
      <c r="C20" s="7">
        <v>3</v>
      </c>
      <c r="D20" s="7">
        <v>116</v>
      </c>
      <c r="E20" s="7">
        <v>32709277.387667999</v>
      </c>
      <c r="F20" s="7" t="s">
        <v>3</v>
      </c>
      <c r="G20" s="7">
        <v>0</v>
      </c>
      <c r="BC20" s="45"/>
      <c r="BD20" s="44">
        <v>3</v>
      </c>
      <c r="BE20" s="7" t="s">
        <v>0</v>
      </c>
      <c r="BF20" s="7">
        <v>3</v>
      </c>
      <c r="BG20" s="45" t="s">
        <v>3</v>
      </c>
      <c r="BH20" s="7">
        <v>3</v>
      </c>
      <c r="BI20" s="7" t="s">
        <v>0</v>
      </c>
      <c r="BJ20" s="7">
        <v>2</v>
      </c>
      <c r="BK20" s="7">
        <v>111</v>
      </c>
      <c r="BL20" s="7">
        <v>32709347.942398001</v>
      </c>
      <c r="BM20" s="7" t="s">
        <v>3</v>
      </c>
      <c r="BN20" s="7">
        <v>991732</v>
      </c>
      <c r="BO20" s="7">
        <v>0</v>
      </c>
      <c r="DL20" s="45"/>
    </row>
    <row r="21" spans="1:116" s="7" customFormat="1" x14ac:dyDescent="0.2">
      <c r="A21" s="6">
        <v>3</v>
      </c>
      <c r="B21" s="7" t="s">
        <v>0</v>
      </c>
      <c r="C21" s="7">
        <v>4</v>
      </c>
      <c r="D21" s="7">
        <v>118</v>
      </c>
      <c r="E21" s="7">
        <v>32709277.403294999</v>
      </c>
      <c r="F21" s="7" t="s">
        <v>3</v>
      </c>
      <c r="G21" s="7">
        <v>0</v>
      </c>
      <c r="BC21" s="45"/>
      <c r="BD21" s="44">
        <v>3</v>
      </c>
      <c r="BE21" s="7" t="s">
        <v>0</v>
      </c>
      <c r="BF21" s="7">
        <v>4</v>
      </c>
      <c r="BG21" s="45" t="s">
        <v>3</v>
      </c>
      <c r="BH21" s="7">
        <v>3</v>
      </c>
      <c r="BI21" s="7" t="s">
        <v>0</v>
      </c>
      <c r="BJ21" s="7">
        <v>7</v>
      </c>
      <c r="BK21" s="7">
        <v>147</v>
      </c>
      <c r="BL21" s="7">
        <v>32709347.955026001</v>
      </c>
      <c r="BM21" s="7" t="s">
        <v>3</v>
      </c>
      <c r="BN21" s="7">
        <v>1045063</v>
      </c>
      <c r="BO21" s="7">
        <v>0</v>
      </c>
      <c r="DL21" s="45"/>
    </row>
    <row r="22" spans="1:116" s="7" customFormat="1" x14ac:dyDescent="0.2">
      <c r="A22" s="6">
        <v>3</v>
      </c>
      <c r="B22" s="7" t="s">
        <v>0</v>
      </c>
      <c r="C22" s="7">
        <v>5</v>
      </c>
      <c r="D22" s="7">
        <v>119</v>
      </c>
      <c r="E22" s="7">
        <v>32709277.418807</v>
      </c>
      <c r="F22" s="7" t="s">
        <v>3</v>
      </c>
      <c r="G22" s="7">
        <v>0</v>
      </c>
      <c r="BC22" s="45"/>
      <c r="BD22" s="44">
        <v>3</v>
      </c>
      <c r="BE22" s="7" t="s">
        <v>0</v>
      </c>
      <c r="BF22" s="7">
        <v>5</v>
      </c>
      <c r="BG22" s="45" t="s">
        <v>3</v>
      </c>
      <c r="BH22" s="7">
        <v>3</v>
      </c>
      <c r="BI22" s="7" t="s">
        <v>0</v>
      </c>
      <c r="BJ22" s="7">
        <v>4</v>
      </c>
      <c r="BK22" s="7">
        <v>118</v>
      </c>
      <c r="BL22" s="7">
        <v>32709348.636426002</v>
      </c>
      <c r="BM22" s="7" t="s">
        <v>3</v>
      </c>
      <c r="BN22" s="7">
        <v>1051316</v>
      </c>
      <c r="BO22" s="7">
        <v>0</v>
      </c>
      <c r="DL22" s="45"/>
    </row>
    <row r="23" spans="1:116" s="7" customFormat="1" x14ac:dyDescent="0.2">
      <c r="A23" s="6">
        <v>3</v>
      </c>
      <c r="B23" s="7" t="s">
        <v>0</v>
      </c>
      <c r="C23" s="7">
        <v>6</v>
      </c>
      <c r="D23" s="7">
        <v>133</v>
      </c>
      <c r="E23" s="7">
        <v>32709277.434254002</v>
      </c>
      <c r="F23" s="7" t="s">
        <v>3</v>
      </c>
      <c r="G23" s="7">
        <v>0</v>
      </c>
      <c r="BC23" s="45"/>
      <c r="BD23" s="44">
        <v>3</v>
      </c>
      <c r="BE23" s="7" t="s">
        <v>0</v>
      </c>
      <c r="BF23" s="7">
        <v>6</v>
      </c>
      <c r="BG23" s="45" t="s">
        <v>3</v>
      </c>
      <c r="BH23" s="7">
        <v>3</v>
      </c>
      <c r="BI23" s="7" t="s">
        <v>0</v>
      </c>
      <c r="BJ23" s="7">
        <v>5</v>
      </c>
      <c r="BK23" s="7">
        <v>119</v>
      </c>
      <c r="BL23" s="7">
        <v>32709348.909136001</v>
      </c>
      <c r="BM23" s="7" t="s">
        <v>3</v>
      </c>
      <c r="BN23" s="7">
        <v>1044387</v>
      </c>
      <c r="BO23" s="7">
        <v>0</v>
      </c>
      <c r="DL23" s="45"/>
    </row>
    <row r="24" spans="1:116" s="7" customFormat="1" x14ac:dyDescent="0.2">
      <c r="A24" s="6">
        <v>3</v>
      </c>
      <c r="B24" s="7" t="s">
        <v>0</v>
      </c>
      <c r="C24" s="7">
        <v>7</v>
      </c>
      <c r="D24" s="7">
        <v>147</v>
      </c>
      <c r="E24" s="7">
        <v>32709277.448247999</v>
      </c>
      <c r="F24" s="7" t="s">
        <v>3</v>
      </c>
      <c r="G24" s="7">
        <v>0</v>
      </c>
      <c r="BC24" s="45"/>
      <c r="BD24" s="44">
        <v>3</v>
      </c>
      <c r="BE24" s="7" t="s">
        <v>0</v>
      </c>
      <c r="BF24" s="7">
        <v>7</v>
      </c>
      <c r="BG24" s="45" t="s">
        <v>3</v>
      </c>
      <c r="BH24" s="7">
        <v>3</v>
      </c>
      <c r="BI24" s="7" t="s">
        <v>0</v>
      </c>
      <c r="BJ24" s="7">
        <v>6</v>
      </c>
      <c r="BK24" s="7">
        <v>133</v>
      </c>
      <c r="BL24" s="7">
        <v>32709349.432631001</v>
      </c>
      <c r="BM24" s="7" t="s">
        <v>3</v>
      </c>
      <c r="BN24" s="7">
        <v>1045174</v>
      </c>
      <c r="BO24" s="7">
        <v>0</v>
      </c>
      <c r="DL24" s="45"/>
    </row>
    <row r="25" spans="1:116" s="7" customFormat="1" x14ac:dyDescent="0.2">
      <c r="A25" s="6">
        <v>3</v>
      </c>
      <c r="B25" s="7" t="s">
        <v>0</v>
      </c>
      <c r="C25" s="7">
        <v>8</v>
      </c>
      <c r="D25" s="7">
        <v>149</v>
      </c>
      <c r="E25" s="7">
        <v>32709277.477024999</v>
      </c>
      <c r="F25" s="7" t="s">
        <v>3</v>
      </c>
      <c r="G25" s="7">
        <v>0</v>
      </c>
      <c r="BC25" s="45"/>
      <c r="BD25" s="44">
        <v>3</v>
      </c>
      <c r="BE25" s="7" t="s">
        <v>0</v>
      </c>
      <c r="BF25" s="7">
        <v>8</v>
      </c>
      <c r="BG25" s="45" t="s">
        <v>3</v>
      </c>
      <c r="BH25" s="7">
        <v>3</v>
      </c>
      <c r="BI25" s="7" t="s">
        <v>0</v>
      </c>
      <c r="BJ25" s="7">
        <v>8</v>
      </c>
      <c r="BK25" s="7">
        <v>149</v>
      </c>
      <c r="BL25" s="7">
        <v>32709350.051327001</v>
      </c>
      <c r="BM25" s="7" t="s">
        <v>3</v>
      </c>
      <c r="BN25" s="7">
        <v>1041350</v>
      </c>
      <c r="BO25" s="7">
        <v>0</v>
      </c>
      <c r="DL25" s="45"/>
    </row>
    <row r="26" spans="1:116" s="7" customFormat="1" x14ac:dyDescent="0.2">
      <c r="A26" s="6">
        <v>4</v>
      </c>
      <c r="B26" s="7" t="s">
        <v>0</v>
      </c>
      <c r="C26" s="7">
        <v>1</v>
      </c>
      <c r="D26" s="7">
        <v>106</v>
      </c>
      <c r="E26" s="7">
        <v>32714277.295991</v>
      </c>
      <c r="F26" s="7" t="s">
        <v>3</v>
      </c>
      <c r="G26" s="7">
        <v>0</v>
      </c>
      <c r="BC26" s="45"/>
      <c r="BD26" s="44">
        <v>4</v>
      </c>
      <c r="BE26" s="7" t="s">
        <v>0</v>
      </c>
      <c r="BF26" s="7">
        <v>1</v>
      </c>
      <c r="BG26" s="45" t="s">
        <v>2</v>
      </c>
      <c r="BH26" s="7">
        <v>4</v>
      </c>
      <c r="BI26" s="7" t="s">
        <v>0</v>
      </c>
      <c r="BJ26" s="7">
        <v>7</v>
      </c>
      <c r="BK26" s="7">
        <v>147</v>
      </c>
      <c r="BL26" s="7">
        <v>32714360.684859</v>
      </c>
      <c r="BM26" s="7" t="s">
        <v>3</v>
      </c>
      <c r="BN26" s="7">
        <v>1045063</v>
      </c>
      <c r="BO26" s="7">
        <v>0</v>
      </c>
      <c r="DL26" s="45"/>
    </row>
    <row r="27" spans="1:116" s="7" customFormat="1" x14ac:dyDescent="0.2">
      <c r="A27" s="6">
        <v>4</v>
      </c>
      <c r="B27" s="7" t="s">
        <v>0</v>
      </c>
      <c r="C27" s="7">
        <v>2</v>
      </c>
      <c r="D27" s="7">
        <v>111</v>
      </c>
      <c r="E27" s="7">
        <v>32714277.327773999</v>
      </c>
      <c r="F27" s="7" t="s">
        <v>3</v>
      </c>
      <c r="G27" s="7">
        <v>0</v>
      </c>
      <c r="BC27" s="45"/>
      <c r="BD27" s="44">
        <v>4</v>
      </c>
      <c r="BE27" s="7" t="s">
        <v>0</v>
      </c>
      <c r="BF27" s="7">
        <v>2</v>
      </c>
      <c r="BG27" s="45" t="s">
        <v>2</v>
      </c>
      <c r="BH27" s="7">
        <v>4</v>
      </c>
      <c r="BI27" s="7" t="s">
        <v>0</v>
      </c>
      <c r="BJ27" s="7">
        <v>4</v>
      </c>
      <c r="BK27" s="7">
        <v>118</v>
      </c>
      <c r="BL27" s="7">
        <v>32714361.596804</v>
      </c>
      <c r="BM27" s="7" t="s">
        <v>3</v>
      </c>
      <c r="BN27" s="7">
        <v>1051316</v>
      </c>
      <c r="BO27" s="7">
        <v>0</v>
      </c>
      <c r="DL27" s="45"/>
    </row>
    <row r="28" spans="1:116" s="7" customFormat="1" x14ac:dyDescent="0.2">
      <c r="A28" s="6">
        <v>4</v>
      </c>
      <c r="B28" s="7" t="s">
        <v>0</v>
      </c>
      <c r="C28" s="7">
        <v>3</v>
      </c>
      <c r="D28" s="7">
        <v>116</v>
      </c>
      <c r="E28" s="7">
        <v>32714277.344177</v>
      </c>
      <c r="F28" s="7" t="s">
        <v>3</v>
      </c>
      <c r="G28" s="7">
        <v>0</v>
      </c>
      <c r="BC28" s="45"/>
      <c r="BD28" s="44">
        <v>4</v>
      </c>
      <c r="BE28" s="7" t="s">
        <v>0</v>
      </c>
      <c r="BF28" s="7">
        <v>3</v>
      </c>
      <c r="BG28" s="45" t="s">
        <v>2</v>
      </c>
      <c r="BH28" s="7">
        <v>4</v>
      </c>
      <c r="BI28" s="7" t="s">
        <v>0</v>
      </c>
      <c r="BJ28" s="7">
        <v>1</v>
      </c>
      <c r="BK28" s="7">
        <v>106</v>
      </c>
      <c r="BL28" s="7">
        <v>32714361.985739999</v>
      </c>
      <c r="BM28" s="7" t="s">
        <v>3</v>
      </c>
      <c r="BN28" s="7">
        <v>1056904</v>
      </c>
      <c r="BO28" s="7">
        <v>0</v>
      </c>
      <c r="DL28" s="45"/>
    </row>
    <row r="29" spans="1:116" s="7" customFormat="1" x14ac:dyDescent="0.2">
      <c r="A29" s="6">
        <v>4</v>
      </c>
      <c r="B29" s="7" t="s">
        <v>0</v>
      </c>
      <c r="C29" s="7">
        <v>4</v>
      </c>
      <c r="D29" s="7">
        <v>118</v>
      </c>
      <c r="E29" s="7">
        <v>32714277.358585998</v>
      </c>
      <c r="F29" s="7" t="s">
        <v>3</v>
      </c>
      <c r="G29" s="7">
        <v>0</v>
      </c>
      <c r="BC29" s="45"/>
      <c r="BD29" s="44">
        <v>4</v>
      </c>
      <c r="BE29" s="7" t="s">
        <v>0</v>
      </c>
      <c r="BF29" s="7">
        <v>4</v>
      </c>
      <c r="BG29" s="45" t="s">
        <v>2</v>
      </c>
      <c r="BH29" s="7">
        <v>4</v>
      </c>
      <c r="BI29" s="7" t="s">
        <v>0</v>
      </c>
      <c r="BJ29" s="7">
        <v>6</v>
      </c>
      <c r="BK29" s="7">
        <v>133</v>
      </c>
      <c r="BL29" s="7">
        <v>32714362.009406999</v>
      </c>
      <c r="BM29" s="7" t="s">
        <v>3</v>
      </c>
      <c r="BN29" s="7">
        <v>1045174</v>
      </c>
      <c r="BO29" s="7">
        <v>0</v>
      </c>
      <c r="DL29" s="45"/>
    </row>
    <row r="30" spans="1:116" s="7" customFormat="1" x14ac:dyDescent="0.2">
      <c r="A30" s="6">
        <v>4</v>
      </c>
      <c r="B30" s="7" t="s">
        <v>0</v>
      </c>
      <c r="C30" s="7">
        <v>5</v>
      </c>
      <c r="D30" s="7">
        <v>119</v>
      </c>
      <c r="E30" s="7">
        <v>32714277.373158999</v>
      </c>
      <c r="F30" s="7" t="s">
        <v>3</v>
      </c>
      <c r="G30" s="7">
        <v>0</v>
      </c>
      <c r="BC30" s="45"/>
      <c r="BD30" s="44">
        <v>4</v>
      </c>
      <c r="BE30" s="7" t="s">
        <v>0</v>
      </c>
      <c r="BF30" s="7">
        <v>5</v>
      </c>
      <c r="BG30" s="45" t="s">
        <v>2</v>
      </c>
      <c r="BH30" s="7">
        <v>4</v>
      </c>
      <c r="BI30" s="7" t="s">
        <v>0</v>
      </c>
      <c r="BJ30" s="7">
        <v>2</v>
      </c>
      <c r="BK30" s="7">
        <v>111</v>
      </c>
      <c r="BL30" s="7">
        <v>32714362.549516</v>
      </c>
      <c r="BM30" s="7" t="s">
        <v>3</v>
      </c>
      <c r="BN30" s="7">
        <v>991732</v>
      </c>
      <c r="BO30" s="7">
        <v>0</v>
      </c>
      <c r="DL30" s="45"/>
    </row>
    <row r="31" spans="1:116" s="7" customFormat="1" x14ac:dyDescent="0.2">
      <c r="A31" s="6">
        <v>4</v>
      </c>
      <c r="B31" s="7" t="s">
        <v>0</v>
      </c>
      <c r="C31" s="7">
        <v>6</v>
      </c>
      <c r="D31" s="7">
        <v>133</v>
      </c>
      <c r="E31" s="7">
        <v>32714277.389718998</v>
      </c>
      <c r="F31" s="7" t="s">
        <v>3</v>
      </c>
      <c r="G31" s="7">
        <v>0</v>
      </c>
      <c r="BC31" s="45"/>
      <c r="BD31" s="44">
        <v>4</v>
      </c>
      <c r="BE31" s="7" t="s">
        <v>0</v>
      </c>
      <c r="BF31" s="7">
        <v>6</v>
      </c>
      <c r="BG31" s="45" t="s">
        <v>2</v>
      </c>
      <c r="BH31" s="7">
        <v>4</v>
      </c>
      <c r="BI31" s="7" t="s">
        <v>0</v>
      </c>
      <c r="BJ31" s="7">
        <v>3</v>
      </c>
      <c r="BK31" s="7">
        <v>116</v>
      </c>
      <c r="BL31" s="7">
        <v>32714362.560169999</v>
      </c>
      <c r="BM31" s="7" t="s">
        <v>3</v>
      </c>
      <c r="BN31" s="7">
        <v>1056161</v>
      </c>
      <c r="BO31" s="7">
        <v>0</v>
      </c>
      <c r="DL31" s="45"/>
    </row>
    <row r="32" spans="1:116" s="7" customFormat="1" x14ac:dyDescent="0.2">
      <c r="A32" s="6">
        <v>4</v>
      </c>
      <c r="B32" s="7" t="s">
        <v>0</v>
      </c>
      <c r="C32" s="7">
        <v>7</v>
      </c>
      <c r="D32" s="7">
        <v>147</v>
      </c>
      <c r="E32" s="7">
        <v>32714277.410307001</v>
      </c>
      <c r="F32" s="7" t="s">
        <v>3</v>
      </c>
      <c r="G32" s="7">
        <v>0</v>
      </c>
      <c r="BC32" s="45"/>
      <c r="BD32" s="44">
        <v>4</v>
      </c>
      <c r="BE32" s="7" t="s">
        <v>0</v>
      </c>
      <c r="BF32" s="7">
        <v>7</v>
      </c>
      <c r="BG32" s="45" t="s">
        <v>2</v>
      </c>
      <c r="BH32" s="7">
        <v>4</v>
      </c>
      <c r="BI32" s="7" t="s">
        <v>0</v>
      </c>
      <c r="BJ32" s="7">
        <v>5</v>
      </c>
      <c r="BK32" s="7">
        <v>119</v>
      </c>
      <c r="BL32" s="7">
        <v>32714362.717957001</v>
      </c>
      <c r="BM32" s="7" t="s">
        <v>3</v>
      </c>
      <c r="BN32" s="7">
        <v>1044387</v>
      </c>
      <c r="BO32" s="7">
        <v>0</v>
      </c>
      <c r="DL32" s="45"/>
    </row>
    <row r="33" spans="1:116" s="7" customFormat="1" x14ac:dyDescent="0.2">
      <c r="A33" s="6">
        <v>4</v>
      </c>
      <c r="B33" s="7" t="s">
        <v>0</v>
      </c>
      <c r="C33" s="7">
        <v>8</v>
      </c>
      <c r="D33" s="7">
        <v>149</v>
      </c>
      <c r="E33" s="7">
        <v>32714277.429366</v>
      </c>
      <c r="F33" s="7" t="s">
        <v>3</v>
      </c>
      <c r="G33" s="7">
        <v>0</v>
      </c>
      <c r="BC33" s="45"/>
      <c r="BD33" s="44">
        <v>4</v>
      </c>
      <c r="BE33" s="7" t="s">
        <v>0</v>
      </c>
      <c r="BF33" s="7">
        <v>8</v>
      </c>
      <c r="BG33" s="45" t="s">
        <v>2</v>
      </c>
      <c r="BH33" s="7">
        <v>4</v>
      </c>
      <c r="BI33" s="7" t="s">
        <v>0</v>
      </c>
      <c r="BJ33" s="7">
        <v>8</v>
      </c>
      <c r="BK33" s="7">
        <v>149</v>
      </c>
      <c r="BL33" s="7">
        <v>32714362.854249999</v>
      </c>
      <c r="BM33" s="7" t="s">
        <v>3</v>
      </c>
      <c r="BN33" s="7">
        <v>1041350</v>
      </c>
      <c r="BO33" s="7">
        <v>0</v>
      </c>
      <c r="DL33" s="45"/>
    </row>
    <row r="34" spans="1:116" s="7" customFormat="1" x14ac:dyDescent="0.2">
      <c r="A34" s="6">
        <v>5</v>
      </c>
      <c r="B34" s="7" t="s">
        <v>0</v>
      </c>
      <c r="C34" s="7">
        <v>1</v>
      </c>
      <c r="D34" s="7">
        <v>106</v>
      </c>
      <c r="E34" s="7">
        <v>32719277.264594</v>
      </c>
      <c r="F34" s="7" t="s">
        <v>3</v>
      </c>
      <c r="G34" s="7">
        <v>0</v>
      </c>
      <c r="BC34" s="45"/>
      <c r="BD34" s="44">
        <v>5</v>
      </c>
      <c r="BE34" s="7" t="s">
        <v>0</v>
      </c>
      <c r="BF34" s="7">
        <v>1</v>
      </c>
      <c r="BG34" s="45" t="s">
        <v>1</v>
      </c>
      <c r="BH34" s="7">
        <v>5</v>
      </c>
      <c r="BI34" s="7" t="s">
        <v>0</v>
      </c>
      <c r="BJ34" s="7">
        <v>1</v>
      </c>
      <c r="BK34" s="7">
        <v>106</v>
      </c>
      <c r="BL34" s="7">
        <v>32719280.623966999</v>
      </c>
      <c r="BM34" s="7" t="s">
        <v>3</v>
      </c>
      <c r="BN34" s="7">
        <v>1056904</v>
      </c>
      <c r="BO34" s="7">
        <v>0</v>
      </c>
      <c r="DL34" s="45"/>
    </row>
    <row r="35" spans="1:116" s="7" customFormat="1" x14ac:dyDescent="0.2">
      <c r="A35" s="6">
        <v>5</v>
      </c>
      <c r="B35" s="7" t="s">
        <v>0</v>
      </c>
      <c r="C35" s="7">
        <v>2</v>
      </c>
      <c r="D35" s="7">
        <v>111</v>
      </c>
      <c r="E35" s="7">
        <v>32719277.297942001</v>
      </c>
      <c r="F35" s="7" t="s">
        <v>3</v>
      </c>
      <c r="G35" s="7">
        <v>0</v>
      </c>
      <c r="BC35" s="45"/>
      <c r="BD35" s="44">
        <v>5</v>
      </c>
      <c r="BE35" s="7" t="s">
        <v>0</v>
      </c>
      <c r="BF35" s="7">
        <v>2</v>
      </c>
      <c r="BG35" s="45" t="s">
        <v>1</v>
      </c>
      <c r="BH35" s="7">
        <v>5</v>
      </c>
      <c r="BI35" s="7" t="s">
        <v>0</v>
      </c>
      <c r="BJ35" s="7">
        <v>2</v>
      </c>
      <c r="BK35" s="7">
        <v>111</v>
      </c>
      <c r="BL35" s="7">
        <v>32719283.546904001</v>
      </c>
      <c r="BM35" s="7" t="s">
        <v>3</v>
      </c>
      <c r="BN35" s="7">
        <v>991732</v>
      </c>
      <c r="BO35" s="7">
        <v>0</v>
      </c>
      <c r="DL35" s="45"/>
    </row>
    <row r="36" spans="1:116" s="7" customFormat="1" x14ac:dyDescent="0.2">
      <c r="A36" s="6">
        <v>5</v>
      </c>
      <c r="B36" s="7" t="s">
        <v>0</v>
      </c>
      <c r="C36" s="7">
        <v>3</v>
      </c>
      <c r="D36" s="7">
        <v>116</v>
      </c>
      <c r="E36" s="7">
        <v>32719277.314077999</v>
      </c>
      <c r="F36" s="7" t="s">
        <v>3</v>
      </c>
      <c r="G36" s="7">
        <v>0</v>
      </c>
      <c r="BC36" s="45"/>
      <c r="BD36" s="44">
        <v>5</v>
      </c>
      <c r="BE36" s="7" t="s">
        <v>0</v>
      </c>
      <c r="BF36" s="7">
        <v>3</v>
      </c>
      <c r="BG36" s="45" t="s">
        <v>1</v>
      </c>
      <c r="BH36" s="7">
        <v>5</v>
      </c>
      <c r="BI36" s="7" t="s">
        <v>0</v>
      </c>
      <c r="BJ36" s="7">
        <v>3</v>
      </c>
      <c r="BK36" s="7">
        <v>116</v>
      </c>
      <c r="BL36" s="7">
        <v>32719285.337308001</v>
      </c>
      <c r="BM36" s="7" t="s">
        <v>3</v>
      </c>
      <c r="BN36" s="7">
        <v>1056161</v>
      </c>
      <c r="BO36" s="7">
        <v>0</v>
      </c>
      <c r="DL36" s="45"/>
    </row>
    <row r="37" spans="1:116" s="7" customFormat="1" x14ac:dyDescent="0.2">
      <c r="A37" s="6">
        <v>5</v>
      </c>
      <c r="B37" s="7" t="s">
        <v>0</v>
      </c>
      <c r="C37" s="7">
        <v>4</v>
      </c>
      <c r="D37" s="7">
        <v>118</v>
      </c>
      <c r="E37" s="7">
        <v>32719277.329645</v>
      </c>
      <c r="F37" s="7" t="s">
        <v>3</v>
      </c>
      <c r="G37" s="7">
        <v>0</v>
      </c>
      <c r="BC37" s="45"/>
      <c r="BD37" s="44">
        <v>5</v>
      </c>
      <c r="BE37" s="7" t="s">
        <v>0</v>
      </c>
      <c r="BF37" s="7">
        <v>4</v>
      </c>
      <c r="BG37" s="45" t="s">
        <v>1</v>
      </c>
      <c r="BH37" s="7">
        <v>5</v>
      </c>
      <c r="BI37" s="7" t="s">
        <v>0</v>
      </c>
      <c r="BJ37" s="7">
        <v>4</v>
      </c>
      <c r="BK37" s="7">
        <v>118</v>
      </c>
      <c r="BL37" s="7">
        <v>32719285.474137001</v>
      </c>
      <c r="BM37" s="7" t="s">
        <v>3</v>
      </c>
      <c r="BN37" s="7">
        <v>1051316</v>
      </c>
      <c r="BO37" s="7">
        <v>0</v>
      </c>
      <c r="DL37" s="45"/>
    </row>
    <row r="38" spans="1:116" s="7" customFormat="1" x14ac:dyDescent="0.2">
      <c r="A38" s="6">
        <v>5</v>
      </c>
      <c r="B38" s="7" t="s">
        <v>0</v>
      </c>
      <c r="C38" s="7">
        <v>5</v>
      </c>
      <c r="D38" s="7">
        <v>119</v>
      </c>
      <c r="E38" s="7">
        <v>32719277.344919</v>
      </c>
      <c r="F38" s="7" t="s">
        <v>3</v>
      </c>
      <c r="G38" s="7">
        <v>0</v>
      </c>
      <c r="BC38" s="45"/>
      <c r="BD38" s="44">
        <v>5</v>
      </c>
      <c r="BE38" s="7" t="s">
        <v>0</v>
      </c>
      <c r="BF38" s="7">
        <v>5</v>
      </c>
      <c r="BG38" s="45" t="s">
        <v>1</v>
      </c>
      <c r="BH38" s="7">
        <v>5</v>
      </c>
      <c r="BI38" s="7" t="s">
        <v>0</v>
      </c>
      <c r="BJ38" s="7">
        <v>5</v>
      </c>
      <c r="BK38" s="7">
        <v>119</v>
      </c>
      <c r="BL38" s="7">
        <v>32719287.953281</v>
      </c>
      <c r="BM38" s="7" t="s">
        <v>3</v>
      </c>
      <c r="BN38" s="7">
        <v>1044387</v>
      </c>
      <c r="BO38" s="7">
        <v>0</v>
      </c>
      <c r="DL38" s="45"/>
    </row>
    <row r="39" spans="1:116" s="7" customFormat="1" x14ac:dyDescent="0.2">
      <c r="A39" s="6">
        <v>5</v>
      </c>
      <c r="B39" s="7" t="s">
        <v>0</v>
      </c>
      <c r="C39" s="7">
        <v>6</v>
      </c>
      <c r="D39" s="7">
        <v>133</v>
      </c>
      <c r="E39" s="7">
        <v>32719277.360371999</v>
      </c>
      <c r="F39" s="7" t="s">
        <v>3</v>
      </c>
      <c r="G39" s="7">
        <v>0</v>
      </c>
      <c r="BC39" s="45"/>
      <c r="BD39" s="44">
        <v>5</v>
      </c>
      <c r="BE39" s="7" t="s">
        <v>0</v>
      </c>
      <c r="BF39" s="7">
        <v>6</v>
      </c>
      <c r="BG39" s="45" t="s">
        <v>1</v>
      </c>
      <c r="BH39" s="7">
        <v>5</v>
      </c>
      <c r="BI39" s="7" t="s">
        <v>0</v>
      </c>
      <c r="BJ39" s="7">
        <v>6</v>
      </c>
      <c r="BK39" s="7">
        <v>133</v>
      </c>
      <c r="BL39" s="7">
        <v>32719289.088679001</v>
      </c>
      <c r="BM39" s="7" t="s">
        <v>3</v>
      </c>
      <c r="BN39" s="7">
        <v>1045174</v>
      </c>
      <c r="BO39" s="7">
        <v>0</v>
      </c>
      <c r="DL39" s="45"/>
    </row>
    <row r="40" spans="1:116" s="7" customFormat="1" x14ac:dyDescent="0.2">
      <c r="A40" s="6">
        <v>5</v>
      </c>
      <c r="B40" s="7" t="s">
        <v>0</v>
      </c>
      <c r="C40" s="7">
        <v>7</v>
      </c>
      <c r="D40" s="7">
        <v>147</v>
      </c>
      <c r="E40" s="7">
        <v>32719277.375082001</v>
      </c>
      <c r="F40" s="7" t="s">
        <v>3</v>
      </c>
      <c r="G40" s="7">
        <v>0</v>
      </c>
      <c r="BC40" s="45"/>
      <c r="BD40" s="44">
        <v>5</v>
      </c>
      <c r="BE40" s="7" t="s">
        <v>0</v>
      </c>
      <c r="BF40" s="7">
        <v>7</v>
      </c>
      <c r="BG40" s="45" t="s">
        <v>1</v>
      </c>
      <c r="BH40" s="7">
        <v>5</v>
      </c>
      <c r="BI40" s="7" t="s">
        <v>0</v>
      </c>
      <c r="BJ40" s="7">
        <v>7</v>
      </c>
      <c r="BK40" s="7">
        <v>147</v>
      </c>
      <c r="BL40" s="7">
        <v>32719292.553479999</v>
      </c>
      <c r="BM40" s="7" t="s">
        <v>3</v>
      </c>
      <c r="BN40" s="7">
        <v>1045063</v>
      </c>
      <c r="BO40" s="7">
        <v>0</v>
      </c>
      <c r="DL40" s="45"/>
    </row>
    <row r="41" spans="1:116" s="7" customFormat="1" x14ac:dyDescent="0.2">
      <c r="A41" s="6">
        <v>5</v>
      </c>
      <c r="B41" s="7" t="s">
        <v>0</v>
      </c>
      <c r="C41" s="7">
        <v>8</v>
      </c>
      <c r="D41" s="7">
        <v>149</v>
      </c>
      <c r="E41" s="7">
        <v>32719277.389897</v>
      </c>
      <c r="F41" s="7" t="s">
        <v>3</v>
      </c>
      <c r="G41" s="7">
        <v>0</v>
      </c>
      <c r="BC41" s="45"/>
      <c r="BD41" s="44">
        <v>5</v>
      </c>
      <c r="BE41" s="7" t="s">
        <v>0</v>
      </c>
      <c r="BF41" s="7">
        <v>8</v>
      </c>
      <c r="BG41" s="45" t="s">
        <v>1</v>
      </c>
      <c r="BH41" s="7">
        <v>5</v>
      </c>
      <c r="BI41" s="7" t="s">
        <v>0</v>
      </c>
      <c r="BJ41" s="7">
        <v>8</v>
      </c>
      <c r="BK41" s="7">
        <v>149</v>
      </c>
      <c r="BL41" s="7">
        <v>32719294.589476001</v>
      </c>
      <c r="BM41" s="7" t="s">
        <v>3</v>
      </c>
      <c r="BN41" s="7">
        <v>1041350</v>
      </c>
      <c r="BO41" s="7">
        <v>0</v>
      </c>
      <c r="DL41" s="45"/>
    </row>
    <row r="42" spans="1:116" s="7" customFormat="1" x14ac:dyDescent="0.2">
      <c r="A42" s="6">
        <v>6</v>
      </c>
      <c r="B42" s="7" t="s">
        <v>0</v>
      </c>
      <c r="C42" s="7">
        <v>1</v>
      </c>
      <c r="D42" s="7">
        <v>106</v>
      </c>
      <c r="E42" s="7">
        <v>32724277.247081999</v>
      </c>
      <c r="F42" s="7" t="s">
        <v>3</v>
      </c>
      <c r="G42" s="7">
        <v>0</v>
      </c>
      <c r="BC42" s="45"/>
      <c r="BD42" s="44">
        <v>6</v>
      </c>
      <c r="BE42" s="7" t="s">
        <v>0</v>
      </c>
      <c r="BF42" s="7">
        <v>1</v>
      </c>
      <c r="BG42" s="45" t="s">
        <v>2</v>
      </c>
      <c r="BH42" s="7">
        <v>6</v>
      </c>
      <c r="BI42" s="7" t="s">
        <v>0</v>
      </c>
      <c r="BJ42" s="7">
        <v>2</v>
      </c>
      <c r="BK42" s="7">
        <v>111</v>
      </c>
      <c r="BL42" s="7">
        <v>32724284.893061001</v>
      </c>
      <c r="BM42" s="7" t="s">
        <v>3</v>
      </c>
      <c r="BN42" s="7">
        <v>991732</v>
      </c>
      <c r="BO42" s="7">
        <v>0</v>
      </c>
      <c r="DL42" s="45"/>
    </row>
    <row r="43" spans="1:116" s="7" customFormat="1" x14ac:dyDescent="0.2">
      <c r="A43" s="6">
        <v>6</v>
      </c>
      <c r="B43" s="7" t="s">
        <v>0</v>
      </c>
      <c r="C43" s="7">
        <v>2</v>
      </c>
      <c r="D43" s="7">
        <v>111</v>
      </c>
      <c r="E43" s="7">
        <v>32724277.277630001</v>
      </c>
      <c r="F43" s="7" t="s">
        <v>3</v>
      </c>
      <c r="G43" s="7">
        <v>0</v>
      </c>
      <c r="BC43" s="45"/>
      <c r="BD43" s="44">
        <v>6</v>
      </c>
      <c r="BE43" s="7" t="s">
        <v>0</v>
      </c>
      <c r="BF43" s="7">
        <v>2</v>
      </c>
      <c r="BG43" s="45" t="s">
        <v>2</v>
      </c>
      <c r="BH43" s="7">
        <v>6</v>
      </c>
      <c r="BI43" s="7" t="s">
        <v>0</v>
      </c>
      <c r="BJ43" s="7">
        <v>5</v>
      </c>
      <c r="BK43" s="7">
        <v>119</v>
      </c>
      <c r="BL43" s="7">
        <v>32724296.861768998</v>
      </c>
      <c r="BM43" s="7" t="s">
        <v>3</v>
      </c>
      <c r="BN43" s="7">
        <v>1044387</v>
      </c>
      <c r="BO43" s="7">
        <v>0</v>
      </c>
      <c r="DL43" s="45"/>
    </row>
    <row r="44" spans="1:116" s="7" customFormat="1" x14ac:dyDescent="0.2">
      <c r="A44" s="6">
        <v>6</v>
      </c>
      <c r="B44" s="7" t="s">
        <v>0</v>
      </c>
      <c r="C44" s="7">
        <v>3</v>
      </c>
      <c r="D44" s="7">
        <v>116</v>
      </c>
      <c r="E44" s="7">
        <v>32724277.296728</v>
      </c>
      <c r="F44" s="7" t="s">
        <v>3</v>
      </c>
      <c r="G44" s="7">
        <v>0</v>
      </c>
      <c r="BC44" s="45"/>
      <c r="BD44" s="44">
        <v>6</v>
      </c>
      <c r="BE44" s="7" t="s">
        <v>0</v>
      </c>
      <c r="BF44" s="7">
        <v>3</v>
      </c>
      <c r="BG44" s="45" t="s">
        <v>2</v>
      </c>
      <c r="BH44" s="7">
        <v>6</v>
      </c>
      <c r="BI44" s="7" t="s">
        <v>0</v>
      </c>
      <c r="BJ44" s="7">
        <v>1</v>
      </c>
      <c r="BK44" s="7">
        <v>106</v>
      </c>
      <c r="BL44" s="7">
        <v>32724390.052944999</v>
      </c>
      <c r="BM44" s="7" t="s">
        <v>3</v>
      </c>
      <c r="BN44" s="7">
        <v>1056904</v>
      </c>
      <c r="BO44" s="7">
        <v>0</v>
      </c>
      <c r="DL44" s="45"/>
    </row>
    <row r="45" spans="1:116" s="7" customFormat="1" x14ac:dyDescent="0.2">
      <c r="A45" s="6">
        <v>6</v>
      </c>
      <c r="B45" s="7" t="s">
        <v>0</v>
      </c>
      <c r="C45" s="7">
        <v>4</v>
      </c>
      <c r="D45" s="7">
        <v>118</v>
      </c>
      <c r="E45" s="7">
        <v>32724277.312991001</v>
      </c>
      <c r="F45" s="7" t="s">
        <v>3</v>
      </c>
      <c r="G45" s="7">
        <v>0</v>
      </c>
      <c r="BC45" s="45"/>
      <c r="BD45" s="44">
        <v>6</v>
      </c>
      <c r="BE45" s="7" t="s">
        <v>0</v>
      </c>
      <c r="BF45" s="7">
        <v>4</v>
      </c>
      <c r="BG45" s="45" t="s">
        <v>2</v>
      </c>
      <c r="BH45" s="7">
        <v>6</v>
      </c>
      <c r="BI45" s="7" t="s">
        <v>0</v>
      </c>
      <c r="BJ45" s="7">
        <v>6</v>
      </c>
      <c r="BK45" s="7">
        <v>133</v>
      </c>
      <c r="BL45" s="7">
        <v>32724390.069940001</v>
      </c>
      <c r="BM45" s="7" t="s">
        <v>3</v>
      </c>
      <c r="BN45" s="7">
        <v>1045174</v>
      </c>
      <c r="BO45" s="7">
        <v>0</v>
      </c>
      <c r="DL45" s="45"/>
    </row>
    <row r="46" spans="1:116" s="7" customFormat="1" x14ac:dyDescent="0.2">
      <c r="A46" s="6">
        <v>6</v>
      </c>
      <c r="B46" s="7" t="s">
        <v>0</v>
      </c>
      <c r="C46" s="7">
        <v>5</v>
      </c>
      <c r="D46" s="7">
        <v>119</v>
      </c>
      <c r="E46" s="7">
        <v>32724277.327723</v>
      </c>
      <c r="F46" s="7" t="s">
        <v>3</v>
      </c>
      <c r="G46" s="7">
        <v>0</v>
      </c>
      <c r="BC46" s="45"/>
      <c r="BD46" s="44">
        <v>6</v>
      </c>
      <c r="BE46" s="7" t="s">
        <v>0</v>
      </c>
      <c r="BF46" s="7">
        <v>5</v>
      </c>
      <c r="BG46" s="45" t="s">
        <v>2</v>
      </c>
      <c r="BH46" s="7">
        <v>6</v>
      </c>
      <c r="BI46" s="7" t="s">
        <v>0</v>
      </c>
      <c r="BJ46" s="7">
        <v>7</v>
      </c>
      <c r="BK46" s="7">
        <v>147</v>
      </c>
      <c r="BL46" s="7">
        <v>32724390.391979001</v>
      </c>
      <c r="BM46" s="7" t="s">
        <v>3</v>
      </c>
      <c r="BN46" s="7">
        <v>1045063</v>
      </c>
      <c r="BO46" s="7">
        <v>0</v>
      </c>
      <c r="DL46" s="45"/>
    </row>
    <row r="47" spans="1:116" s="7" customFormat="1" x14ac:dyDescent="0.2">
      <c r="A47" s="6">
        <v>6</v>
      </c>
      <c r="B47" s="7" t="s">
        <v>0</v>
      </c>
      <c r="C47" s="7">
        <v>6</v>
      </c>
      <c r="D47" s="7">
        <v>133</v>
      </c>
      <c r="E47" s="7">
        <v>32724277.345543001</v>
      </c>
      <c r="F47" s="7" t="s">
        <v>3</v>
      </c>
      <c r="G47" s="7">
        <v>0</v>
      </c>
      <c r="BC47" s="45"/>
      <c r="BD47" s="44">
        <v>6</v>
      </c>
      <c r="BE47" s="7" t="s">
        <v>0</v>
      </c>
      <c r="BF47" s="7">
        <v>6</v>
      </c>
      <c r="BG47" s="45" t="s">
        <v>2</v>
      </c>
      <c r="BH47" s="7">
        <v>6</v>
      </c>
      <c r="BI47" s="7" t="s">
        <v>0</v>
      </c>
      <c r="BJ47" s="7">
        <v>4</v>
      </c>
      <c r="BK47" s="7">
        <v>118</v>
      </c>
      <c r="BL47" s="7">
        <v>32724390.40495</v>
      </c>
      <c r="BM47" s="7" t="s">
        <v>3</v>
      </c>
      <c r="BN47" s="7">
        <v>1051316</v>
      </c>
      <c r="BO47" s="7">
        <v>0</v>
      </c>
      <c r="DL47" s="45"/>
    </row>
    <row r="48" spans="1:116" s="7" customFormat="1" x14ac:dyDescent="0.2">
      <c r="A48" s="6">
        <v>6</v>
      </c>
      <c r="B48" s="7" t="s">
        <v>0</v>
      </c>
      <c r="C48" s="7">
        <v>7</v>
      </c>
      <c r="D48" s="7">
        <v>147</v>
      </c>
      <c r="E48" s="7">
        <v>32724277.364854999</v>
      </c>
      <c r="F48" s="7" t="s">
        <v>3</v>
      </c>
      <c r="G48" s="7">
        <v>0</v>
      </c>
      <c r="BC48" s="45"/>
      <c r="BD48" s="44">
        <v>6</v>
      </c>
      <c r="BE48" s="7" t="s">
        <v>0</v>
      </c>
      <c r="BF48" s="7">
        <v>7</v>
      </c>
      <c r="BG48" s="45" t="s">
        <v>2</v>
      </c>
      <c r="BH48" s="7">
        <v>6</v>
      </c>
      <c r="BI48" s="7" t="s">
        <v>0</v>
      </c>
      <c r="BJ48" s="7">
        <v>3</v>
      </c>
      <c r="BK48" s="7">
        <v>116</v>
      </c>
      <c r="BL48" s="7">
        <v>32724391.490205999</v>
      </c>
      <c r="BM48" s="7" t="s">
        <v>3</v>
      </c>
      <c r="BN48" s="7">
        <v>1056161</v>
      </c>
      <c r="BO48" s="7">
        <v>0</v>
      </c>
      <c r="DL48" s="45"/>
    </row>
    <row r="49" spans="1:116" s="7" customFormat="1" x14ac:dyDescent="0.2">
      <c r="A49" s="6">
        <v>6</v>
      </c>
      <c r="B49" s="7" t="s">
        <v>0</v>
      </c>
      <c r="C49" s="7">
        <v>8</v>
      </c>
      <c r="D49" s="7">
        <v>149</v>
      </c>
      <c r="E49" s="7">
        <v>32724277.385109998</v>
      </c>
      <c r="F49" s="7" t="s">
        <v>3</v>
      </c>
      <c r="G49" s="7">
        <v>0</v>
      </c>
      <c r="BC49" s="45"/>
      <c r="BD49" s="44">
        <v>6</v>
      </c>
      <c r="BE49" s="7" t="s">
        <v>0</v>
      </c>
      <c r="BF49" s="7">
        <v>8</v>
      </c>
      <c r="BG49" s="45" t="s">
        <v>2</v>
      </c>
      <c r="BH49" s="7">
        <v>6</v>
      </c>
      <c r="BI49" s="7" t="s">
        <v>0</v>
      </c>
      <c r="BJ49" s="7">
        <v>8</v>
      </c>
      <c r="BK49" s="7">
        <v>149</v>
      </c>
      <c r="BL49" s="7">
        <v>32724392.161033001</v>
      </c>
      <c r="BM49" s="7" t="s">
        <v>3</v>
      </c>
      <c r="BN49" s="7">
        <v>1041350</v>
      </c>
      <c r="BO49" s="7">
        <v>0</v>
      </c>
      <c r="DL49" s="45"/>
    </row>
    <row r="50" spans="1:116" s="7" customFormat="1" x14ac:dyDescent="0.2">
      <c r="A50" s="6">
        <v>7</v>
      </c>
      <c r="B50" s="7" t="s">
        <v>0</v>
      </c>
      <c r="C50" s="7">
        <v>1</v>
      </c>
      <c r="D50" s="7">
        <v>106</v>
      </c>
      <c r="E50" s="7">
        <v>32729277.212444</v>
      </c>
      <c r="F50" s="7" t="s">
        <v>1</v>
      </c>
      <c r="G50" s="7">
        <v>119</v>
      </c>
      <c r="H50" s="7">
        <v>204</v>
      </c>
      <c r="I50" s="7">
        <v>130</v>
      </c>
      <c r="J50" s="7">
        <v>73</v>
      </c>
      <c r="K50" s="7">
        <v>10</v>
      </c>
      <c r="L50" s="7">
        <v>37</v>
      </c>
      <c r="M50" s="7">
        <v>203</v>
      </c>
      <c r="N50" s="7">
        <v>212</v>
      </c>
      <c r="O50" s="7">
        <v>243</v>
      </c>
      <c r="P50" s="7">
        <v>180</v>
      </c>
      <c r="Q50" s="7">
        <v>82</v>
      </c>
      <c r="R50" s="7">
        <v>115</v>
      </c>
      <c r="S50" s="7">
        <v>205</v>
      </c>
      <c r="T50" s="7">
        <v>158</v>
      </c>
      <c r="U50" s="7">
        <v>35</v>
      </c>
      <c r="BC50" s="45"/>
      <c r="BD50" s="44">
        <v>7</v>
      </c>
      <c r="BE50" s="7" t="s">
        <v>0</v>
      </c>
      <c r="BF50" s="7">
        <v>1</v>
      </c>
      <c r="BG50" s="45" t="s">
        <v>2</v>
      </c>
      <c r="BH50" s="7">
        <v>7</v>
      </c>
      <c r="BI50" s="7" t="s">
        <v>0</v>
      </c>
      <c r="BJ50" s="7">
        <v>7</v>
      </c>
      <c r="BK50" s="7">
        <v>147</v>
      </c>
      <c r="BL50" s="7">
        <v>32729309.138376001</v>
      </c>
      <c r="BM50" s="7" t="s">
        <v>1</v>
      </c>
      <c r="BN50" s="7">
        <v>1045063</v>
      </c>
      <c r="BO50" s="7">
        <v>195</v>
      </c>
      <c r="BP50" s="7">
        <v>205</v>
      </c>
      <c r="BQ50" s="7">
        <v>0</v>
      </c>
      <c r="BR50" s="7">
        <v>0</v>
      </c>
      <c r="BS50" s="7">
        <v>10</v>
      </c>
      <c r="BT50" s="7">
        <v>290</v>
      </c>
      <c r="BU50" s="7">
        <v>0</v>
      </c>
      <c r="BV50" s="7">
        <v>195</v>
      </c>
      <c r="BW50" s="7">
        <v>315</v>
      </c>
      <c r="BX50" s="7">
        <v>55</v>
      </c>
      <c r="BY50" s="7">
        <v>145</v>
      </c>
      <c r="BZ50" s="7">
        <v>0</v>
      </c>
      <c r="CA50" s="7">
        <v>300</v>
      </c>
      <c r="CB50" s="7">
        <v>300</v>
      </c>
      <c r="CC50" s="7">
        <v>145</v>
      </c>
      <c r="CD50" s="7">
        <v>85</v>
      </c>
      <c r="CE50" s="7">
        <v>0</v>
      </c>
      <c r="CF50" s="7">
        <v>0</v>
      </c>
      <c r="CG50" s="7">
        <v>20</v>
      </c>
      <c r="DL50" s="45"/>
    </row>
    <row r="51" spans="1:116" s="7" customFormat="1" x14ac:dyDescent="0.2">
      <c r="A51" s="6">
        <v>7</v>
      </c>
      <c r="B51" s="7" t="s">
        <v>0</v>
      </c>
      <c r="C51" s="7">
        <v>2</v>
      </c>
      <c r="D51" s="7">
        <v>111</v>
      </c>
      <c r="E51" s="7">
        <v>32729277.236536</v>
      </c>
      <c r="F51" s="7" t="s">
        <v>1</v>
      </c>
      <c r="G51" s="7">
        <v>154</v>
      </c>
      <c r="H51" s="7">
        <v>190</v>
      </c>
      <c r="I51" s="7">
        <v>78</v>
      </c>
      <c r="J51" s="7">
        <v>85</v>
      </c>
      <c r="K51" s="7">
        <v>136</v>
      </c>
      <c r="L51" s="7">
        <v>26</v>
      </c>
      <c r="M51" s="7">
        <v>32</v>
      </c>
      <c r="N51" s="7">
        <v>90</v>
      </c>
      <c r="O51" s="7">
        <v>41</v>
      </c>
      <c r="P51" s="7">
        <v>98</v>
      </c>
      <c r="Q51" s="7">
        <v>233</v>
      </c>
      <c r="R51" s="7">
        <v>19</v>
      </c>
      <c r="S51" s="7">
        <v>1</v>
      </c>
      <c r="T51" s="7">
        <v>205</v>
      </c>
      <c r="U51" s="7">
        <v>226</v>
      </c>
      <c r="V51" s="7">
        <v>165</v>
      </c>
      <c r="W51" s="7">
        <v>182</v>
      </c>
      <c r="X51" s="7">
        <v>34</v>
      </c>
      <c r="Y51" s="7">
        <v>235</v>
      </c>
      <c r="BC51" s="45"/>
      <c r="BD51" s="44">
        <v>7</v>
      </c>
      <c r="BE51" s="7" t="s">
        <v>0</v>
      </c>
      <c r="BF51" s="7">
        <v>2</v>
      </c>
      <c r="BG51" s="45" t="s">
        <v>2</v>
      </c>
      <c r="BH51" s="7">
        <v>7</v>
      </c>
      <c r="BI51" s="7" t="s">
        <v>0</v>
      </c>
      <c r="BJ51" s="7">
        <v>4</v>
      </c>
      <c r="BK51" s="7">
        <v>118</v>
      </c>
      <c r="BL51" s="7">
        <v>32729309.323908001</v>
      </c>
      <c r="BM51" s="7" t="s">
        <v>1</v>
      </c>
      <c r="BN51" s="7">
        <v>1051316</v>
      </c>
      <c r="BO51" s="7">
        <v>50</v>
      </c>
      <c r="BP51" s="7">
        <v>145</v>
      </c>
      <c r="BQ51" s="7">
        <v>210</v>
      </c>
      <c r="BR51" s="7">
        <v>195</v>
      </c>
      <c r="BS51" s="7">
        <v>20</v>
      </c>
      <c r="BT51" s="7">
        <v>280</v>
      </c>
      <c r="BU51" s="7">
        <v>65</v>
      </c>
      <c r="BV51" s="7">
        <v>245</v>
      </c>
      <c r="BW51" s="7">
        <v>95</v>
      </c>
      <c r="BX51" s="7">
        <v>0</v>
      </c>
      <c r="BY51" s="7">
        <v>305</v>
      </c>
      <c r="BZ51" s="7">
        <v>215</v>
      </c>
      <c r="CA51" s="7">
        <v>30</v>
      </c>
      <c r="CB51" s="7">
        <v>10</v>
      </c>
      <c r="CC51" s="7">
        <v>0</v>
      </c>
      <c r="CD51" s="7">
        <v>155</v>
      </c>
      <c r="CE51" s="7">
        <v>155</v>
      </c>
      <c r="DL51" s="45"/>
    </row>
    <row r="52" spans="1:116" s="7" customFormat="1" x14ac:dyDescent="0.2">
      <c r="A52" s="6">
        <v>7</v>
      </c>
      <c r="B52" s="7" t="s">
        <v>0</v>
      </c>
      <c r="C52" s="7">
        <v>3</v>
      </c>
      <c r="D52" s="7">
        <v>116</v>
      </c>
      <c r="E52" s="7">
        <v>32729277.252726</v>
      </c>
      <c r="F52" s="7" t="s">
        <v>1</v>
      </c>
      <c r="G52" s="7">
        <v>239</v>
      </c>
      <c r="H52" s="7">
        <v>196</v>
      </c>
      <c r="I52" s="7">
        <v>79</v>
      </c>
      <c r="J52" s="7">
        <v>83</v>
      </c>
      <c r="K52" s="7">
        <v>172</v>
      </c>
      <c r="L52" s="7">
        <v>82</v>
      </c>
      <c r="M52" s="7">
        <v>51</v>
      </c>
      <c r="N52" s="7">
        <v>2</v>
      </c>
      <c r="O52" s="7">
        <v>134</v>
      </c>
      <c r="P52" s="7">
        <v>202</v>
      </c>
      <c r="Q52" s="7">
        <v>186</v>
      </c>
      <c r="R52" s="7">
        <v>109</v>
      </c>
      <c r="S52" s="7">
        <v>189</v>
      </c>
      <c r="T52" s="7">
        <v>124</v>
      </c>
      <c r="U52" s="7">
        <v>10</v>
      </c>
      <c r="V52" s="7">
        <v>92</v>
      </c>
      <c r="W52" s="7">
        <v>77</v>
      </c>
      <c r="Z52" s="7">
        <v>235</v>
      </c>
      <c r="BC52" s="45"/>
      <c r="BD52" s="44">
        <v>7</v>
      </c>
      <c r="BE52" s="7" t="s">
        <v>0</v>
      </c>
      <c r="BF52" s="7">
        <v>3</v>
      </c>
      <c r="BG52" s="45" t="s">
        <v>2</v>
      </c>
      <c r="BH52" s="7">
        <v>7</v>
      </c>
      <c r="BI52" s="7" t="s">
        <v>0</v>
      </c>
      <c r="BJ52" s="7">
        <v>1</v>
      </c>
      <c r="BK52" s="7">
        <v>106</v>
      </c>
      <c r="BL52" s="7">
        <v>32729309.761037</v>
      </c>
      <c r="BM52" s="7" t="s">
        <v>1</v>
      </c>
      <c r="BN52" s="7">
        <v>1056904</v>
      </c>
      <c r="BO52" s="7">
        <v>95</v>
      </c>
      <c r="BP52" s="7">
        <v>205</v>
      </c>
      <c r="BQ52" s="7">
        <v>205</v>
      </c>
      <c r="BR52" s="7">
        <v>0</v>
      </c>
      <c r="BS52" s="7">
        <v>10</v>
      </c>
      <c r="BT52" s="7">
        <v>15</v>
      </c>
      <c r="BU52" s="7">
        <v>265</v>
      </c>
      <c r="BV52" s="7">
        <v>200</v>
      </c>
      <c r="BW52" s="7">
        <v>210</v>
      </c>
      <c r="BX52" s="7">
        <v>200</v>
      </c>
      <c r="BY52" s="7">
        <v>45</v>
      </c>
      <c r="BZ52" s="7">
        <v>255</v>
      </c>
      <c r="CA52" s="7">
        <v>60</v>
      </c>
      <c r="CB52" s="7">
        <v>250</v>
      </c>
      <c r="CC52" s="7">
        <v>5</v>
      </c>
      <c r="DL52" s="45"/>
    </row>
    <row r="53" spans="1:116" s="7" customFormat="1" x14ac:dyDescent="0.2">
      <c r="A53" s="6">
        <v>7</v>
      </c>
      <c r="B53" s="7" t="s">
        <v>0</v>
      </c>
      <c r="C53" s="7">
        <v>4</v>
      </c>
      <c r="D53" s="7">
        <v>118</v>
      </c>
      <c r="E53" s="7">
        <v>32729277.263633002</v>
      </c>
      <c r="F53" s="7" t="s">
        <v>1</v>
      </c>
      <c r="G53" s="7">
        <v>80</v>
      </c>
      <c r="H53" s="7">
        <v>131</v>
      </c>
      <c r="I53" s="7">
        <v>149</v>
      </c>
      <c r="J53" s="7">
        <v>249</v>
      </c>
      <c r="K53" s="7">
        <v>53</v>
      </c>
      <c r="L53" s="7">
        <v>192</v>
      </c>
      <c r="M53" s="7">
        <v>158</v>
      </c>
      <c r="N53" s="7">
        <v>135</v>
      </c>
      <c r="O53" s="7">
        <v>164</v>
      </c>
      <c r="P53" s="7">
        <v>42</v>
      </c>
      <c r="Q53" s="7">
        <v>215</v>
      </c>
      <c r="R53" s="7">
        <v>238</v>
      </c>
      <c r="S53" s="7">
        <v>35</v>
      </c>
      <c r="T53" s="7">
        <v>23</v>
      </c>
      <c r="U53" s="7">
        <v>11</v>
      </c>
      <c r="V53" s="7">
        <v>95</v>
      </c>
      <c r="W53" s="7">
        <v>87</v>
      </c>
      <c r="BC53" s="45"/>
      <c r="BD53" s="44">
        <v>7</v>
      </c>
      <c r="BE53" s="7" t="s">
        <v>0</v>
      </c>
      <c r="BF53" s="7">
        <v>4</v>
      </c>
      <c r="BG53" s="45" t="s">
        <v>2</v>
      </c>
      <c r="BH53" s="7">
        <v>7</v>
      </c>
      <c r="BI53" s="7" t="s">
        <v>0</v>
      </c>
      <c r="BJ53" s="7">
        <v>3</v>
      </c>
      <c r="BK53" s="7">
        <v>116</v>
      </c>
      <c r="BL53" s="7">
        <v>32729311.349155001</v>
      </c>
      <c r="BM53" s="7" t="s">
        <v>1</v>
      </c>
      <c r="BN53" s="7">
        <v>1056161</v>
      </c>
      <c r="BO53" s="7">
        <v>300</v>
      </c>
      <c r="BP53" s="7">
        <v>220</v>
      </c>
      <c r="BQ53" s="7">
        <v>0</v>
      </c>
      <c r="BR53" s="7">
        <v>40</v>
      </c>
      <c r="BS53" s="7">
        <v>245</v>
      </c>
      <c r="BT53" s="7">
        <v>5</v>
      </c>
      <c r="BU53" s="7">
        <v>50</v>
      </c>
      <c r="BV53" s="7">
        <v>0</v>
      </c>
      <c r="BW53" s="7">
        <v>140</v>
      </c>
      <c r="BX53" s="7">
        <v>210</v>
      </c>
      <c r="BY53" s="7">
        <v>300</v>
      </c>
      <c r="BZ53" s="7">
        <v>0</v>
      </c>
      <c r="CA53" s="7">
        <v>315</v>
      </c>
      <c r="CB53" s="7">
        <v>35</v>
      </c>
      <c r="CC53" s="7">
        <v>0</v>
      </c>
      <c r="CD53" s="7">
        <v>165</v>
      </c>
      <c r="CE53" s="7">
        <v>0</v>
      </c>
      <c r="DL53" s="45"/>
    </row>
    <row r="54" spans="1:116" s="7" customFormat="1" x14ac:dyDescent="0.2">
      <c r="A54" s="6">
        <v>7</v>
      </c>
      <c r="B54" s="7" t="s">
        <v>0</v>
      </c>
      <c r="C54" s="7">
        <v>5</v>
      </c>
      <c r="D54" s="7">
        <v>119</v>
      </c>
      <c r="E54" s="7">
        <v>32729277.274032999</v>
      </c>
      <c r="F54" s="7" t="s">
        <v>1</v>
      </c>
      <c r="G54" s="7">
        <v>33</v>
      </c>
      <c r="H54" s="7">
        <v>246</v>
      </c>
      <c r="I54" s="7">
        <v>49</v>
      </c>
      <c r="J54" s="7">
        <v>4</v>
      </c>
      <c r="K54" s="7">
        <v>66</v>
      </c>
      <c r="L54" s="7">
        <v>178</v>
      </c>
      <c r="M54" s="7">
        <v>158</v>
      </c>
      <c r="N54" s="7">
        <v>80</v>
      </c>
      <c r="O54" s="7">
        <v>29</v>
      </c>
      <c r="P54" s="7">
        <v>69</v>
      </c>
      <c r="Q54" s="7">
        <v>117</v>
      </c>
      <c r="R54" s="7">
        <v>38</v>
      </c>
      <c r="S54" s="7">
        <v>48</v>
      </c>
      <c r="T54" s="7">
        <v>87</v>
      </c>
      <c r="U54" s="7">
        <v>131</v>
      </c>
      <c r="V54" s="7">
        <v>179</v>
      </c>
      <c r="W54" s="7">
        <v>223</v>
      </c>
      <c r="X54" s="7">
        <v>220</v>
      </c>
      <c r="Y54" s="7">
        <v>221</v>
      </c>
      <c r="BC54" s="45"/>
      <c r="BD54" s="44">
        <v>7</v>
      </c>
      <c r="BE54" s="7" t="s">
        <v>0</v>
      </c>
      <c r="BF54" s="7">
        <v>5</v>
      </c>
      <c r="BG54" s="45" t="s">
        <v>2</v>
      </c>
      <c r="BH54" s="7">
        <v>7</v>
      </c>
      <c r="BI54" s="7" t="s">
        <v>0</v>
      </c>
      <c r="BJ54" s="7">
        <v>2</v>
      </c>
      <c r="BK54" s="7">
        <v>111</v>
      </c>
      <c r="BL54" s="7">
        <v>32729311.374919999</v>
      </c>
      <c r="BM54" s="7" t="s">
        <v>1</v>
      </c>
      <c r="BN54" s="7">
        <v>991732</v>
      </c>
      <c r="BO54" s="7">
        <v>195</v>
      </c>
      <c r="BP54" s="7">
        <v>210</v>
      </c>
      <c r="BQ54" s="7">
        <v>0</v>
      </c>
      <c r="BR54" s="7">
        <v>90</v>
      </c>
      <c r="BS54" s="7">
        <v>210</v>
      </c>
      <c r="BT54" s="7">
        <v>0</v>
      </c>
      <c r="BU54" s="7">
        <v>0</v>
      </c>
      <c r="BV54" s="7">
        <v>45</v>
      </c>
      <c r="BW54" s="7">
        <v>40</v>
      </c>
      <c r="BX54" s="7">
        <v>110</v>
      </c>
      <c r="BY54" s="7">
        <v>310</v>
      </c>
      <c r="BZ54" s="7">
        <v>0</v>
      </c>
      <c r="CA54" s="7">
        <v>0</v>
      </c>
      <c r="CB54" s="7">
        <v>200</v>
      </c>
      <c r="CC54" s="7">
        <v>300</v>
      </c>
      <c r="CD54" s="7">
        <v>40</v>
      </c>
      <c r="CE54" s="7">
        <v>275</v>
      </c>
      <c r="CF54" s="7">
        <v>0</v>
      </c>
      <c r="CG54" s="7">
        <v>0</v>
      </c>
      <c r="DL54" s="45"/>
    </row>
    <row r="55" spans="1:116" s="7" customFormat="1" x14ac:dyDescent="0.2">
      <c r="A55" s="6">
        <v>7</v>
      </c>
      <c r="B55" s="7" t="s">
        <v>0</v>
      </c>
      <c r="C55" s="7">
        <v>6</v>
      </c>
      <c r="D55" s="7">
        <v>133</v>
      </c>
      <c r="E55" s="7">
        <v>32729277.284717001</v>
      </c>
      <c r="F55" s="7" t="s">
        <v>1</v>
      </c>
      <c r="G55" s="7">
        <v>26</v>
      </c>
      <c r="H55" s="7">
        <v>211</v>
      </c>
      <c r="I55" s="7">
        <v>55</v>
      </c>
      <c r="J55" s="7">
        <v>182</v>
      </c>
      <c r="K55" s="7">
        <v>229</v>
      </c>
      <c r="L55" s="7">
        <v>145</v>
      </c>
      <c r="M55" s="7">
        <v>207</v>
      </c>
      <c r="N55" s="7">
        <v>81</v>
      </c>
      <c r="O55" s="7">
        <v>180</v>
      </c>
      <c r="P55" s="7">
        <v>219</v>
      </c>
      <c r="Q55" s="7">
        <v>90</v>
      </c>
      <c r="R55" s="7">
        <v>208</v>
      </c>
      <c r="S55" s="7">
        <v>6</v>
      </c>
      <c r="T55" s="7">
        <v>8</v>
      </c>
      <c r="U55" s="7">
        <v>79</v>
      </c>
      <c r="V55" s="7">
        <v>9</v>
      </c>
      <c r="W55" s="7">
        <v>215</v>
      </c>
      <c r="Z55" s="7">
        <v>221</v>
      </c>
      <c r="BC55" s="45"/>
      <c r="BD55" s="44">
        <v>7</v>
      </c>
      <c r="BE55" s="7" t="s">
        <v>0</v>
      </c>
      <c r="BF55" s="7">
        <v>6</v>
      </c>
      <c r="BG55" s="45" t="s">
        <v>2</v>
      </c>
      <c r="BH55" s="7">
        <v>7</v>
      </c>
      <c r="BI55" s="7" t="s">
        <v>0</v>
      </c>
      <c r="BJ55" s="7">
        <v>6</v>
      </c>
      <c r="BK55" s="7">
        <v>133</v>
      </c>
      <c r="BL55" s="7">
        <v>32729311.533697002</v>
      </c>
      <c r="BM55" s="7" t="s">
        <v>1</v>
      </c>
      <c r="BN55" s="7">
        <v>1045174</v>
      </c>
      <c r="BO55" s="7">
        <v>0</v>
      </c>
      <c r="BP55" s="7">
        <v>300</v>
      </c>
      <c r="BQ55" s="7">
        <v>0</v>
      </c>
      <c r="BR55" s="7">
        <v>210</v>
      </c>
      <c r="BS55" s="7">
        <v>195</v>
      </c>
      <c r="BT55" s="7">
        <v>200</v>
      </c>
      <c r="BU55" s="7">
        <v>205</v>
      </c>
      <c r="BV55" s="7">
        <v>205</v>
      </c>
      <c r="BW55" s="7">
        <v>200</v>
      </c>
      <c r="BX55" s="7">
        <v>205</v>
      </c>
      <c r="BY55" s="7">
        <v>205</v>
      </c>
      <c r="BZ55" s="7">
        <v>210</v>
      </c>
      <c r="CA55" s="7">
        <v>210</v>
      </c>
      <c r="CB55" s="7">
        <v>0</v>
      </c>
      <c r="CC55" s="7">
        <v>30</v>
      </c>
      <c r="CD55" s="7">
        <v>0</v>
      </c>
      <c r="CE55" s="7">
        <v>15</v>
      </c>
      <c r="DL55" s="45"/>
    </row>
    <row r="56" spans="1:116" s="7" customFormat="1" x14ac:dyDescent="0.2">
      <c r="A56" s="6">
        <v>7</v>
      </c>
      <c r="B56" s="7" t="s">
        <v>0</v>
      </c>
      <c r="C56" s="7">
        <v>7</v>
      </c>
      <c r="D56" s="7">
        <v>147</v>
      </c>
      <c r="E56" s="7">
        <v>32729277.32068</v>
      </c>
      <c r="F56" s="7" t="s">
        <v>1</v>
      </c>
      <c r="G56" s="7">
        <v>214</v>
      </c>
      <c r="H56" s="7">
        <v>132</v>
      </c>
      <c r="I56" s="7">
        <v>76</v>
      </c>
      <c r="J56" s="7">
        <v>4</v>
      </c>
      <c r="K56" s="7">
        <v>23</v>
      </c>
      <c r="L56" s="7">
        <v>188</v>
      </c>
      <c r="M56" s="7">
        <v>49</v>
      </c>
      <c r="N56" s="7">
        <v>245</v>
      </c>
      <c r="O56" s="7">
        <v>246</v>
      </c>
      <c r="P56" s="7">
        <v>120</v>
      </c>
      <c r="Q56" s="7">
        <v>96</v>
      </c>
      <c r="R56" s="7">
        <v>5</v>
      </c>
      <c r="S56" s="7">
        <v>248</v>
      </c>
      <c r="T56" s="7">
        <v>13</v>
      </c>
      <c r="U56" s="7">
        <v>186</v>
      </c>
      <c r="V56" s="7">
        <v>40</v>
      </c>
      <c r="W56" s="7">
        <v>0</v>
      </c>
      <c r="X56" s="7">
        <v>13</v>
      </c>
      <c r="Y56" s="7">
        <v>151</v>
      </c>
      <c r="BC56" s="45"/>
      <c r="BD56" s="44">
        <v>7</v>
      </c>
      <c r="BE56" s="7" t="s">
        <v>0</v>
      </c>
      <c r="BF56" s="7">
        <v>7</v>
      </c>
      <c r="BG56" s="45" t="s">
        <v>2</v>
      </c>
      <c r="BH56" s="7">
        <v>7</v>
      </c>
      <c r="BI56" s="7" t="s">
        <v>0</v>
      </c>
      <c r="BJ56" s="7">
        <v>5</v>
      </c>
      <c r="BK56" s="7">
        <v>119</v>
      </c>
      <c r="BL56" s="7">
        <v>32729312.289205998</v>
      </c>
      <c r="BM56" s="7" t="s">
        <v>1</v>
      </c>
      <c r="BN56" s="7">
        <v>1044387</v>
      </c>
      <c r="BO56" s="7">
        <v>0</v>
      </c>
      <c r="BP56" s="7">
        <v>295</v>
      </c>
      <c r="BQ56" s="7">
        <v>0</v>
      </c>
      <c r="BR56" s="7">
        <v>0</v>
      </c>
      <c r="BS56" s="7">
        <v>60</v>
      </c>
      <c r="BT56" s="7">
        <v>235</v>
      </c>
      <c r="BU56" s="7">
        <v>100</v>
      </c>
      <c r="BV56" s="7">
        <v>70</v>
      </c>
      <c r="BW56" s="7">
        <v>30</v>
      </c>
      <c r="BX56" s="7">
        <v>65</v>
      </c>
      <c r="BY56" s="7">
        <v>115</v>
      </c>
      <c r="BZ56" s="7">
        <v>40</v>
      </c>
      <c r="CA56" s="7">
        <v>45</v>
      </c>
      <c r="CB56" s="7">
        <v>85</v>
      </c>
      <c r="CC56" s="7">
        <v>140</v>
      </c>
      <c r="CD56" s="7">
        <v>210</v>
      </c>
      <c r="CE56" s="7">
        <v>315</v>
      </c>
      <c r="CF56" s="7">
        <v>135</v>
      </c>
      <c r="CG56" s="7">
        <v>15</v>
      </c>
      <c r="DL56" s="45"/>
    </row>
    <row r="57" spans="1:116" s="7" customFormat="1" x14ac:dyDescent="0.2">
      <c r="A57" s="6">
        <v>7</v>
      </c>
      <c r="B57" s="7" t="s">
        <v>0</v>
      </c>
      <c r="C57" s="7">
        <v>8</v>
      </c>
      <c r="D57" s="7">
        <v>149</v>
      </c>
      <c r="E57" s="7">
        <v>32729277.332226001</v>
      </c>
      <c r="F57" s="7" t="s">
        <v>1</v>
      </c>
      <c r="G57" s="7">
        <v>186</v>
      </c>
      <c r="H57" s="7">
        <v>103</v>
      </c>
      <c r="I57" s="7">
        <v>19</v>
      </c>
      <c r="J57" s="7">
        <v>168</v>
      </c>
      <c r="K57" s="7">
        <v>143</v>
      </c>
      <c r="L57" s="7">
        <v>10</v>
      </c>
      <c r="M57" s="7">
        <v>185</v>
      </c>
      <c r="N57" s="7">
        <v>99</v>
      </c>
      <c r="O57" s="7">
        <v>204</v>
      </c>
      <c r="P57" s="7">
        <v>222</v>
      </c>
      <c r="Q57" s="7">
        <v>24</v>
      </c>
      <c r="R57" s="7">
        <v>170</v>
      </c>
      <c r="S57" s="7">
        <v>198</v>
      </c>
      <c r="T57" s="7">
        <v>235</v>
      </c>
      <c r="U57" s="7">
        <v>81</v>
      </c>
      <c r="Z57" s="7">
        <v>151</v>
      </c>
      <c r="BC57" s="45"/>
      <c r="BD57" s="44">
        <v>7</v>
      </c>
      <c r="BE57" s="7" t="s">
        <v>0</v>
      </c>
      <c r="BF57" s="7">
        <v>8</v>
      </c>
      <c r="BG57" s="45" t="s">
        <v>2</v>
      </c>
      <c r="BH57" s="7">
        <v>7</v>
      </c>
      <c r="BI57" s="7" t="s">
        <v>0</v>
      </c>
      <c r="BJ57" s="7">
        <v>8</v>
      </c>
      <c r="BK57" s="7">
        <v>149</v>
      </c>
      <c r="BL57" s="7">
        <v>32729312.520842999</v>
      </c>
      <c r="BM57" s="7" t="s">
        <v>1</v>
      </c>
      <c r="BN57" s="7">
        <v>1041350</v>
      </c>
      <c r="BO57" s="7">
        <v>195</v>
      </c>
      <c r="BP57" s="7">
        <v>60</v>
      </c>
      <c r="BQ57" s="7">
        <v>20</v>
      </c>
      <c r="BR57" s="7">
        <v>235</v>
      </c>
      <c r="BS57" s="7">
        <v>80</v>
      </c>
      <c r="BT57" s="7">
        <v>5</v>
      </c>
      <c r="BU57" s="7">
        <v>205</v>
      </c>
      <c r="BV57" s="7">
        <v>70</v>
      </c>
      <c r="BW57" s="7">
        <v>235</v>
      </c>
      <c r="BX57" s="7">
        <v>205</v>
      </c>
      <c r="BY57" s="7">
        <v>5</v>
      </c>
      <c r="BZ57" s="7">
        <v>195</v>
      </c>
      <c r="CA57" s="7">
        <v>315</v>
      </c>
      <c r="CB57" s="7">
        <v>205</v>
      </c>
      <c r="CC57" s="7">
        <v>0</v>
      </c>
      <c r="DL57" s="45"/>
    </row>
    <row r="58" spans="1:116" s="7" customFormat="1" x14ac:dyDescent="0.2">
      <c r="A58" s="6">
        <v>8</v>
      </c>
      <c r="B58" s="7" t="s">
        <v>0</v>
      </c>
      <c r="C58" s="7">
        <v>1</v>
      </c>
      <c r="D58" s="7">
        <v>106</v>
      </c>
      <c r="E58" s="7">
        <v>32734277.298234999</v>
      </c>
      <c r="F58" s="7" t="s">
        <v>2</v>
      </c>
      <c r="G58" s="7">
        <v>0</v>
      </c>
      <c r="BC58" s="45"/>
      <c r="BD58" s="44">
        <v>8</v>
      </c>
      <c r="BE58" s="7" t="s">
        <v>0</v>
      </c>
      <c r="BF58" s="7">
        <v>1</v>
      </c>
      <c r="BG58" s="45" t="s">
        <v>3</v>
      </c>
      <c r="BH58" s="7">
        <v>8</v>
      </c>
      <c r="BI58" s="7" t="s">
        <v>0</v>
      </c>
      <c r="BJ58" s="7">
        <v>1</v>
      </c>
      <c r="BK58" s="7">
        <v>106</v>
      </c>
      <c r="BL58" s="7">
        <v>32734281.401572999</v>
      </c>
      <c r="BM58" s="7" t="s">
        <v>2</v>
      </c>
      <c r="BN58" s="7">
        <v>1056904</v>
      </c>
      <c r="BO58" s="7">
        <v>0</v>
      </c>
      <c r="DL58" s="45"/>
    </row>
    <row r="59" spans="1:116" s="7" customFormat="1" x14ac:dyDescent="0.2">
      <c r="A59" s="6">
        <v>8</v>
      </c>
      <c r="B59" s="7" t="s">
        <v>0</v>
      </c>
      <c r="C59" s="7">
        <v>2</v>
      </c>
      <c r="D59" s="7">
        <v>111</v>
      </c>
      <c r="E59" s="7">
        <v>32734277.331236001</v>
      </c>
      <c r="F59" s="7" t="s">
        <v>2</v>
      </c>
      <c r="G59" s="7">
        <v>0</v>
      </c>
      <c r="BC59" s="45"/>
      <c r="BD59" s="44">
        <v>8</v>
      </c>
      <c r="BE59" s="7" t="s">
        <v>0</v>
      </c>
      <c r="BF59" s="7">
        <v>2</v>
      </c>
      <c r="BG59" s="45" t="s">
        <v>3</v>
      </c>
      <c r="BH59" s="7">
        <v>8</v>
      </c>
      <c r="BI59" s="7" t="s">
        <v>0</v>
      </c>
      <c r="BJ59" s="7">
        <v>2</v>
      </c>
      <c r="BK59" s="7">
        <v>111</v>
      </c>
      <c r="BL59" s="7">
        <v>32734284.233242001</v>
      </c>
      <c r="BM59" s="7" t="s">
        <v>2</v>
      </c>
      <c r="BN59" s="7">
        <v>991732</v>
      </c>
      <c r="BO59" s="7">
        <v>0</v>
      </c>
      <c r="DL59" s="45"/>
    </row>
    <row r="60" spans="1:116" s="7" customFormat="1" x14ac:dyDescent="0.2">
      <c r="A60" s="6">
        <v>8</v>
      </c>
      <c r="B60" s="7" t="s">
        <v>0</v>
      </c>
      <c r="C60" s="7">
        <v>3</v>
      </c>
      <c r="D60" s="7">
        <v>116</v>
      </c>
      <c r="E60" s="7">
        <v>32734277.347863</v>
      </c>
      <c r="F60" s="7" t="s">
        <v>2</v>
      </c>
      <c r="G60" s="7">
        <v>0</v>
      </c>
      <c r="BC60" s="45"/>
      <c r="BD60" s="44">
        <v>8</v>
      </c>
      <c r="BE60" s="7" t="s">
        <v>0</v>
      </c>
      <c r="BF60" s="7">
        <v>3</v>
      </c>
      <c r="BG60" s="45" t="s">
        <v>3</v>
      </c>
      <c r="BH60" s="7">
        <v>8</v>
      </c>
      <c r="BI60" s="7" t="s">
        <v>0</v>
      </c>
      <c r="BJ60" s="7">
        <v>3</v>
      </c>
      <c r="BK60" s="7">
        <v>116</v>
      </c>
      <c r="BL60" s="7">
        <v>32734287.658482</v>
      </c>
      <c r="BM60" s="7" t="s">
        <v>2</v>
      </c>
      <c r="BN60" s="7">
        <v>1056161</v>
      </c>
      <c r="BO60" s="7">
        <v>0</v>
      </c>
      <c r="DL60" s="45"/>
    </row>
    <row r="61" spans="1:116" s="7" customFormat="1" x14ac:dyDescent="0.2">
      <c r="A61" s="6">
        <v>8</v>
      </c>
      <c r="B61" s="7" t="s">
        <v>0</v>
      </c>
      <c r="C61" s="7">
        <v>4</v>
      </c>
      <c r="D61" s="7">
        <v>118</v>
      </c>
      <c r="E61" s="7">
        <v>32734277.365759</v>
      </c>
      <c r="F61" s="7" t="s">
        <v>2</v>
      </c>
      <c r="G61" s="7">
        <v>0</v>
      </c>
      <c r="BC61" s="45"/>
      <c r="BD61" s="44">
        <v>8</v>
      </c>
      <c r="BE61" s="7" t="s">
        <v>0</v>
      </c>
      <c r="BF61" s="7">
        <v>4</v>
      </c>
      <c r="BG61" s="45" t="s">
        <v>3</v>
      </c>
      <c r="BH61" s="7">
        <v>8</v>
      </c>
      <c r="BI61" s="7" t="s">
        <v>0</v>
      </c>
      <c r="BJ61" s="7">
        <v>4</v>
      </c>
      <c r="BK61" s="7">
        <v>118</v>
      </c>
      <c r="BL61" s="7">
        <v>32734287.815965999</v>
      </c>
      <c r="BM61" s="7" t="s">
        <v>2</v>
      </c>
      <c r="BN61" s="7">
        <v>1051316</v>
      </c>
      <c r="BO61" s="7">
        <v>0</v>
      </c>
      <c r="DL61" s="45"/>
    </row>
    <row r="62" spans="1:116" s="7" customFormat="1" x14ac:dyDescent="0.2">
      <c r="A62" s="6">
        <v>8</v>
      </c>
      <c r="B62" s="7" t="s">
        <v>0</v>
      </c>
      <c r="C62" s="7">
        <v>5</v>
      </c>
      <c r="D62" s="7">
        <v>119</v>
      </c>
      <c r="E62" s="7">
        <v>32734277.381058998</v>
      </c>
      <c r="F62" s="7" t="s">
        <v>2</v>
      </c>
      <c r="G62" s="7">
        <v>0</v>
      </c>
      <c r="BC62" s="45"/>
      <c r="BD62" s="44">
        <v>8</v>
      </c>
      <c r="BE62" s="7" t="s">
        <v>0</v>
      </c>
      <c r="BF62" s="7">
        <v>5</v>
      </c>
      <c r="BG62" s="45" t="s">
        <v>3</v>
      </c>
      <c r="BH62" s="7">
        <v>8</v>
      </c>
      <c r="BI62" s="7" t="s">
        <v>0</v>
      </c>
      <c r="BJ62" s="7">
        <v>8</v>
      </c>
      <c r="BK62" s="7">
        <v>149</v>
      </c>
      <c r="BL62" s="7">
        <v>32734293.52465</v>
      </c>
      <c r="BM62" s="7" t="s">
        <v>2</v>
      </c>
      <c r="BN62" s="7">
        <v>1041350</v>
      </c>
      <c r="BO62" s="7">
        <v>0</v>
      </c>
      <c r="DL62" s="45"/>
    </row>
    <row r="63" spans="1:116" s="7" customFormat="1" x14ac:dyDescent="0.2">
      <c r="A63" s="6">
        <v>8</v>
      </c>
      <c r="B63" s="7" t="s">
        <v>0</v>
      </c>
      <c r="C63" s="7">
        <v>6</v>
      </c>
      <c r="D63" s="7">
        <v>133</v>
      </c>
      <c r="E63" s="7">
        <v>32734277.396533001</v>
      </c>
      <c r="F63" s="7" t="s">
        <v>2</v>
      </c>
      <c r="G63" s="7">
        <v>0</v>
      </c>
      <c r="BC63" s="45"/>
      <c r="BD63" s="44">
        <v>8</v>
      </c>
      <c r="BE63" s="7" t="s">
        <v>0</v>
      </c>
      <c r="BF63" s="7">
        <v>6</v>
      </c>
      <c r="BG63" s="45" t="s">
        <v>3</v>
      </c>
      <c r="BH63" s="7">
        <v>8</v>
      </c>
      <c r="BI63" s="7" t="s">
        <v>0</v>
      </c>
      <c r="BJ63" s="7">
        <v>6</v>
      </c>
      <c r="BK63" s="7">
        <v>133</v>
      </c>
      <c r="BL63" s="7">
        <v>32734319.798308</v>
      </c>
      <c r="BM63" s="7" t="s">
        <v>2</v>
      </c>
      <c r="BN63" s="7">
        <v>1045174</v>
      </c>
      <c r="BO63" s="7">
        <v>0</v>
      </c>
      <c r="DL63" s="45"/>
    </row>
    <row r="64" spans="1:116" s="7" customFormat="1" x14ac:dyDescent="0.2">
      <c r="A64" s="6">
        <v>8</v>
      </c>
      <c r="B64" s="7" t="s">
        <v>0</v>
      </c>
      <c r="C64" s="7">
        <v>7</v>
      </c>
      <c r="D64" s="7">
        <v>147</v>
      </c>
      <c r="E64" s="7">
        <v>32734277.494883999</v>
      </c>
      <c r="F64" s="7" t="s">
        <v>2</v>
      </c>
      <c r="G64" s="7">
        <v>0</v>
      </c>
      <c r="BC64" s="45"/>
      <c r="BD64" s="44">
        <v>8</v>
      </c>
      <c r="BE64" s="7" t="s">
        <v>0</v>
      </c>
      <c r="BF64" s="7">
        <v>7</v>
      </c>
      <c r="BG64" s="45" t="s">
        <v>3</v>
      </c>
      <c r="BH64" s="7">
        <v>8</v>
      </c>
      <c r="BI64" s="7" t="s">
        <v>0</v>
      </c>
      <c r="BJ64" s="7">
        <v>5</v>
      </c>
      <c r="BK64" s="7">
        <v>119</v>
      </c>
      <c r="BL64" s="7">
        <v>32734320.197732002</v>
      </c>
      <c r="BM64" s="7" t="s">
        <v>2</v>
      </c>
      <c r="BN64" s="7">
        <v>1044387</v>
      </c>
      <c r="BO64" s="7">
        <v>0</v>
      </c>
      <c r="DL64" s="45"/>
    </row>
    <row r="65" spans="1:116" s="7" customFormat="1" x14ac:dyDescent="0.2">
      <c r="A65" s="6">
        <v>8</v>
      </c>
      <c r="B65" s="7" t="s">
        <v>0</v>
      </c>
      <c r="C65" s="7">
        <v>8</v>
      </c>
      <c r="D65" s="7">
        <v>149</v>
      </c>
      <c r="E65" s="7">
        <v>32734277.524223998</v>
      </c>
      <c r="F65" s="7" t="s">
        <v>2</v>
      </c>
      <c r="G65" s="7">
        <v>0</v>
      </c>
      <c r="BC65" s="45"/>
      <c r="BD65" s="44">
        <v>8</v>
      </c>
      <c r="BE65" s="7" t="s">
        <v>0</v>
      </c>
      <c r="BF65" s="7">
        <v>8</v>
      </c>
      <c r="BG65" s="45" t="s">
        <v>3</v>
      </c>
      <c r="BH65" s="7">
        <v>8</v>
      </c>
      <c r="BI65" s="7" t="s">
        <v>0</v>
      </c>
      <c r="BJ65" s="7">
        <v>7</v>
      </c>
      <c r="BK65" s="7">
        <v>147</v>
      </c>
      <c r="BL65" s="7">
        <v>32734320.225357</v>
      </c>
      <c r="BM65" s="7" t="s">
        <v>2</v>
      </c>
      <c r="BN65" s="7">
        <v>1045063</v>
      </c>
      <c r="BO65" s="7">
        <v>0</v>
      </c>
      <c r="DL65" s="45"/>
    </row>
    <row r="66" spans="1:116" s="7" customFormat="1" x14ac:dyDescent="0.2">
      <c r="A66" s="6">
        <v>9</v>
      </c>
      <c r="B66" s="7" t="s">
        <v>0</v>
      </c>
      <c r="C66" s="7">
        <v>1</v>
      </c>
      <c r="D66" s="7">
        <v>106</v>
      </c>
      <c r="E66" s="7">
        <v>32739277.308329001</v>
      </c>
      <c r="F66" s="7" t="s">
        <v>1</v>
      </c>
      <c r="G66" s="7">
        <v>156</v>
      </c>
      <c r="H66" s="7">
        <v>94</v>
      </c>
      <c r="I66" s="7">
        <v>131</v>
      </c>
      <c r="J66" s="7">
        <v>138</v>
      </c>
      <c r="K66" s="7">
        <v>246</v>
      </c>
      <c r="L66" s="7">
        <v>76</v>
      </c>
      <c r="M66" s="7">
        <v>83</v>
      </c>
      <c r="N66" s="7">
        <v>75</v>
      </c>
      <c r="O66" s="7">
        <v>28</v>
      </c>
      <c r="P66" s="7">
        <v>56</v>
      </c>
      <c r="Q66" s="7">
        <v>151</v>
      </c>
      <c r="R66" s="7">
        <v>127</v>
      </c>
      <c r="S66" s="7">
        <v>57</v>
      </c>
      <c r="T66" s="7">
        <v>191</v>
      </c>
      <c r="U66" s="7">
        <v>129</v>
      </c>
      <c r="V66" s="7">
        <v>25</v>
      </c>
      <c r="W66" s="7">
        <v>210</v>
      </c>
      <c r="X66" s="7">
        <v>225</v>
      </c>
      <c r="BC66" s="45"/>
      <c r="BD66" s="44">
        <v>9</v>
      </c>
      <c r="BE66" s="7" t="s">
        <v>0</v>
      </c>
      <c r="BF66" s="7">
        <v>1</v>
      </c>
      <c r="BG66" s="45" t="s">
        <v>1</v>
      </c>
      <c r="BH66" s="7">
        <v>9</v>
      </c>
      <c r="BI66" s="7" t="s">
        <v>0</v>
      </c>
      <c r="BJ66" s="7">
        <v>1</v>
      </c>
      <c r="BK66" s="7">
        <v>106</v>
      </c>
      <c r="BL66" s="7">
        <v>32739359.157046001</v>
      </c>
      <c r="BM66" s="7" t="s">
        <v>1</v>
      </c>
      <c r="BN66" s="7">
        <v>1056904</v>
      </c>
      <c r="BO66" s="7">
        <v>185</v>
      </c>
      <c r="BP66" s="7">
        <v>0</v>
      </c>
      <c r="BQ66" s="7">
        <v>200</v>
      </c>
      <c r="BR66" s="7">
        <v>45</v>
      </c>
      <c r="BS66" s="7">
        <v>280</v>
      </c>
      <c r="BT66" s="7">
        <v>35</v>
      </c>
      <c r="BU66" s="7">
        <v>135</v>
      </c>
      <c r="BV66" s="7">
        <v>15</v>
      </c>
      <c r="BW66" s="7">
        <v>25</v>
      </c>
      <c r="BX66" s="7">
        <v>65</v>
      </c>
      <c r="BY66" s="7">
        <v>195</v>
      </c>
      <c r="BZ66" s="7">
        <v>70</v>
      </c>
      <c r="CA66" s="7">
        <v>130</v>
      </c>
      <c r="CB66" s="7">
        <v>210</v>
      </c>
      <c r="CC66" s="7">
        <v>195</v>
      </c>
      <c r="CD66" s="7">
        <v>0</v>
      </c>
      <c r="CE66" s="7">
        <v>70</v>
      </c>
      <c r="CF66" s="7">
        <v>25</v>
      </c>
      <c r="DL66" s="45"/>
    </row>
    <row r="67" spans="1:116" s="7" customFormat="1" x14ac:dyDescent="0.2">
      <c r="A67" s="6">
        <v>9</v>
      </c>
      <c r="B67" s="7" t="s">
        <v>0</v>
      </c>
      <c r="C67" s="7">
        <v>2</v>
      </c>
      <c r="D67" s="7">
        <v>111</v>
      </c>
      <c r="E67" s="7">
        <v>32739277.337761998</v>
      </c>
      <c r="F67" s="7" t="s">
        <v>1</v>
      </c>
      <c r="G67" s="7">
        <v>238</v>
      </c>
      <c r="H67" s="7">
        <v>44</v>
      </c>
      <c r="I67" s="7">
        <v>47</v>
      </c>
      <c r="J67" s="7">
        <v>102</v>
      </c>
      <c r="K67" s="7">
        <v>119</v>
      </c>
      <c r="L67" s="7">
        <v>51</v>
      </c>
      <c r="M67" s="7">
        <v>241</v>
      </c>
      <c r="N67" s="7">
        <v>163</v>
      </c>
      <c r="O67" s="7">
        <v>24</v>
      </c>
      <c r="P67" s="7">
        <v>232</v>
      </c>
      <c r="Q67" s="7">
        <v>15</v>
      </c>
      <c r="R67" s="7">
        <v>140</v>
      </c>
      <c r="S67" s="7">
        <v>101</v>
      </c>
      <c r="T67" s="7">
        <v>128</v>
      </c>
      <c r="U67" s="7">
        <v>181</v>
      </c>
      <c r="V67" s="7">
        <v>224</v>
      </c>
      <c r="BC67" s="45"/>
      <c r="BD67" s="44">
        <v>9</v>
      </c>
      <c r="BE67" s="7" t="s">
        <v>0</v>
      </c>
      <c r="BF67" s="7">
        <v>2</v>
      </c>
      <c r="BG67" s="45" t="s">
        <v>1</v>
      </c>
      <c r="BH67" s="7">
        <v>9</v>
      </c>
      <c r="BI67" s="7" t="s">
        <v>0</v>
      </c>
      <c r="BJ67" s="7">
        <v>8</v>
      </c>
      <c r="BK67" s="7">
        <v>149</v>
      </c>
      <c r="BL67" s="7">
        <v>32739359.182153001</v>
      </c>
      <c r="BM67" s="7" t="s">
        <v>1</v>
      </c>
      <c r="BN67" s="7">
        <v>1041350</v>
      </c>
      <c r="BO67" s="7">
        <v>0</v>
      </c>
      <c r="BP67" s="7">
        <v>285</v>
      </c>
      <c r="BQ67" s="7">
        <v>60</v>
      </c>
      <c r="BR67" s="7">
        <v>35</v>
      </c>
      <c r="BS67" s="7">
        <v>335</v>
      </c>
      <c r="BT67" s="7">
        <v>75</v>
      </c>
      <c r="BU67" s="7">
        <v>5</v>
      </c>
      <c r="BV67" s="7">
        <v>190</v>
      </c>
      <c r="BW67" s="7">
        <v>80</v>
      </c>
      <c r="BX67" s="7">
        <v>60</v>
      </c>
      <c r="BY67" s="7">
        <v>260</v>
      </c>
      <c r="BZ67" s="7">
        <v>305</v>
      </c>
      <c r="CA67" s="7">
        <v>110</v>
      </c>
      <c r="CB67" s="7">
        <v>80</v>
      </c>
      <c r="CC67" s="7">
        <v>25</v>
      </c>
      <c r="DL67" s="45"/>
    </row>
    <row r="68" spans="1:116" s="7" customFormat="1" x14ac:dyDescent="0.2">
      <c r="A68" s="6">
        <v>9</v>
      </c>
      <c r="B68" s="7" t="s">
        <v>0</v>
      </c>
      <c r="C68" s="7">
        <v>3</v>
      </c>
      <c r="D68" s="7">
        <v>116</v>
      </c>
      <c r="E68" s="7">
        <v>32739277.350561999</v>
      </c>
      <c r="F68" s="7" t="s">
        <v>1</v>
      </c>
      <c r="G68" s="7">
        <v>100</v>
      </c>
      <c r="H68" s="7">
        <v>194</v>
      </c>
      <c r="I68" s="7">
        <v>34</v>
      </c>
      <c r="J68" s="7">
        <v>199</v>
      </c>
      <c r="K68" s="7">
        <v>60</v>
      </c>
      <c r="L68" s="7">
        <v>132</v>
      </c>
      <c r="M68" s="7">
        <v>90</v>
      </c>
      <c r="N68" s="7">
        <v>84</v>
      </c>
      <c r="O68" s="7">
        <v>235</v>
      </c>
      <c r="P68" s="7">
        <v>195</v>
      </c>
      <c r="Q68" s="7">
        <v>233</v>
      </c>
      <c r="R68" s="7">
        <v>97</v>
      </c>
      <c r="S68" s="7">
        <v>159</v>
      </c>
      <c r="T68" s="7">
        <v>183</v>
      </c>
      <c r="U68" s="7">
        <v>227</v>
      </c>
      <c r="BC68" s="45"/>
      <c r="BD68" s="44">
        <v>9</v>
      </c>
      <c r="BE68" s="7" t="s">
        <v>0</v>
      </c>
      <c r="BF68" s="7">
        <v>3</v>
      </c>
      <c r="BG68" s="45" t="s">
        <v>1</v>
      </c>
      <c r="BH68" s="7">
        <v>9</v>
      </c>
      <c r="BI68" s="7" t="s">
        <v>0</v>
      </c>
      <c r="BJ68" s="7">
        <v>3</v>
      </c>
      <c r="BK68" s="7">
        <v>116</v>
      </c>
      <c r="BL68" s="7">
        <v>32739361.617036998</v>
      </c>
      <c r="BM68" s="7" t="s">
        <v>1</v>
      </c>
      <c r="BN68" s="7">
        <v>1056161</v>
      </c>
      <c r="BO68" s="7">
        <v>15</v>
      </c>
      <c r="BP68" s="7">
        <v>265</v>
      </c>
      <c r="BQ68" s="7">
        <v>0</v>
      </c>
      <c r="BR68" s="7">
        <v>200</v>
      </c>
      <c r="BS68" s="7">
        <v>15</v>
      </c>
      <c r="BT68" s="7">
        <v>215</v>
      </c>
      <c r="BU68" s="7">
        <v>5</v>
      </c>
      <c r="BV68" s="7">
        <v>170</v>
      </c>
      <c r="BW68" s="7">
        <v>205</v>
      </c>
      <c r="BX68" s="7">
        <v>135</v>
      </c>
      <c r="BY68" s="7">
        <v>380</v>
      </c>
      <c r="BZ68" s="7">
        <v>35</v>
      </c>
      <c r="CA68" s="7">
        <v>155</v>
      </c>
      <c r="CB68" s="7">
        <v>100</v>
      </c>
      <c r="CC68" s="7">
        <v>5</v>
      </c>
      <c r="DL68" s="45"/>
    </row>
    <row r="69" spans="1:116" s="7" customFormat="1" x14ac:dyDescent="0.2">
      <c r="A69" s="6">
        <v>9</v>
      </c>
      <c r="B69" s="7" t="s">
        <v>0</v>
      </c>
      <c r="C69" s="7">
        <v>4</v>
      </c>
      <c r="D69" s="7">
        <v>118</v>
      </c>
      <c r="E69" s="7">
        <v>32739277.362544</v>
      </c>
      <c r="F69" s="7" t="s">
        <v>1</v>
      </c>
      <c r="G69" s="7">
        <v>22</v>
      </c>
      <c r="H69" s="7">
        <v>222</v>
      </c>
      <c r="I69" s="7">
        <v>222</v>
      </c>
      <c r="J69" s="7">
        <v>22</v>
      </c>
      <c r="K69" s="7">
        <v>222</v>
      </c>
      <c r="L69" s="7">
        <v>7</v>
      </c>
      <c r="M69" s="7">
        <v>2</v>
      </c>
      <c r="N69" s="7">
        <v>153</v>
      </c>
      <c r="O69" s="7">
        <v>45</v>
      </c>
      <c r="P69" s="7">
        <v>56</v>
      </c>
      <c r="Q69" s="7">
        <v>199</v>
      </c>
      <c r="R69" s="7">
        <v>230</v>
      </c>
      <c r="S69" s="7">
        <v>182</v>
      </c>
      <c r="T69" s="7">
        <v>15</v>
      </c>
      <c r="U69" s="7">
        <v>152</v>
      </c>
      <c r="V69" s="7">
        <v>225</v>
      </c>
      <c r="W69" s="7">
        <v>92</v>
      </c>
      <c r="BC69" s="45"/>
      <c r="BD69" s="44">
        <v>9</v>
      </c>
      <c r="BE69" s="7" t="s">
        <v>0</v>
      </c>
      <c r="BF69" s="7">
        <v>4</v>
      </c>
      <c r="BG69" s="45" t="s">
        <v>1</v>
      </c>
      <c r="BH69" s="7">
        <v>9</v>
      </c>
      <c r="BI69" s="7" t="s">
        <v>0</v>
      </c>
      <c r="BJ69" s="7">
        <v>2</v>
      </c>
      <c r="BK69" s="7">
        <v>111</v>
      </c>
      <c r="BL69" s="7">
        <v>32739361.847623002</v>
      </c>
      <c r="BM69" s="7" t="s">
        <v>1</v>
      </c>
      <c r="BN69" s="7">
        <v>991732</v>
      </c>
      <c r="BO69" s="7">
        <v>185</v>
      </c>
      <c r="BP69" s="7">
        <v>15</v>
      </c>
      <c r="BQ69" s="7">
        <v>45</v>
      </c>
      <c r="BR69" s="7">
        <v>140</v>
      </c>
      <c r="BS69" s="7">
        <v>100</v>
      </c>
      <c r="BT69" s="7">
        <v>35</v>
      </c>
      <c r="BU69" s="7">
        <v>230</v>
      </c>
      <c r="BV69" s="7">
        <v>240</v>
      </c>
      <c r="BW69" s="7">
        <v>0</v>
      </c>
      <c r="BX69" s="7">
        <v>205</v>
      </c>
      <c r="BY69" s="7">
        <v>0</v>
      </c>
      <c r="BZ69" s="7">
        <v>200</v>
      </c>
      <c r="CA69" s="7">
        <v>100</v>
      </c>
      <c r="CB69" s="7">
        <v>205</v>
      </c>
      <c r="CC69" s="7">
        <v>75</v>
      </c>
      <c r="CD69" s="7">
        <v>225</v>
      </c>
      <c r="DL69" s="45"/>
    </row>
    <row r="70" spans="1:116" s="7" customFormat="1" x14ac:dyDescent="0.2">
      <c r="A70" s="6">
        <v>9</v>
      </c>
      <c r="B70" s="7" t="s">
        <v>0</v>
      </c>
      <c r="C70" s="7">
        <v>5</v>
      </c>
      <c r="D70" s="7">
        <v>119</v>
      </c>
      <c r="E70" s="7">
        <v>32739277.373481002</v>
      </c>
      <c r="F70" s="7" t="s">
        <v>1</v>
      </c>
      <c r="G70" s="7">
        <v>50</v>
      </c>
      <c r="H70" s="7">
        <v>21</v>
      </c>
      <c r="I70" s="7">
        <v>159</v>
      </c>
      <c r="J70" s="7">
        <v>158</v>
      </c>
      <c r="K70" s="7">
        <v>93</v>
      </c>
      <c r="L70" s="7">
        <v>33</v>
      </c>
      <c r="M70" s="7">
        <v>189</v>
      </c>
      <c r="N70" s="7">
        <v>137</v>
      </c>
      <c r="O70" s="7">
        <v>38</v>
      </c>
      <c r="P70" s="7">
        <v>231</v>
      </c>
      <c r="Q70" s="7">
        <v>240</v>
      </c>
      <c r="R70" s="7">
        <v>182</v>
      </c>
      <c r="S70" s="7">
        <v>47</v>
      </c>
      <c r="T70" s="7">
        <v>138</v>
      </c>
      <c r="U70" s="7">
        <v>135</v>
      </c>
      <c r="V70" s="7">
        <v>218</v>
      </c>
      <c r="BC70" s="45"/>
      <c r="BD70" s="44">
        <v>9</v>
      </c>
      <c r="BE70" s="7" t="s">
        <v>0</v>
      </c>
      <c r="BF70" s="7">
        <v>5</v>
      </c>
      <c r="BG70" s="45" t="s">
        <v>1</v>
      </c>
      <c r="BH70" s="7">
        <v>9</v>
      </c>
      <c r="BI70" s="7" t="s">
        <v>0</v>
      </c>
      <c r="BJ70" s="7">
        <v>4</v>
      </c>
      <c r="BK70" s="7">
        <v>118</v>
      </c>
      <c r="BL70" s="7">
        <v>32739362.208664998</v>
      </c>
      <c r="BM70" s="7" t="s">
        <v>1</v>
      </c>
      <c r="BN70" s="7">
        <v>1051316</v>
      </c>
      <c r="BO70" s="7">
        <v>0</v>
      </c>
      <c r="BP70" s="7">
        <v>180</v>
      </c>
      <c r="BQ70" s="7">
        <v>305</v>
      </c>
      <c r="BR70" s="7">
        <v>305</v>
      </c>
      <c r="BS70" s="7">
        <v>230</v>
      </c>
      <c r="BT70" s="7">
        <v>0</v>
      </c>
      <c r="BU70" s="7">
        <v>0</v>
      </c>
      <c r="BV70" s="7">
        <v>75</v>
      </c>
      <c r="BW70" s="7">
        <v>35</v>
      </c>
      <c r="BX70" s="7">
        <v>65</v>
      </c>
      <c r="BY70" s="7">
        <v>200</v>
      </c>
      <c r="BZ70" s="7">
        <v>305</v>
      </c>
      <c r="CA70" s="7">
        <v>215</v>
      </c>
      <c r="CB70" s="7">
        <v>0</v>
      </c>
      <c r="CC70" s="7">
        <v>195</v>
      </c>
      <c r="CD70" s="7">
        <v>75</v>
      </c>
      <c r="CE70" s="7">
        <v>25</v>
      </c>
      <c r="DL70" s="45"/>
    </row>
    <row r="71" spans="1:116" s="7" customFormat="1" x14ac:dyDescent="0.2">
      <c r="A71" s="6">
        <v>9</v>
      </c>
      <c r="B71" s="7" t="s">
        <v>0</v>
      </c>
      <c r="C71" s="7">
        <v>6</v>
      </c>
      <c r="D71" s="7">
        <v>133</v>
      </c>
      <c r="E71" s="7">
        <v>32739277.384574</v>
      </c>
      <c r="F71" s="7" t="s">
        <v>1</v>
      </c>
      <c r="G71" s="7">
        <v>117</v>
      </c>
      <c r="H71" s="7">
        <v>152</v>
      </c>
      <c r="I71" s="7">
        <v>14</v>
      </c>
      <c r="J71" s="7">
        <v>77</v>
      </c>
      <c r="K71" s="7">
        <v>184</v>
      </c>
      <c r="L71" s="7">
        <v>45</v>
      </c>
      <c r="M71" s="7">
        <v>39</v>
      </c>
      <c r="N71" s="7">
        <v>156</v>
      </c>
      <c r="O71" s="7">
        <v>130</v>
      </c>
      <c r="P71" s="7">
        <v>129</v>
      </c>
      <c r="Q71" s="7">
        <v>134</v>
      </c>
      <c r="R71" s="7">
        <v>15</v>
      </c>
      <c r="S71" s="7">
        <v>95</v>
      </c>
      <c r="T71" s="7">
        <v>88</v>
      </c>
      <c r="U71" s="7">
        <v>104</v>
      </c>
      <c r="V71" s="7">
        <v>236</v>
      </c>
      <c r="W71" s="7">
        <v>183</v>
      </c>
      <c r="X71" s="7">
        <v>143</v>
      </c>
      <c r="BC71" s="45"/>
      <c r="BD71" s="44">
        <v>9</v>
      </c>
      <c r="BE71" s="7" t="s">
        <v>0</v>
      </c>
      <c r="BF71" s="7">
        <v>6</v>
      </c>
      <c r="BG71" s="45" t="s">
        <v>1</v>
      </c>
      <c r="BH71" s="7">
        <v>9</v>
      </c>
      <c r="BI71" s="7" t="s">
        <v>0</v>
      </c>
      <c r="BJ71" s="7">
        <v>6</v>
      </c>
      <c r="BK71" s="7">
        <v>133</v>
      </c>
      <c r="BL71" s="7">
        <v>32739362.225898001</v>
      </c>
      <c r="BM71" s="7" t="s">
        <v>1</v>
      </c>
      <c r="BN71" s="7">
        <v>1045174</v>
      </c>
      <c r="BO71" s="7">
        <v>35</v>
      </c>
      <c r="BP71" s="7">
        <v>250</v>
      </c>
      <c r="BQ71" s="7">
        <v>0</v>
      </c>
      <c r="BR71" s="7">
        <v>0</v>
      </c>
      <c r="BS71" s="7">
        <v>200</v>
      </c>
      <c r="BT71" s="7">
        <v>15</v>
      </c>
      <c r="BU71" s="7">
        <v>40</v>
      </c>
      <c r="BV71" s="7">
        <v>175</v>
      </c>
      <c r="BW71" s="7">
        <v>175</v>
      </c>
      <c r="BX71" s="7">
        <v>60</v>
      </c>
      <c r="BY71" s="7">
        <v>145</v>
      </c>
      <c r="BZ71" s="7">
        <v>5</v>
      </c>
      <c r="CA71" s="7">
        <v>95</v>
      </c>
      <c r="CB71" s="7">
        <v>75</v>
      </c>
      <c r="CC71" s="7">
        <v>220</v>
      </c>
      <c r="CD71" s="7">
        <v>200</v>
      </c>
      <c r="CE71" s="7">
        <v>200</v>
      </c>
      <c r="CF71" s="7">
        <v>10</v>
      </c>
      <c r="DL71" s="45"/>
    </row>
    <row r="72" spans="1:116" s="7" customFormat="1" x14ac:dyDescent="0.2">
      <c r="A72" s="6">
        <v>9</v>
      </c>
      <c r="B72" s="7" t="s">
        <v>0</v>
      </c>
      <c r="C72" s="7">
        <v>7</v>
      </c>
      <c r="D72" s="7">
        <v>147</v>
      </c>
      <c r="E72" s="7">
        <v>32739277.395553</v>
      </c>
      <c r="F72" s="7" t="s">
        <v>1</v>
      </c>
      <c r="G72" s="7">
        <v>189</v>
      </c>
      <c r="H72" s="7">
        <v>67</v>
      </c>
      <c r="I72" s="7">
        <v>199</v>
      </c>
      <c r="J72" s="7">
        <v>89</v>
      </c>
      <c r="K72" s="7">
        <v>212</v>
      </c>
      <c r="L72" s="7">
        <v>23</v>
      </c>
      <c r="M72" s="7">
        <v>43</v>
      </c>
      <c r="N72" s="7">
        <v>159</v>
      </c>
      <c r="O72" s="7">
        <v>113</v>
      </c>
      <c r="P72" s="7">
        <v>190</v>
      </c>
      <c r="Q72" s="7">
        <v>84</v>
      </c>
      <c r="R72" s="7">
        <v>176</v>
      </c>
      <c r="S72" s="7">
        <v>157</v>
      </c>
      <c r="T72" s="7">
        <v>60</v>
      </c>
      <c r="U72" s="7">
        <v>223</v>
      </c>
      <c r="V72" s="7">
        <v>86</v>
      </c>
      <c r="BC72" s="45"/>
      <c r="BD72" s="44">
        <v>9</v>
      </c>
      <c r="BE72" s="7" t="s">
        <v>0</v>
      </c>
      <c r="BF72" s="7">
        <v>7</v>
      </c>
      <c r="BG72" s="45" t="s">
        <v>1</v>
      </c>
      <c r="BH72" s="7">
        <v>9</v>
      </c>
      <c r="BI72" s="7" t="s">
        <v>0</v>
      </c>
      <c r="BJ72" s="7">
        <v>7</v>
      </c>
      <c r="BK72" s="7">
        <v>147</v>
      </c>
      <c r="BL72" s="7">
        <v>32739363.071961999</v>
      </c>
      <c r="BM72" s="7" t="s">
        <v>1</v>
      </c>
      <c r="BN72" s="7">
        <v>1045063</v>
      </c>
      <c r="BO72" s="7">
        <v>185</v>
      </c>
      <c r="BP72" s="7">
        <v>0</v>
      </c>
      <c r="BQ72" s="7">
        <v>200</v>
      </c>
      <c r="BR72" s="7">
        <v>75</v>
      </c>
      <c r="BS72" s="7">
        <v>250</v>
      </c>
      <c r="BT72" s="7">
        <v>0</v>
      </c>
      <c r="BU72" s="7">
        <v>15</v>
      </c>
      <c r="BV72" s="7">
        <v>260</v>
      </c>
      <c r="BW72" s="7">
        <v>10</v>
      </c>
      <c r="BX72" s="7">
        <v>195</v>
      </c>
      <c r="BY72" s="7">
        <v>75</v>
      </c>
      <c r="BZ72" s="7">
        <v>335</v>
      </c>
      <c r="CA72" s="7">
        <v>50</v>
      </c>
      <c r="CB72" s="7">
        <v>55</v>
      </c>
      <c r="CC72" s="7">
        <v>185</v>
      </c>
      <c r="CD72" s="7">
        <v>10</v>
      </c>
      <c r="DL72" s="45"/>
    </row>
    <row r="73" spans="1:116" s="7" customFormat="1" x14ac:dyDescent="0.2">
      <c r="A73" s="6">
        <v>9</v>
      </c>
      <c r="B73" s="7" t="s">
        <v>0</v>
      </c>
      <c r="C73" s="7">
        <v>8</v>
      </c>
      <c r="D73" s="7">
        <v>149</v>
      </c>
      <c r="E73" s="7">
        <v>32739277.407242</v>
      </c>
      <c r="F73" s="7" t="s">
        <v>1</v>
      </c>
      <c r="G73" s="7">
        <v>48</v>
      </c>
      <c r="H73" s="7">
        <v>240</v>
      </c>
      <c r="I73" s="7">
        <v>144</v>
      </c>
      <c r="J73" s="7">
        <v>33</v>
      </c>
      <c r="K73" s="7">
        <v>218</v>
      </c>
      <c r="L73" s="7">
        <v>175</v>
      </c>
      <c r="M73" s="7">
        <v>32</v>
      </c>
      <c r="N73" s="7">
        <v>175</v>
      </c>
      <c r="O73" s="7">
        <v>69</v>
      </c>
      <c r="P73" s="7">
        <v>95</v>
      </c>
      <c r="Q73" s="7">
        <v>187</v>
      </c>
      <c r="R73" s="7">
        <v>225</v>
      </c>
      <c r="S73" s="7">
        <v>227</v>
      </c>
      <c r="T73" s="7">
        <v>123</v>
      </c>
      <c r="U73" s="7">
        <v>21</v>
      </c>
      <c r="BC73" s="45"/>
      <c r="BD73" s="44">
        <v>9</v>
      </c>
      <c r="BE73" s="7" t="s">
        <v>0</v>
      </c>
      <c r="BF73" s="7">
        <v>8</v>
      </c>
      <c r="BG73" s="45" t="s">
        <v>1</v>
      </c>
      <c r="BH73" s="7">
        <v>9</v>
      </c>
      <c r="BI73" s="7" t="s">
        <v>0</v>
      </c>
      <c r="BJ73" s="7">
        <v>5</v>
      </c>
      <c r="BK73" s="7">
        <v>119</v>
      </c>
      <c r="BL73" s="7">
        <v>32739363.089343999</v>
      </c>
      <c r="BM73" s="7" t="s">
        <v>1</v>
      </c>
      <c r="BN73" s="7">
        <v>1044387</v>
      </c>
      <c r="BO73" s="7">
        <v>0</v>
      </c>
      <c r="BP73" s="7">
        <v>0</v>
      </c>
      <c r="BQ73" s="7">
        <v>185</v>
      </c>
      <c r="BR73" s="7">
        <v>200</v>
      </c>
      <c r="BS73" s="7">
        <v>10</v>
      </c>
      <c r="BT73" s="7">
        <v>30</v>
      </c>
      <c r="BU73" s="7">
        <v>285</v>
      </c>
      <c r="BV73" s="7">
        <v>35</v>
      </c>
      <c r="BW73" s="7">
        <v>40</v>
      </c>
      <c r="BX73" s="7">
        <v>305</v>
      </c>
      <c r="BY73" s="7">
        <v>155</v>
      </c>
      <c r="BZ73" s="7">
        <v>355</v>
      </c>
      <c r="CA73" s="7">
        <v>0</v>
      </c>
      <c r="CB73" s="7">
        <v>195</v>
      </c>
      <c r="CC73" s="7">
        <v>0</v>
      </c>
      <c r="CD73" s="7">
        <v>110</v>
      </c>
      <c r="DL73" s="45"/>
    </row>
    <row r="74" spans="1:116" s="7" customFormat="1" x14ac:dyDescent="0.2">
      <c r="A74" s="6">
        <v>10</v>
      </c>
      <c r="B74" s="7" t="s">
        <v>0</v>
      </c>
      <c r="C74" s="7">
        <v>1</v>
      </c>
      <c r="D74" s="7">
        <v>106</v>
      </c>
      <c r="E74" s="7">
        <v>32744277.251302</v>
      </c>
      <c r="F74" s="7" t="s">
        <v>3</v>
      </c>
      <c r="G74" s="7">
        <v>0</v>
      </c>
      <c r="BC74" s="45"/>
      <c r="BD74" s="44">
        <v>10</v>
      </c>
      <c r="BE74" s="7" t="s">
        <v>0</v>
      </c>
      <c r="BF74" s="7">
        <v>1</v>
      </c>
      <c r="BG74" s="45" t="s">
        <v>3</v>
      </c>
      <c r="BH74" s="7">
        <v>10</v>
      </c>
      <c r="BI74" s="7" t="s">
        <v>0</v>
      </c>
      <c r="BJ74" s="7">
        <v>2</v>
      </c>
      <c r="BK74" s="7">
        <v>111</v>
      </c>
      <c r="BL74" s="7">
        <v>32744286.409876999</v>
      </c>
      <c r="BM74" s="7" t="s">
        <v>3</v>
      </c>
      <c r="BN74" s="7">
        <v>991732</v>
      </c>
      <c r="BO74" s="7">
        <v>0</v>
      </c>
      <c r="DL74" s="45"/>
    </row>
    <row r="75" spans="1:116" s="7" customFormat="1" x14ac:dyDescent="0.2">
      <c r="A75" s="6">
        <v>10</v>
      </c>
      <c r="B75" s="7" t="s">
        <v>0</v>
      </c>
      <c r="C75" s="7">
        <v>2</v>
      </c>
      <c r="D75" s="7">
        <v>111</v>
      </c>
      <c r="E75" s="7">
        <v>32744277.282692999</v>
      </c>
      <c r="F75" s="7" t="s">
        <v>3</v>
      </c>
      <c r="G75" s="7">
        <v>0</v>
      </c>
      <c r="BC75" s="45"/>
      <c r="BD75" s="44">
        <v>10</v>
      </c>
      <c r="BE75" s="7" t="s">
        <v>0</v>
      </c>
      <c r="BF75" s="7">
        <v>2</v>
      </c>
      <c r="BG75" s="45" t="s">
        <v>3</v>
      </c>
      <c r="BH75" s="7">
        <v>10</v>
      </c>
      <c r="BI75" s="7" t="s">
        <v>0</v>
      </c>
      <c r="BJ75" s="7">
        <v>1</v>
      </c>
      <c r="BK75" s="7">
        <v>106</v>
      </c>
      <c r="BL75" s="7">
        <v>32744286.75059</v>
      </c>
      <c r="BM75" s="7" t="s">
        <v>3</v>
      </c>
      <c r="BN75" s="7">
        <v>1056904</v>
      </c>
      <c r="BO75" s="7">
        <v>0</v>
      </c>
      <c r="DL75" s="45"/>
    </row>
    <row r="76" spans="1:116" s="7" customFormat="1" x14ac:dyDescent="0.2">
      <c r="A76" s="6">
        <v>10</v>
      </c>
      <c r="B76" s="7" t="s">
        <v>0</v>
      </c>
      <c r="C76" s="7">
        <v>3</v>
      </c>
      <c r="D76" s="7">
        <v>116</v>
      </c>
      <c r="E76" s="7">
        <v>32744277.298074</v>
      </c>
      <c r="F76" s="7" t="s">
        <v>3</v>
      </c>
      <c r="G76" s="7">
        <v>0</v>
      </c>
      <c r="BC76" s="45"/>
      <c r="BD76" s="44">
        <v>10</v>
      </c>
      <c r="BE76" s="7" t="s">
        <v>0</v>
      </c>
      <c r="BF76" s="7">
        <v>3</v>
      </c>
      <c r="BG76" s="45" t="s">
        <v>3</v>
      </c>
      <c r="BH76" s="7">
        <v>10</v>
      </c>
      <c r="BI76" s="7" t="s">
        <v>0</v>
      </c>
      <c r="BJ76" s="7">
        <v>4</v>
      </c>
      <c r="BK76" s="7">
        <v>118</v>
      </c>
      <c r="BL76" s="7">
        <v>32744295.170724001</v>
      </c>
      <c r="BM76" s="7" t="s">
        <v>3</v>
      </c>
      <c r="BN76" s="7">
        <v>1051316</v>
      </c>
      <c r="BO76" s="7">
        <v>0</v>
      </c>
      <c r="DL76" s="45"/>
    </row>
    <row r="77" spans="1:116" s="7" customFormat="1" x14ac:dyDescent="0.2">
      <c r="A77" s="6">
        <v>10</v>
      </c>
      <c r="B77" s="7" t="s">
        <v>0</v>
      </c>
      <c r="C77" s="7">
        <v>4</v>
      </c>
      <c r="D77" s="7">
        <v>118</v>
      </c>
      <c r="E77" s="7">
        <v>32744277.313368998</v>
      </c>
      <c r="F77" s="7" t="s">
        <v>3</v>
      </c>
      <c r="G77" s="7">
        <v>0</v>
      </c>
      <c r="BC77" s="45"/>
      <c r="BD77" s="44">
        <v>10</v>
      </c>
      <c r="BE77" s="7" t="s">
        <v>0</v>
      </c>
      <c r="BF77" s="7">
        <v>4</v>
      </c>
      <c r="BG77" s="45" t="s">
        <v>3</v>
      </c>
      <c r="BH77" s="7">
        <v>10</v>
      </c>
      <c r="BI77" s="7" t="s">
        <v>0</v>
      </c>
      <c r="BJ77" s="7">
        <v>6</v>
      </c>
      <c r="BK77" s="7">
        <v>133</v>
      </c>
      <c r="BL77" s="7">
        <v>32744298.461922999</v>
      </c>
      <c r="BM77" s="7" t="s">
        <v>3</v>
      </c>
      <c r="BN77" s="7">
        <v>1045174</v>
      </c>
      <c r="BO77" s="7">
        <v>0</v>
      </c>
      <c r="DL77" s="45"/>
    </row>
    <row r="78" spans="1:116" s="7" customFormat="1" x14ac:dyDescent="0.2">
      <c r="A78" s="6">
        <v>10</v>
      </c>
      <c r="B78" s="7" t="s">
        <v>0</v>
      </c>
      <c r="C78" s="7">
        <v>5</v>
      </c>
      <c r="D78" s="7">
        <v>119</v>
      </c>
      <c r="E78" s="7">
        <v>32744277.330481999</v>
      </c>
      <c r="F78" s="7" t="s">
        <v>3</v>
      </c>
      <c r="G78" s="7">
        <v>0</v>
      </c>
      <c r="BC78" s="45"/>
      <c r="BD78" s="44">
        <v>10</v>
      </c>
      <c r="BE78" s="7" t="s">
        <v>0</v>
      </c>
      <c r="BF78" s="7">
        <v>5</v>
      </c>
      <c r="BG78" s="45" t="s">
        <v>3</v>
      </c>
      <c r="BH78" s="7">
        <v>10</v>
      </c>
      <c r="BI78" s="7" t="s">
        <v>0</v>
      </c>
      <c r="BJ78" s="7">
        <v>7</v>
      </c>
      <c r="BK78" s="7">
        <v>147</v>
      </c>
      <c r="BL78" s="7">
        <v>32744298.47823</v>
      </c>
      <c r="BM78" s="7" t="s">
        <v>3</v>
      </c>
      <c r="BN78" s="7">
        <v>1045063</v>
      </c>
      <c r="BO78" s="7">
        <v>0</v>
      </c>
      <c r="DL78" s="45"/>
    </row>
    <row r="79" spans="1:116" s="7" customFormat="1" x14ac:dyDescent="0.2">
      <c r="A79" s="6">
        <v>10</v>
      </c>
      <c r="B79" s="7" t="s">
        <v>0</v>
      </c>
      <c r="C79" s="7">
        <v>6</v>
      </c>
      <c r="D79" s="7">
        <v>133</v>
      </c>
      <c r="E79" s="7">
        <v>32744277.352129001</v>
      </c>
      <c r="F79" s="7" t="s">
        <v>3</v>
      </c>
      <c r="G79" s="7">
        <v>0</v>
      </c>
      <c r="BC79" s="45"/>
      <c r="BD79" s="44">
        <v>10</v>
      </c>
      <c r="BE79" s="7" t="s">
        <v>0</v>
      </c>
      <c r="BF79" s="7">
        <v>6</v>
      </c>
      <c r="BG79" s="45" t="s">
        <v>3</v>
      </c>
      <c r="BH79" s="7">
        <v>10</v>
      </c>
      <c r="BI79" s="7" t="s">
        <v>0</v>
      </c>
      <c r="BJ79" s="7">
        <v>5</v>
      </c>
      <c r="BK79" s="7">
        <v>119</v>
      </c>
      <c r="BL79" s="7">
        <v>32744355.644965999</v>
      </c>
      <c r="BM79" s="7" t="s">
        <v>3</v>
      </c>
      <c r="BN79" s="7">
        <v>1044387</v>
      </c>
      <c r="BO79" s="7">
        <v>0</v>
      </c>
      <c r="DL79" s="45"/>
    </row>
    <row r="80" spans="1:116" s="7" customFormat="1" x14ac:dyDescent="0.2">
      <c r="A80" s="6">
        <v>10</v>
      </c>
      <c r="B80" s="7" t="s">
        <v>0</v>
      </c>
      <c r="C80" s="7">
        <v>7</v>
      </c>
      <c r="D80" s="7">
        <v>147</v>
      </c>
      <c r="E80" s="7">
        <v>32744277.369155001</v>
      </c>
      <c r="F80" s="7" t="s">
        <v>3</v>
      </c>
      <c r="G80" s="7">
        <v>0</v>
      </c>
      <c r="BC80" s="45"/>
      <c r="BD80" s="44">
        <v>10</v>
      </c>
      <c r="BE80" s="7" t="s">
        <v>0</v>
      </c>
      <c r="BF80" s="7">
        <v>7</v>
      </c>
      <c r="BG80" s="45" t="s">
        <v>3</v>
      </c>
      <c r="BH80" s="7">
        <v>10</v>
      </c>
      <c r="BI80" s="7" t="s">
        <v>0</v>
      </c>
      <c r="BJ80" s="7">
        <v>3</v>
      </c>
      <c r="BK80" s="7">
        <v>116</v>
      </c>
      <c r="BL80" s="7">
        <v>32744356.677960001</v>
      </c>
      <c r="BM80" s="7" t="s">
        <v>3</v>
      </c>
      <c r="BN80" s="7">
        <v>1056161</v>
      </c>
      <c r="BO80" s="7">
        <v>0</v>
      </c>
      <c r="DL80" s="45"/>
    </row>
    <row r="81" spans="1:116" s="7" customFormat="1" x14ac:dyDescent="0.2">
      <c r="A81" s="6">
        <v>10</v>
      </c>
      <c r="B81" s="7" t="s">
        <v>0</v>
      </c>
      <c r="C81" s="7">
        <v>8</v>
      </c>
      <c r="D81" s="7">
        <v>149</v>
      </c>
      <c r="E81" s="7">
        <v>32744277.383464001</v>
      </c>
      <c r="F81" s="7" t="s">
        <v>3</v>
      </c>
      <c r="G81" s="7">
        <v>0</v>
      </c>
      <c r="BC81" s="45"/>
      <c r="BD81" s="44">
        <v>10</v>
      </c>
      <c r="BE81" s="7" t="s">
        <v>0</v>
      </c>
      <c r="BF81" s="7">
        <v>8</v>
      </c>
      <c r="BG81" s="45" t="s">
        <v>3</v>
      </c>
      <c r="BH81" s="7">
        <v>10</v>
      </c>
      <c r="BI81" s="7" t="s">
        <v>0</v>
      </c>
      <c r="BJ81" s="7">
        <v>8</v>
      </c>
      <c r="BK81" s="7">
        <v>149</v>
      </c>
      <c r="BL81" s="7">
        <v>32744357.685134001</v>
      </c>
      <c r="BM81" s="7" t="s">
        <v>3</v>
      </c>
      <c r="BN81" s="7">
        <v>1041350</v>
      </c>
      <c r="BO81" s="7">
        <v>0</v>
      </c>
      <c r="DL81" s="45"/>
    </row>
    <row r="82" spans="1:116" s="7" customFormat="1" x14ac:dyDescent="0.2">
      <c r="A82" s="6">
        <v>11</v>
      </c>
      <c r="B82" s="7" t="s">
        <v>0</v>
      </c>
      <c r="C82" s="7">
        <v>1</v>
      </c>
      <c r="D82" s="7">
        <v>106</v>
      </c>
      <c r="E82" s="7">
        <v>32749277.336323999</v>
      </c>
      <c r="F82" s="7" t="s">
        <v>2</v>
      </c>
      <c r="G82" s="7">
        <v>0</v>
      </c>
      <c r="BC82" s="45"/>
      <c r="BD82" s="44">
        <v>11</v>
      </c>
      <c r="BE82" s="7" t="s">
        <v>0</v>
      </c>
      <c r="BF82" s="7">
        <v>1</v>
      </c>
      <c r="BG82" s="45" t="s">
        <v>3</v>
      </c>
      <c r="BH82" s="7">
        <v>11</v>
      </c>
      <c r="BI82" s="7" t="s">
        <v>0</v>
      </c>
      <c r="BJ82" s="7">
        <v>3</v>
      </c>
      <c r="BK82" s="7">
        <v>116</v>
      </c>
      <c r="BL82" s="7">
        <v>32749380.432890002</v>
      </c>
      <c r="BM82" s="7" t="s">
        <v>2</v>
      </c>
      <c r="BN82" s="7">
        <v>1056161</v>
      </c>
      <c r="BO82" s="7">
        <v>0</v>
      </c>
      <c r="DL82" s="45"/>
    </row>
    <row r="83" spans="1:116" s="7" customFormat="1" x14ac:dyDescent="0.2">
      <c r="A83" s="6">
        <v>11</v>
      </c>
      <c r="B83" s="7" t="s">
        <v>0</v>
      </c>
      <c r="C83" s="7">
        <v>2</v>
      </c>
      <c r="D83" s="7">
        <v>111</v>
      </c>
      <c r="E83" s="7">
        <v>32749277.373195998</v>
      </c>
      <c r="F83" s="7" t="s">
        <v>2</v>
      </c>
      <c r="G83" s="7">
        <v>0</v>
      </c>
      <c r="BC83" s="45"/>
      <c r="BD83" s="44">
        <v>11</v>
      </c>
      <c r="BE83" s="7" t="s">
        <v>0</v>
      </c>
      <c r="BF83" s="7">
        <v>2</v>
      </c>
      <c r="BG83" s="45" t="s">
        <v>3</v>
      </c>
      <c r="BH83" s="7">
        <v>11</v>
      </c>
      <c r="BI83" s="7" t="s">
        <v>0</v>
      </c>
      <c r="BJ83" s="7">
        <v>4</v>
      </c>
      <c r="BK83" s="7">
        <v>118</v>
      </c>
      <c r="BL83" s="7">
        <v>32749380.852954</v>
      </c>
      <c r="BM83" s="7" t="s">
        <v>2</v>
      </c>
      <c r="BN83" s="7">
        <v>1051316</v>
      </c>
      <c r="BO83" s="7">
        <v>0</v>
      </c>
      <c r="DL83" s="45"/>
    </row>
    <row r="84" spans="1:116" s="7" customFormat="1" x14ac:dyDescent="0.2">
      <c r="A84" s="6">
        <v>11</v>
      </c>
      <c r="B84" s="7" t="s">
        <v>0</v>
      </c>
      <c r="C84" s="7">
        <v>3</v>
      </c>
      <c r="D84" s="7">
        <v>116</v>
      </c>
      <c r="E84" s="7">
        <v>32749277.391260002</v>
      </c>
      <c r="F84" s="7" t="s">
        <v>2</v>
      </c>
      <c r="G84" s="7">
        <v>0</v>
      </c>
      <c r="BC84" s="45"/>
      <c r="BD84" s="44">
        <v>11</v>
      </c>
      <c r="BE84" s="7" t="s">
        <v>0</v>
      </c>
      <c r="BF84" s="7">
        <v>3</v>
      </c>
      <c r="BG84" s="45" t="s">
        <v>3</v>
      </c>
      <c r="BH84" s="7">
        <v>11</v>
      </c>
      <c r="BI84" s="7" t="s">
        <v>0</v>
      </c>
      <c r="BJ84" s="7">
        <v>5</v>
      </c>
      <c r="BK84" s="7">
        <v>119</v>
      </c>
      <c r="BL84" s="7">
        <v>32749380.865456998</v>
      </c>
      <c r="BM84" s="7" t="s">
        <v>2</v>
      </c>
      <c r="BN84" s="7">
        <v>1044387</v>
      </c>
      <c r="BO84" s="7">
        <v>0</v>
      </c>
      <c r="DL84" s="45"/>
    </row>
    <row r="85" spans="1:116" s="7" customFormat="1" x14ac:dyDescent="0.2">
      <c r="A85" s="6">
        <v>11</v>
      </c>
      <c r="B85" s="7" t="s">
        <v>0</v>
      </c>
      <c r="C85" s="7">
        <v>4</v>
      </c>
      <c r="D85" s="7">
        <v>118</v>
      </c>
      <c r="E85" s="7">
        <v>32749277.406266</v>
      </c>
      <c r="F85" s="7" t="s">
        <v>2</v>
      </c>
      <c r="G85" s="7">
        <v>0</v>
      </c>
      <c r="BC85" s="45"/>
      <c r="BD85" s="44">
        <v>11</v>
      </c>
      <c r="BE85" s="7" t="s">
        <v>0</v>
      </c>
      <c r="BF85" s="7">
        <v>4</v>
      </c>
      <c r="BG85" s="45" t="s">
        <v>3</v>
      </c>
      <c r="BH85" s="7">
        <v>11</v>
      </c>
      <c r="BI85" s="7" t="s">
        <v>0</v>
      </c>
      <c r="BJ85" s="7">
        <v>7</v>
      </c>
      <c r="BK85" s="7">
        <v>147</v>
      </c>
      <c r="BL85" s="7">
        <v>32749381.368987001</v>
      </c>
      <c r="BM85" s="7" t="s">
        <v>2</v>
      </c>
      <c r="BN85" s="7">
        <v>1045063</v>
      </c>
      <c r="BO85" s="7">
        <v>0</v>
      </c>
      <c r="DL85" s="45"/>
    </row>
    <row r="86" spans="1:116" s="7" customFormat="1" x14ac:dyDescent="0.2">
      <c r="A86" s="6">
        <v>11</v>
      </c>
      <c r="B86" s="7" t="s">
        <v>0</v>
      </c>
      <c r="C86" s="7">
        <v>5</v>
      </c>
      <c r="D86" s="7">
        <v>119</v>
      </c>
      <c r="E86" s="7">
        <v>32749277.421808999</v>
      </c>
      <c r="F86" s="7" t="s">
        <v>2</v>
      </c>
      <c r="G86" s="7">
        <v>0</v>
      </c>
      <c r="BC86" s="45"/>
      <c r="BD86" s="44">
        <v>11</v>
      </c>
      <c r="BE86" s="7" t="s">
        <v>0</v>
      </c>
      <c r="BF86" s="7">
        <v>5</v>
      </c>
      <c r="BG86" s="45" t="s">
        <v>3</v>
      </c>
      <c r="BH86" s="7">
        <v>11</v>
      </c>
      <c r="BI86" s="7" t="s">
        <v>0</v>
      </c>
      <c r="BJ86" s="7">
        <v>1</v>
      </c>
      <c r="BK86" s="7">
        <v>106</v>
      </c>
      <c r="BL86" s="7">
        <v>32749381.798785999</v>
      </c>
      <c r="BM86" s="7" t="s">
        <v>2</v>
      </c>
      <c r="BN86" s="7">
        <v>1056904</v>
      </c>
      <c r="BO86" s="7">
        <v>0</v>
      </c>
      <c r="DL86" s="45"/>
    </row>
    <row r="87" spans="1:116" s="7" customFormat="1" x14ac:dyDescent="0.2">
      <c r="A87" s="6">
        <v>11</v>
      </c>
      <c r="B87" s="7" t="s">
        <v>0</v>
      </c>
      <c r="C87" s="7">
        <v>6</v>
      </c>
      <c r="D87" s="7">
        <v>133</v>
      </c>
      <c r="E87" s="7">
        <v>32749277.437447</v>
      </c>
      <c r="F87" s="7" t="s">
        <v>2</v>
      </c>
      <c r="G87" s="7">
        <v>0</v>
      </c>
      <c r="BC87" s="45"/>
      <c r="BD87" s="44">
        <v>11</v>
      </c>
      <c r="BE87" s="7" t="s">
        <v>0</v>
      </c>
      <c r="BF87" s="7">
        <v>6</v>
      </c>
      <c r="BG87" s="45" t="s">
        <v>3</v>
      </c>
      <c r="BH87" s="7">
        <v>11</v>
      </c>
      <c r="BI87" s="7" t="s">
        <v>0</v>
      </c>
      <c r="BJ87" s="7">
        <v>2</v>
      </c>
      <c r="BK87" s="7">
        <v>111</v>
      </c>
      <c r="BL87" s="7">
        <v>32749382.410229001</v>
      </c>
      <c r="BM87" s="7" t="s">
        <v>2</v>
      </c>
      <c r="BN87" s="7">
        <v>991732</v>
      </c>
      <c r="BO87" s="7">
        <v>0</v>
      </c>
      <c r="DL87" s="45"/>
    </row>
    <row r="88" spans="1:116" s="7" customFormat="1" x14ac:dyDescent="0.2">
      <c r="A88" s="6">
        <v>11</v>
      </c>
      <c r="B88" s="7" t="s">
        <v>0</v>
      </c>
      <c r="C88" s="7">
        <v>7</v>
      </c>
      <c r="D88" s="7">
        <v>147</v>
      </c>
      <c r="E88" s="7">
        <v>32749277.453032002</v>
      </c>
      <c r="F88" s="7" t="s">
        <v>2</v>
      </c>
      <c r="G88" s="7">
        <v>0</v>
      </c>
      <c r="BC88" s="45"/>
      <c r="BD88" s="44">
        <v>11</v>
      </c>
      <c r="BE88" s="7" t="s">
        <v>0</v>
      </c>
      <c r="BF88" s="7">
        <v>7</v>
      </c>
      <c r="BG88" s="45" t="s">
        <v>3</v>
      </c>
      <c r="BH88" s="7">
        <v>11</v>
      </c>
      <c r="BI88" s="7" t="s">
        <v>0</v>
      </c>
      <c r="BJ88" s="7">
        <v>8</v>
      </c>
      <c r="BK88" s="7">
        <v>149</v>
      </c>
      <c r="BL88" s="7">
        <v>32749382.893486999</v>
      </c>
      <c r="BM88" s="7" t="s">
        <v>2</v>
      </c>
      <c r="BN88" s="7">
        <v>1041350</v>
      </c>
      <c r="BO88" s="7">
        <v>0</v>
      </c>
      <c r="DL88" s="45"/>
    </row>
    <row r="89" spans="1:116" s="7" customFormat="1" x14ac:dyDescent="0.2">
      <c r="A89" s="6">
        <v>11</v>
      </c>
      <c r="B89" s="7" t="s">
        <v>0</v>
      </c>
      <c r="C89" s="7">
        <v>8</v>
      </c>
      <c r="D89" s="7">
        <v>149</v>
      </c>
      <c r="E89" s="7">
        <v>32749277.467174999</v>
      </c>
      <c r="F89" s="7" t="s">
        <v>2</v>
      </c>
      <c r="G89" s="7">
        <v>0</v>
      </c>
      <c r="BC89" s="45"/>
      <c r="BD89" s="44">
        <v>11</v>
      </c>
      <c r="BE89" s="7" t="s">
        <v>0</v>
      </c>
      <c r="BF89" s="7">
        <v>8</v>
      </c>
      <c r="BG89" s="45" t="s">
        <v>3</v>
      </c>
      <c r="BH89" s="7">
        <v>11</v>
      </c>
      <c r="BI89" s="7" t="s">
        <v>0</v>
      </c>
      <c r="BJ89" s="7">
        <v>6</v>
      </c>
      <c r="BK89" s="7">
        <v>133</v>
      </c>
      <c r="BL89" s="7">
        <v>32749382.904539</v>
      </c>
      <c r="BM89" s="7" t="s">
        <v>2</v>
      </c>
      <c r="BN89" s="7">
        <v>1045174</v>
      </c>
      <c r="BO89" s="7">
        <v>0</v>
      </c>
      <c r="DL89" s="45"/>
    </row>
    <row r="90" spans="1:116" s="7" customFormat="1" x14ac:dyDescent="0.2">
      <c r="A90" s="6">
        <v>12</v>
      </c>
      <c r="B90" s="7" t="s">
        <v>0</v>
      </c>
      <c r="C90" s="7">
        <v>1</v>
      </c>
      <c r="D90" s="7">
        <v>106</v>
      </c>
      <c r="E90" s="7">
        <v>32754277.335949998</v>
      </c>
      <c r="F90" s="7" t="s">
        <v>3</v>
      </c>
      <c r="G90" s="7">
        <v>0</v>
      </c>
      <c r="BC90" s="45"/>
      <c r="BD90" s="44">
        <v>12</v>
      </c>
      <c r="BE90" s="7" t="s">
        <v>0</v>
      </c>
      <c r="BF90" s="7">
        <v>1</v>
      </c>
      <c r="BG90" s="45" t="s">
        <v>3</v>
      </c>
      <c r="BH90" s="7">
        <v>12</v>
      </c>
      <c r="BI90" s="7" t="s">
        <v>0</v>
      </c>
      <c r="BJ90" s="7">
        <v>1</v>
      </c>
      <c r="BK90" s="7">
        <v>106</v>
      </c>
      <c r="BL90" s="7">
        <v>32754289.844923999</v>
      </c>
      <c r="BM90" s="7" t="s">
        <v>3</v>
      </c>
      <c r="BN90" s="7">
        <v>1056904</v>
      </c>
      <c r="BO90" s="7">
        <v>0</v>
      </c>
      <c r="DL90" s="45"/>
    </row>
    <row r="91" spans="1:116" s="7" customFormat="1" x14ac:dyDescent="0.2">
      <c r="A91" s="6">
        <v>12</v>
      </c>
      <c r="B91" s="7" t="s">
        <v>0</v>
      </c>
      <c r="C91" s="7">
        <v>2</v>
      </c>
      <c r="D91" s="7">
        <v>111</v>
      </c>
      <c r="E91" s="7">
        <v>32754277.373498999</v>
      </c>
      <c r="F91" s="7" t="s">
        <v>3</v>
      </c>
      <c r="G91" s="7">
        <v>0</v>
      </c>
      <c r="BC91" s="45"/>
      <c r="BD91" s="44">
        <v>12</v>
      </c>
      <c r="BE91" s="7" t="s">
        <v>0</v>
      </c>
      <c r="BF91" s="7">
        <v>2</v>
      </c>
      <c r="BG91" s="45" t="s">
        <v>3</v>
      </c>
      <c r="BH91" s="7">
        <v>12</v>
      </c>
      <c r="BI91" s="7" t="s">
        <v>0</v>
      </c>
      <c r="BJ91" s="7">
        <v>2</v>
      </c>
      <c r="BK91" s="7">
        <v>111</v>
      </c>
      <c r="BL91" s="7">
        <v>32754289.860606998</v>
      </c>
      <c r="BM91" s="7" t="s">
        <v>3</v>
      </c>
      <c r="BN91" s="7">
        <v>991732</v>
      </c>
      <c r="BO91" s="7">
        <v>0</v>
      </c>
      <c r="DL91" s="45"/>
    </row>
    <row r="92" spans="1:116" s="7" customFormat="1" x14ac:dyDescent="0.2">
      <c r="A92" s="6">
        <v>12</v>
      </c>
      <c r="B92" s="7" t="s">
        <v>0</v>
      </c>
      <c r="C92" s="7">
        <v>3</v>
      </c>
      <c r="D92" s="7">
        <v>116</v>
      </c>
      <c r="E92" s="7">
        <v>32754277.391663998</v>
      </c>
      <c r="F92" s="7" t="s">
        <v>3</v>
      </c>
      <c r="G92" s="7">
        <v>0</v>
      </c>
      <c r="BC92" s="45"/>
      <c r="BD92" s="44">
        <v>12</v>
      </c>
      <c r="BE92" s="7" t="s">
        <v>0</v>
      </c>
      <c r="BF92" s="7">
        <v>3</v>
      </c>
      <c r="BG92" s="45" t="s">
        <v>3</v>
      </c>
      <c r="BH92" s="7">
        <v>12</v>
      </c>
      <c r="BI92" s="7" t="s">
        <v>0</v>
      </c>
      <c r="BJ92" s="7">
        <v>7</v>
      </c>
      <c r="BK92" s="7">
        <v>147</v>
      </c>
      <c r="BL92" s="7">
        <v>32754395.098432999</v>
      </c>
      <c r="BM92" s="7" t="s">
        <v>3</v>
      </c>
      <c r="BN92" s="7">
        <v>1045063</v>
      </c>
      <c r="BO92" s="7">
        <v>0</v>
      </c>
      <c r="DL92" s="45"/>
    </row>
    <row r="93" spans="1:116" s="7" customFormat="1" x14ac:dyDescent="0.2">
      <c r="A93" s="6">
        <v>12</v>
      </c>
      <c r="B93" s="7" t="s">
        <v>0</v>
      </c>
      <c r="C93" s="7">
        <v>4</v>
      </c>
      <c r="D93" s="7">
        <v>118</v>
      </c>
      <c r="E93" s="7">
        <v>32754277.408296</v>
      </c>
      <c r="F93" s="7" t="s">
        <v>3</v>
      </c>
      <c r="G93" s="7">
        <v>0</v>
      </c>
      <c r="BC93" s="45"/>
      <c r="BD93" s="44">
        <v>12</v>
      </c>
      <c r="BE93" s="7" t="s">
        <v>0</v>
      </c>
      <c r="BF93" s="7">
        <v>4</v>
      </c>
      <c r="BG93" s="45" t="s">
        <v>3</v>
      </c>
      <c r="BH93" s="7">
        <v>12</v>
      </c>
      <c r="BI93" s="7" t="s">
        <v>0</v>
      </c>
      <c r="BJ93" s="7">
        <v>5</v>
      </c>
      <c r="BK93" s="7">
        <v>119</v>
      </c>
      <c r="BL93" s="7">
        <v>32754395.205646999</v>
      </c>
      <c r="BM93" s="7" t="s">
        <v>3</v>
      </c>
      <c r="BN93" s="7">
        <v>1044387</v>
      </c>
      <c r="BO93" s="7">
        <v>0</v>
      </c>
      <c r="DL93" s="45"/>
    </row>
    <row r="94" spans="1:116" s="7" customFormat="1" x14ac:dyDescent="0.2">
      <c r="A94" s="6">
        <v>12</v>
      </c>
      <c r="B94" s="7" t="s">
        <v>0</v>
      </c>
      <c r="C94" s="7">
        <v>5</v>
      </c>
      <c r="D94" s="7">
        <v>119</v>
      </c>
      <c r="E94" s="7">
        <v>32754277.422961999</v>
      </c>
      <c r="F94" s="7" t="s">
        <v>3</v>
      </c>
      <c r="G94" s="7">
        <v>0</v>
      </c>
      <c r="BC94" s="45"/>
      <c r="BD94" s="44">
        <v>12</v>
      </c>
      <c r="BE94" s="7" t="s">
        <v>0</v>
      </c>
      <c r="BF94" s="7">
        <v>5</v>
      </c>
      <c r="BG94" s="45" t="s">
        <v>3</v>
      </c>
      <c r="BH94" s="7">
        <v>12</v>
      </c>
      <c r="BI94" s="7" t="s">
        <v>0</v>
      </c>
      <c r="BJ94" s="7">
        <v>4</v>
      </c>
      <c r="BK94" s="7">
        <v>118</v>
      </c>
      <c r="BL94" s="7">
        <v>32754395.575335</v>
      </c>
      <c r="BM94" s="7" t="s">
        <v>3</v>
      </c>
      <c r="BN94" s="7">
        <v>1051316</v>
      </c>
      <c r="BO94" s="7">
        <v>0</v>
      </c>
      <c r="DL94" s="45"/>
    </row>
    <row r="95" spans="1:116" s="7" customFormat="1" x14ac:dyDescent="0.2">
      <c r="A95" s="6">
        <v>12</v>
      </c>
      <c r="B95" s="7" t="s">
        <v>0</v>
      </c>
      <c r="C95" s="7">
        <v>6</v>
      </c>
      <c r="D95" s="7">
        <v>133</v>
      </c>
      <c r="E95" s="7">
        <v>32754277.438184001</v>
      </c>
      <c r="F95" s="7" t="s">
        <v>3</v>
      </c>
      <c r="G95" s="7">
        <v>0</v>
      </c>
      <c r="BC95" s="45"/>
      <c r="BD95" s="44">
        <v>12</v>
      </c>
      <c r="BE95" s="7" t="s">
        <v>0</v>
      </c>
      <c r="BF95" s="7">
        <v>6</v>
      </c>
      <c r="BG95" s="45" t="s">
        <v>3</v>
      </c>
      <c r="BH95" s="7">
        <v>12</v>
      </c>
      <c r="BI95" s="7" t="s">
        <v>0</v>
      </c>
      <c r="BJ95" s="7">
        <v>3</v>
      </c>
      <c r="BK95" s="7">
        <v>116</v>
      </c>
      <c r="BL95" s="7">
        <v>32754395.587313</v>
      </c>
      <c r="BM95" s="7" t="s">
        <v>3</v>
      </c>
      <c r="BN95" s="7">
        <v>1056161</v>
      </c>
      <c r="BO95" s="7">
        <v>0</v>
      </c>
      <c r="DL95" s="45"/>
    </row>
    <row r="96" spans="1:116" s="7" customFormat="1" x14ac:dyDescent="0.2">
      <c r="A96" s="6">
        <v>12</v>
      </c>
      <c r="B96" s="7" t="s">
        <v>0</v>
      </c>
      <c r="C96" s="7">
        <v>7</v>
      </c>
      <c r="D96" s="7">
        <v>147</v>
      </c>
      <c r="E96" s="7">
        <v>32754277.484590001</v>
      </c>
      <c r="F96" s="7" t="s">
        <v>3</v>
      </c>
      <c r="G96" s="7">
        <v>0</v>
      </c>
      <c r="BC96" s="45"/>
      <c r="BD96" s="44">
        <v>12</v>
      </c>
      <c r="BE96" s="7" t="s">
        <v>0</v>
      </c>
      <c r="BF96" s="7">
        <v>7</v>
      </c>
      <c r="BG96" s="45" t="s">
        <v>3</v>
      </c>
      <c r="BH96" s="7">
        <v>12</v>
      </c>
      <c r="BI96" s="7" t="s">
        <v>0</v>
      </c>
      <c r="BJ96" s="7">
        <v>6</v>
      </c>
      <c r="BK96" s="7">
        <v>133</v>
      </c>
      <c r="BL96" s="7">
        <v>32754396.057677999</v>
      </c>
      <c r="BM96" s="7" t="s">
        <v>3</v>
      </c>
      <c r="BN96" s="7">
        <v>1045174</v>
      </c>
      <c r="BO96" s="7">
        <v>0</v>
      </c>
      <c r="DL96" s="45"/>
    </row>
    <row r="97" spans="1:116" s="7" customFormat="1" x14ac:dyDescent="0.2">
      <c r="A97" s="6">
        <v>12</v>
      </c>
      <c r="B97" s="7" t="s">
        <v>0</v>
      </c>
      <c r="C97" s="7">
        <v>8</v>
      </c>
      <c r="D97" s="7">
        <v>149</v>
      </c>
      <c r="E97" s="7">
        <v>32754277.509833999</v>
      </c>
      <c r="F97" s="7" t="s">
        <v>3</v>
      </c>
      <c r="G97" s="7">
        <v>0</v>
      </c>
      <c r="BC97" s="45"/>
      <c r="BD97" s="44">
        <v>12</v>
      </c>
      <c r="BE97" s="7" t="s">
        <v>0</v>
      </c>
      <c r="BF97" s="7">
        <v>8</v>
      </c>
      <c r="BG97" s="45" t="s">
        <v>3</v>
      </c>
      <c r="BH97" s="7">
        <v>12</v>
      </c>
      <c r="BI97" s="7" t="s">
        <v>0</v>
      </c>
      <c r="BJ97" s="7">
        <v>8</v>
      </c>
      <c r="BK97" s="7">
        <v>149</v>
      </c>
      <c r="BL97" s="7">
        <v>32754397.417780001</v>
      </c>
      <c r="BM97" s="7" t="s">
        <v>3</v>
      </c>
      <c r="BN97" s="7">
        <v>1041350</v>
      </c>
      <c r="BO97" s="7">
        <v>0</v>
      </c>
      <c r="DL97" s="45"/>
    </row>
    <row r="98" spans="1:116" s="7" customFormat="1" x14ac:dyDescent="0.2">
      <c r="A98" s="6">
        <v>13</v>
      </c>
      <c r="B98" s="7" t="s">
        <v>0</v>
      </c>
      <c r="C98" s="7">
        <v>1</v>
      </c>
      <c r="D98" s="7">
        <v>106</v>
      </c>
      <c r="E98" s="7">
        <v>32759277.345894001</v>
      </c>
      <c r="F98" s="7" t="s">
        <v>2</v>
      </c>
      <c r="G98" s="7">
        <v>0</v>
      </c>
      <c r="BC98" s="45"/>
      <c r="BD98" s="44">
        <v>13</v>
      </c>
      <c r="BE98" s="7" t="s">
        <v>0</v>
      </c>
      <c r="BF98" s="7">
        <v>1</v>
      </c>
      <c r="BG98" s="45" t="s">
        <v>1</v>
      </c>
      <c r="BH98" s="7">
        <v>13</v>
      </c>
      <c r="BI98" s="7" t="s">
        <v>0</v>
      </c>
      <c r="BJ98" s="7">
        <v>3</v>
      </c>
      <c r="BK98" s="7">
        <v>116</v>
      </c>
      <c r="BL98" s="7">
        <v>32759312.14119</v>
      </c>
      <c r="BM98" s="7" t="s">
        <v>2</v>
      </c>
      <c r="BN98" s="7">
        <v>1056161</v>
      </c>
      <c r="BO98" s="7">
        <v>0</v>
      </c>
      <c r="DL98" s="45"/>
    </row>
    <row r="99" spans="1:116" s="7" customFormat="1" x14ac:dyDescent="0.2">
      <c r="A99" s="6">
        <v>13</v>
      </c>
      <c r="B99" s="7" t="s">
        <v>0</v>
      </c>
      <c r="C99" s="7">
        <v>2</v>
      </c>
      <c r="D99" s="7">
        <v>111</v>
      </c>
      <c r="E99" s="7">
        <v>32759277.378975</v>
      </c>
      <c r="F99" s="7" t="s">
        <v>2</v>
      </c>
      <c r="G99" s="7">
        <v>0</v>
      </c>
      <c r="BC99" s="45"/>
      <c r="BD99" s="44">
        <v>13</v>
      </c>
      <c r="BE99" s="7" t="s">
        <v>0</v>
      </c>
      <c r="BF99" s="7">
        <v>2</v>
      </c>
      <c r="BG99" s="45" t="s">
        <v>1</v>
      </c>
      <c r="BH99" s="7">
        <v>13</v>
      </c>
      <c r="BI99" s="7" t="s">
        <v>0</v>
      </c>
      <c r="BJ99" s="7">
        <v>5</v>
      </c>
      <c r="BK99" s="7">
        <v>119</v>
      </c>
      <c r="BL99" s="7">
        <v>32759312.567588001</v>
      </c>
      <c r="BM99" s="7" t="s">
        <v>2</v>
      </c>
      <c r="BN99" s="7">
        <v>1044387</v>
      </c>
      <c r="BO99" s="7">
        <v>0</v>
      </c>
      <c r="DL99" s="45"/>
    </row>
    <row r="100" spans="1:116" s="7" customFormat="1" x14ac:dyDescent="0.2">
      <c r="A100" s="6">
        <v>13</v>
      </c>
      <c r="B100" s="7" t="s">
        <v>0</v>
      </c>
      <c r="C100" s="7">
        <v>3</v>
      </c>
      <c r="D100" s="7">
        <v>116</v>
      </c>
      <c r="E100" s="7">
        <v>32759277.395181999</v>
      </c>
      <c r="F100" s="7" t="s">
        <v>2</v>
      </c>
      <c r="G100" s="7">
        <v>0</v>
      </c>
      <c r="BC100" s="45"/>
      <c r="BD100" s="44">
        <v>13</v>
      </c>
      <c r="BE100" s="7" t="s">
        <v>0</v>
      </c>
      <c r="BF100" s="7">
        <v>3</v>
      </c>
      <c r="BG100" s="45" t="s">
        <v>1</v>
      </c>
      <c r="BH100" s="7">
        <v>13</v>
      </c>
      <c r="BI100" s="7" t="s">
        <v>0</v>
      </c>
      <c r="BJ100" s="7">
        <v>6</v>
      </c>
      <c r="BK100" s="7">
        <v>133</v>
      </c>
      <c r="BL100" s="7">
        <v>32759313.971751001</v>
      </c>
      <c r="BM100" s="7" t="s">
        <v>2</v>
      </c>
      <c r="BN100" s="7">
        <v>1045174</v>
      </c>
      <c r="BO100" s="7">
        <v>0</v>
      </c>
      <c r="DL100" s="45"/>
    </row>
    <row r="101" spans="1:116" s="7" customFormat="1" x14ac:dyDescent="0.2">
      <c r="A101" s="6">
        <v>13</v>
      </c>
      <c r="B101" s="7" t="s">
        <v>0</v>
      </c>
      <c r="C101" s="7">
        <v>4</v>
      </c>
      <c r="D101" s="7">
        <v>118</v>
      </c>
      <c r="E101" s="7">
        <v>32759277.410153002</v>
      </c>
      <c r="F101" s="7" t="s">
        <v>2</v>
      </c>
      <c r="G101" s="7">
        <v>0</v>
      </c>
      <c r="BC101" s="45"/>
      <c r="BD101" s="44">
        <v>13</v>
      </c>
      <c r="BE101" s="7" t="s">
        <v>0</v>
      </c>
      <c r="BF101" s="7">
        <v>4</v>
      </c>
      <c r="BG101" s="45" t="s">
        <v>1</v>
      </c>
      <c r="BH101" s="7">
        <v>13</v>
      </c>
      <c r="BI101" s="7" t="s">
        <v>0</v>
      </c>
      <c r="BJ101" s="7">
        <v>7</v>
      </c>
      <c r="BK101" s="7">
        <v>147</v>
      </c>
      <c r="BL101" s="7">
        <v>32759313.988175999</v>
      </c>
      <c r="BM101" s="7" t="s">
        <v>2</v>
      </c>
      <c r="BN101" s="7">
        <v>1045063</v>
      </c>
      <c r="BO101" s="7">
        <v>0</v>
      </c>
      <c r="DL101" s="45"/>
    </row>
    <row r="102" spans="1:116" s="7" customFormat="1" x14ac:dyDescent="0.2">
      <c r="A102" s="6">
        <v>13</v>
      </c>
      <c r="B102" s="7" t="s">
        <v>0</v>
      </c>
      <c r="C102" s="7">
        <v>5</v>
      </c>
      <c r="D102" s="7">
        <v>119</v>
      </c>
      <c r="E102" s="7">
        <v>32759277.425443001</v>
      </c>
      <c r="F102" s="7" t="s">
        <v>2</v>
      </c>
      <c r="G102" s="7">
        <v>0</v>
      </c>
      <c r="BC102" s="45"/>
      <c r="BD102" s="44">
        <v>13</v>
      </c>
      <c r="BE102" s="7" t="s">
        <v>0</v>
      </c>
      <c r="BF102" s="7">
        <v>5</v>
      </c>
      <c r="BG102" s="45" t="s">
        <v>1</v>
      </c>
      <c r="BH102" s="7">
        <v>13</v>
      </c>
      <c r="BI102" s="7" t="s">
        <v>0</v>
      </c>
      <c r="BJ102" s="7">
        <v>8</v>
      </c>
      <c r="BK102" s="7">
        <v>149</v>
      </c>
      <c r="BL102" s="7">
        <v>32759313.997021999</v>
      </c>
      <c r="BM102" s="7" t="s">
        <v>2</v>
      </c>
      <c r="BN102" s="7">
        <v>1041350</v>
      </c>
      <c r="BO102" s="7">
        <v>0</v>
      </c>
      <c r="DL102" s="45"/>
    </row>
    <row r="103" spans="1:116" s="7" customFormat="1" x14ac:dyDescent="0.2">
      <c r="A103" s="6">
        <v>13</v>
      </c>
      <c r="B103" s="7" t="s">
        <v>0</v>
      </c>
      <c r="C103" s="7">
        <v>6</v>
      </c>
      <c r="D103" s="7">
        <v>133</v>
      </c>
      <c r="E103" s="7">
        <v>32759277.440482002</v>
      </c>
      <c r="F103" s="7" t="s">
        <v>2</v>
      </c>
      <c r="G103" s="7">
        <v>0</v>
      </c>
      <c r="BC103" s="45"/>
      <c r="BD103" s="44">
        <v>13</v>
      </c>
      <c r="BE103" s="7" t="s">
        <v>0</v>
      </c>
      <c r="BF103" s="7">
        <v>6</v>
      </c>
      <c r="BG103" s="45" t="s">
        <v>1</v>
      </c>
      <c r="BH103" s="7">
        <v>13</v>
      </c>
      <c r="BI103" s="7" t="s">
        <v>0</v>
      </c>
      <c r="BJ103" s="7">
        <v>1</v>
      </c>
      <c r="BK103" s="7">
        <v>106</v>
      </c>
      <c r="BL103" s="7">
        <v>32759314.537751</v>
      </c>
      <c r="BM103" s="7" t="s">
        <v>2</v>
      </c>
      <c r="BN103" s="7">
        <v>1056904</v>
      </c>
      <c r="BO103" s="7">
        <v>0</v>
      </c>
      <c r="DL103" s="45"/>
    </row>
    <row r="104" spans="1:116" s="7" customFormat="1" x14ac:dyDescent="0.2">
      <c r="A104" s="6">
        <v>13</v>
      </c>
      <c r="B104" s="7" t="s">
        <v>0</v>
      </c>
      <c r="C104" s="7">
        <v>7</v>
      </c>
      <c r="D104" s="7">
        <v>147</v>
      </c>
      <c r="E104" s="7">
        <v>32759277.454902999</v>
      </c>
      <c r="F104" s="7" t="s">
        <v>2</v>
      </c>
      <c r="G104" s="7">
        <v>0</v>
      </c>
      <c r="BC104" s="45"/>
      <c r="BD104" s="44">
        <v>13</v>
      </c>
      <c r="BE104" s="7" t="s">
        <v>0</v>
      </c>
      <c r="BF104" s="7">
        <v>7</v>
      </c>
      <c r="BG104" s="45" t="s">
        <v>1</v>
      </c>
      <c r="BH104" s="7">
        <v>13</v>
      </c>
      <c r="BI104" s="7" t="s">
        <v>0</v>
      </c>
      <c r="BJ104" s="7">
        <v>2</v>
      </c>
      <c r="BK104" s="7">
        <v>111</v>
      </c>
      <c r="BL104" s="7">
        <v>32759315.606449001</v>
      </c>
      <c r="BM104" s="7" t="s">
        <v>2</v>
      </c>
      <c r="BN104" s="7">
        <v>991732</v>
      </c>
      <c r="BO104" s="7">
        <v>0</v>
      </c>
      <c r="DL104" s="45"/>
    </row>
    <row r="105" spans="1:116" s="7" customFormat="1" x14ac:dyDescent="0.2">
      <c r="A105" s="6">
        <v>13</v>
      </c>
      <c r="B105" s="7" t="s">
        <v>0</v>
      </c>
      <c r="C105" s="7">
        <v>8</v>
      </c>
      <c r="D105" s="7">
        <v>149</v>
      </c>
      <c r="E105" s="7">
        <v>32759277.469471999</v>
      </c>
      <c r="F105" s="7" t="s">
        <v>2</v>
      </c>
      <c r="G105" s="7">
        <v>0</v>
      </c>
      <c r="BC105" s="45"/>
      <c r="BD105" s="44">
        <v>13</v>
      </c>
      <c r="BE105" s="7" t="s">
        <v>0</v>
      </c>
      <c r="BF105" s="7">
        <v>8</v>
      </c>
      <c r="BG105" s="45" t="s">
        <v>1</v>
      </c>
      <c r="BH105" s="7">
        <v>13</v>
      </c>
      <c r="BI105" s="7" t="s">
        <v>0</v>
      </c>
      <c r="BJ105" s="7">
        <v>4</v>
      </c>
      <c r="BK105" s="7">
        <v>118</v>
      </c>
      <c r="BL105" s="7">
        <v>32759315.623760998</v>
      </c>
      <c r="BM105" s="7" t="s">
        <v>2</v>
      </c>
      <c r="BN105" s="7">
        <v>1051316</v>
      </c>
      <c r="BO105" s="7">
        <v>0</v>
      </c>
      <c r="DL105" s="45"/>
    </row>
    <row r="106" spans="1:116" s="7" customFormat="1" x14ac:dyDescent="0.2">
      <c r="A106" s="6">
        <v>14</v>
      </c>
      <c r="B106" s="7" t="s">
        <v>0</v>
      </c>
      <c r="C106" s="7">
        <v>1</v>
      </c>
      <c r="D106" s="7">
        <v>106</v>
      </c>
      <c r="E106" s="7">
        <v>32764277.338180002</v>
      </c>
      <c r="F106" s="7" t="s">
        <v>3</v>
      </c>
      <c r="G106" s="7">
        <v>0</v>
      </c>
      <c r="BC106" s="45"/>
      <c r="BD106" s="44">
        <v>14</v>
      </c>
      <c r="BE106" s="7" t="s">
        <v>0</v>
      </c>
      <c r="BF106" s="7">
        <v>1</v>
      </c>
      <c r="BG106" s="45" t="s">
        <v>3</v>
      </c>
      <c r="BH106" s="7">
        <v>14</v>
      </c>
      <c r="BI106" s="7" t="s">
        <v>0</v>
      </c>
      <c r="BJ106" s="7">
        <v>4</v>
      </c>
      <c r="BK106" s="7">
        <v>118</v>
      </c>
      <c r="BL106" s="7">
        <v>32764330.008660998</v>
      </c>
      <c r="BM106" s="7" t="s">
        <v>3</v>
      </c>
      <c r="BN106" s="7">
        <v>1051316</v>
      </c>
      <c r="BO106" s="7">
        <v>0</v>
      </c>
      <c r="DL106" s="45"/>
    </row>
    <row r="107" spans="1:116" s="7" customFormat="1" x14ac:dyDescent="0.2">
      <c r="A107" s="6">
        <v>14</v>
      </c>
      <c r="B107" s="7" t="s">
        <v>0</v>
      </c>
      <c r="C107" s="7">
        <v>2</v>
      </c>
      <c r="D107" s="7">
        <v>111</v>
      </c>
      <c r="E107" s="7">
        <v>32764277.372687999</v>
      </c>
      <c r="F107" s="7" t="s">
        <v>3</v>
      </c>
      <c r="G107" s="7">
        <v>0</v>
      </c>
      <c r="BC107" s="45"/>
      <c r="BD107" s="44">
        <v>14</v>
      </c>
      <c r="BE107" s="7" t="s">
        <v>0</v>
      </c>
      <c r="BF107" s="7">
        <v>2</v>
      </c>
      <c r="BG107" s="45" t="s">
        <v>3</v>
      </c>
      <c r="BH107" s="7">
        <v>14</v>
      </c>
      <c r="BI107" s="7" t="s">
        <v>0</v>
      </c>
      <c r="BJ107" s="7">
        <v>1</v>
      </c>
      <c r="BK107" s="7">
        <v>106</v>
      </c>
      <c r="BL107" s="7">
        <v>32764330.361791998</v>
      </c>
      <c r="BM107" s="7" t="s">
        <v>3</v>
      </c>
      <c r="BN107" s="7">
        <v>1056904</v>
      </c>
      <c r="BO107" s="7">
        <v>0</v>
      </c>
      <c r="DL107" s="45"/>
    </row>
    <row r="108" spans="1:116" s="7" customFormat="1" x14ac:dyDescent="0.2">
      <c r="A108" s="6">
        <v>14</v>
      </c>
      <c r="B108" s="7" t="s">
        <v>0</v>
      </c>
      <c r="C108" s="7">
        <v>3</v>
      </c>
      <c r="D108" s="7">
        <v>116</v>
      </c>
      <c r="E108" s="7">
        <v>32764277.388693001</v>
      </c>
      <c r="F108" s="7" t="s">
        <v>3</v>
      </c>
      <c r="G108" s="7">
        <v>0</v>
      </c>
      <c r="BC108" s="45"/>
      <c r="BD108" s="44">
        <v>14</v>
      </c>
      <c r="BE108" s="7" t="s">
        <v>0</v>
      </c>
      <c r="BF108" s="7">
        <v>3</v>
      </c>
      <c r="BG108" s="45" t="s">
        <v>3</v>
      </c>
      <c r="BH108" s="7">
        <v>14</v>
      </c>
      <c r="BI108" s="7" t="s">
        <v>0</v>
      </c>
      <c r="BJ108" s="7">
        <v>3</v>
      </c>
      <c r="BK108" s="7">
        <v>116</v>
      </c>
      <c r="BL108" s="7">
        <v>32764330.789259002</v>
      </c>
      <c r="BM108" s="7" t="s">
        <v>3</v>
      </c>
      <c r="BN108" s="7">
        <v>1056161</v>
      </c>
      <c r="BO108" s="7">
        <v>0</v>
      </c>
      <c r="DL108" s="45"/>
    </row>
    <row r="109" spans="1:116" s="7" customFormat="1" x14ac:dyDescent="0.2">
      <c r="A109" s="6">
        <v>14</v>
      </c>
      <c r="B109" s="7" t="s">
        <v>0</v>
      </c>
      <c r="C109" s="7">
        <v>4</v>
      </c>
      <c r="D109" s="7">
        <v>118</v>
      </c>
      <c r="E109" s="7">
        <v>32764277.404027998</v>
      </c>
      <c r="F109" s="7" t="s">
        <v>3</v>
      </c>
      <c r="G109" s="7">
        <v>0</v>
      </c>
      <c r="BC109" s="45"/>
      <c r="BD109" s="44">
        <v>14</v>
      </c>
      <c r="BE109" s="7" t="s">
        <v>0</v>
      </c>
      <c r="BF109" s="7">
        <v>4</v>
      </c>
      <c r="BG109" s="45" t="s">
        <v>3</v>
      </c>
      <c r="BH109" s="7">
        <v>14</v>
      </c>
      <c r="BI109" s="7" t="s">
        <v>0</v>
      </c>
      <c r="BJ109" s="7">
        <v>5</v>
      </c>
      <c r="BK109" s="7">
        <v>119</v>
      </c>
      <c r="BL109" s="7">
        <v>32764331.275773</v>
      </c>
      <c r="BM109" s="7" t="s">
        <v>3</v>
      </c>
      <c r="BN109" s="7">
        <v>1044387</v>
      </c>
      <c r="BO109" s="7">
        <v>0</v>
      </c>
      <c r="DL109" s="45"/>
    </row>
    <row r="110" spans="1:116" s="7" customFormat="1" x14ac:dyDescent="0.2">
      <c r="A110" s="6">
        <v>14</v>
      </c>
      <c r="B110" s="7" t="s">
        <v>0</v>
      </c>
      <c r="C110" s="7">
        <v>5</v>
      </c>
      <c r="D110" s="7">
        <v>119</v>
      </c>
      <c r="E110" s="7">
        <v>32764277.418853</v>
      </c>
      <c r="F110" s="7" t="s">
        <v>3</v>
      </c>
      <c r="G110" s="7">
        <v>0</v>
      </c>
      <c r="BC110" s="45"/>
      <c r="BD110" s="44">
        <v>14</v>
      </c>
      <c r="BE110" s="7" t="s">
        <v>0</v>
      </c>
      <c r="BF110" s="7">
        <v>5</v>
      </c>
      <c r="BG110" s="45" t="s">
        <v>3</v>
      </c>
      <c r="BH110" s="7">
        <v>14</v>
      </c>
      <c r="BI110" s="7" t="s">
        <v>0</v>
      </c>
      <c r="BJ110" s="7">
        <v>2</v>
      </c>
      <c r="BK110" s="7">
        <v>111</v>
      </c>
      <c r="BL110" s="7">
        <v>32764332.070666999</v>
      </c>
      <c r="BM110" s="7" t="s">
        <v>3</v>
      </c>
      <c r="BN110" s="7">
        <v>991732</v>
      </c>
      <c r="BO110" s="7">
        <v>0</v>
      </c>
      <c r="DL110" s="45"/>
    </row>
    <row r="111" spans="1:116" s="7" customFormat="1" x14ac:dyDescent="0.2">
      <c r="A111" s="6">
        <v>14</v>
      </c>
      <c r="B111" s="7" t="s">
        <v>0</v>
      </c>
      <c r="C111" s="7">
        <v>6</v>
      </c>
      <c r="D111" s="7">
        <v>133</v>
      </c>
      <c r="E111" s="7">
        <v>32764277.434537001</v>
      </c>
      <c r="F111" s="7" t="s">
        <v>3</v>
      </c>
      <c r="G111" s="7">
        <v>0</v>
      </c>
      <c r="BC111" s="45"/>
      <c r="BD111" s="44">
        <v>14</v>
      </c>
      <c r="BE111" s="7" t="s">
        <v>0</v>
      </c>
      <c r="BF111" s="7">
        <v>6</v>
      </c>
      <c r="BG111" s="45" t="s">
        <v>3</v>
      </c>
      <c r="BH111" s="7">
        <v>14</v>
      </c>
      <c r="BI111" s="7" t="s">
        <v>0</v>
      </c>
      <c r="BJ111" s="7">
        <v>6</v>
      </c>
      <c r="BK111" s="7">
        <v>133</v>
      </c>
      <c r="BL111" s="7">
        <v>32764332.35698</v>
      </c>
      <c r="BM111" s="7" t="s">
        <v>3</v>
      </c>
      <c r="BN111" s="7">
        <v>1045174</v>
      </c>
      <c r="BO111" s="7">
        <v>0</v>
      </c>
      <c r="DL111" s="45"/>
    </row>
    <row r="112" spans="1:116" s="7" customFormat="1" x14ac:dyDescent="0.2">
      <c r="A112" s="6">
        <v>14</v>
      </c>
      <c r="B112" s="7" t="s">
        <v>0</v>
      </c>
      <c r="C112" s="7">
        <v>7</v>
      </c>
      <c r="D112" s="7">
        <v>147</v>
      </c>
      <c r="E112" s="7">
        <v>32764277.449207</v>
      </c>
      <c r="F112" s="7" t="s">
        <v>3</v>
      </c>
      <c r="G112" s="7">
        <v>0</v>
      </c>
      <c r="BC112" s="45"/>
      <c r="BD112" s="44">
        <v>14</v>
      </c>
      <c r="BE112" s="7" t="s">
        <v>0</v>
      </c>
      <c r="BF112" s="7">
        <v>7</v>
      </c>
      <c r="BG112" s="45" t="s">
        <v>3</v>
      </c>
      <c r="BH112" s="7">
        <v>14</v>
      </c>
      <c r="BI112" s="7" t="s">
        <v>0</v>
      </c>
      <c r="BJ112" s="7">
        <v>8</v>
      </c>
      <c r="BK112" s="7">
        <v>149</v>
      </c>
      <c r="BL112" s="7">
        <v>32764332.788794</v>
      </c>
      <c r="BM112" s="7" t="s">
        <v>3</v>
      </c>
      <c r="BN112" s="7">
        <v>1041350</v>
      </c>
      <c r="BO112" s="7">
        <v>0</v>
      </c>
      <c r="DL112" s="45"/>
    </row>
    <row r="113" spans="1:116" s="7" customFormat="1" x14ac:dyDescent="0.2">
      <c r="A113" s="6">
        <v>14</v>
      </c>
      <c r="B113" s="7" t="s">
        <v>0</v>
      </c>
      <c r="C113" s="7">
        <v>8</v>
      </c>
      <c r="D113" s="7">
        <v>149</v>
      </c>
      <c r="E113" s="7">
        <v>32764277.463087998</v>
      </c>
      <c r="F113" s="7" t="s">
        <v>3</v>
      </c>
      <c r="G113" s="7">
        <v>0</v>
      </c>
      <c r="BC113" s="45"/>
      <c r="BD113" s="44">
        <v>14</v>
      </c>
      <c r="BE113" s="7" t="s">
        <v>0</v>
      </c>
      <c r="BF113" s="7">
        <v>8</v>
      </c>
      <c r="BG113" s="45" t="s">
        <v>3</v>
      </c>
      <c r="BH113" s="7">
        <v>14</v>
      </c>
      <c r="BI113" s="7" t="s">
        <v>0</v>
      </c>
      <c r="BJ113" s="7">
        <v>7</v>
      </c>
      <c r="BK113" s="7">
        <v>147</v>
      </c>
      <c r="BL113" s="7">
        <v>32764332.800329</v>
      </c>
      <c r="BM113" s="7" t="s">
        <v>3</v>
      </c>
      <c r="BN113" s="7">
        <v>1045063</v>
      </c>
      <c r="BO113" s="7">
        <v>0</v>
      </c>
      <c r="DL113" s="45"/>
    </row>
    <row r="114" spans="1:116" s="7" customFormat="1" x14ac:dyDescent="0.2">
      <c r="A114" s="6">
        <v>15</v>
      </c>
      <c r="B114" s="7" t="s">
        <v>0</v>
      </c>
      <c r="C114" s="7">
        <v>1</v>
      </c>
      <c r="D114" s="7">
        <v>106</v>
      </c>
      <c r="E114" s="7">
        <v>32769277.335618</v>
      </c>
      <c r="F114" s="7" t="s">
        <v>2</v>
      </c>
      <c r="G114" s="7">
        <v>0</v>
      </c>
      <c r="BC114" s="45"/>
      <c r="BD114" s="44">
        <v>15</v>
      </c>
      <c r="BE114" s="7" t="s">
        <v>0</v>
      </c>
      <c r="BF114" s="7">
        <v>1</v>
      </c>
      <c r="BG114" s="45" t="s">
        <v>1</v>
      </c>
      <c r="BH114" s="7">
        <v>15</v>
      </c>
      <c r="BI114" s="7" t="s">
        <v>0</v>
      </c>
      <c r="BJ114" s="7">
        <v>2</v>
      </c>
      <c r="BK114" s="7">
        <v>111</v>
      </c>
      <c r="BL114" s="7">
        <v>32769346.265937001</v>
      </c>
      <c r="BM114" s="7" t="s">
        <v>2</v>
      </c>
      <c r="BN114" s="7">
        <v>991732</v>
      </c>
      <c r="BO114" s="7">
        <v>0</v>
      </c>
      <c r="DL114" s="45"/>
    </row>
    <row r="115" spans="1:116" s="7" customFormat="1" x14ac:dyDescent="0.2">
      <c r="A115" s="6">
        <v>15</v>
      </c>
      <c r="B115" s="7" t="s">
        <v>0</v>
      </c>
      <c r="C115" s="7">
        <v>2</v>
      </c>
      <c r="D115" s="7">
        <v>111</v>
      </c>
      <c r="E115" s="7">
        <v>32769277.372062001</v>
      </c>
      <c r="F115" s="7" t="s">
        <v>2</v>
      </c>
      <c r="G115" s="7">
        <v>0</v>
      </c>
      <c r="BC115" s="45"/>
      <c r="BD115" s="44">
        <v>15</v>
      </c>
      <c r="BE115" s="7" t="s">
        <v>0</v>
      </c>
      <c r="BF115" s="7">
        <v>2</v>
      </c>
      <c r="BG115" s="45" t="s">
        <v>1</v>
      </c>
      <c r="BH115" s="7">
        <v>15</v>
      </c>
      <c r="BI115" s="7" t="s">
        <v>0</v>
      </c>
      <c r="BJ115" s="7">
        <v>4</v>
      </c>
      <c r="BK115" s="7">
        <v>118</v>
      </c>
      <c r="BL115" s="7">
        <v>32769346.281369999</v>
      </c>
      <c r="BM115" s="7" t="s">
        <v>2</v>
      </c>
      <c r="BN115" s="7">
        <v>1051316</v>
      </c>
      <c r="BO115" s="7">
        <v>0</v>
      </c>
      <c r="DL115" s="45"/>
    </row>
    <row r="116" spans="1:116" s="7" customFormat="1" x14ac:dyDescent="0.2">
      <c r="A116" s="6">
        <v>15</v>
      </c>
      <c r="B116" s="7" t="s">
        <v>0</v>
      </c>
      <c r="C116" s="7">
        <v>3</v>
      </c>
      <c r="D116" s="7">
        <v>116</v>
      </c>
      <c r="E116" s="7">
        <v>32769277.388875999</v>
      </c>
      <c r="F116" s="7" t="s">
        <v>2</v>
      </c>
      <c r="G116" s="7">
        <v>0</v>
      </c>
      <c r="BC116" s="45"/>
      <c r="BD116" s="44">
        <v>15</v>
      </c>
      <c r="BE116" s="7" t="s">
        <v>0</v>
      </c>
      <c r="BF116" s="7">
        <v>3</v>
      </c>
      <c r="BG116" s="45" t="s">
        <v>1</v>
      </c>
      <c r="BH116" s="7">
        <v>15</v>
      </c>
      <c r="BI116" s="7" t="s">
        <v>0</v>
      </c>
      <c r="BJ116" s="7">
        <v>3</v>
      </c>
      <c r="BK116" s="7">
        <v>116</v>
      </c>
      <c r="BL116" s="7">
        <v>32769346.728395998</v>
      </c>
      <c r="BM116" s="7" t="s">
        <v>2</v>
      </c>
      <c r="BN116" s="7">
        <v>1056161</v>
      </c>
      <c r="BO116" s="7">
        <v>0</v>
      </c>
      <c r="DL116" s="45"/>
    </row>
    <row r="117" spans="1:116" s="7" customFormat="1" x14ac:dyDescent="0.2">
      <c r="A117" s="6">
        <v>15</v>
      </c>
      <c r="B117" s="7" t="s">
        <v>0</v>
      </c>
      <c r="C117" s="7">
        <v>4</v>
      </c>
      <c r="D117" s="7">
        <v>118</v>
      </c>
      <c r="E117" s="7">
        <v>32769277.404571</v>
      </c>
      <c r="F117" s="7" t="s">
        <v>2</v>
      </c>
      <c r="G117" s="7">
        <v>0</v>
      </c>
      <c r="BC117" s="45"/>
      <c r="BD117" s="44">
        <v>15</v>
      </c>
      <c r="BE117" s="7" t="s">
        <v>0</v>
      </c>
      <c r="BF117" s="7">
        <v>4</v>
      </c>
      <c r="BG117" s="45" t="s">
        <v>1</v>
      </c>
      <c r="BH117" s="7">
        <v>15</v>
      </c>
      <c r="BI117" s="7" t="s">
        <v>0</v>
      </c>
      <c r="BJ117" s="7">
        <v>1</v>
      </c>
      <c r="BK117" s="7">
        <v>106</v>
      </c>
      <c r="BL117" s="7">
        <v>32769347.768033002</v>
      </c>
      <c r="BM117" s="7" t="s">
        <v>2</v>
      </c>
      <c r="BN117" s="7">
        <v>1056904</v>
      </c>
      <c r="BO117" s="7">
        <v>0</v>
      </c>
      <c r="DL117" s="45"/>
    </row>
    <row r="118" spans="1:116" s="7" customFormat="1" x14ac:dyDescent="0.2">
      <c r="A118" s="6">
        <v>15</v>
      </c>
      <c r="B118" s="7" t="s">
        <v>0</v>
      </c>
      <c r="C118" s="7">
        <v>5</v>
      </c>
      <c r="D118" s="7">
        <v>119</v>
      </c>
      <c r="E118" s="7">
        <v>32769277.420145001</v>
      </c>
      <c r="F118" s="7" t="s">
        <v>2</v>
      </c>
      <c r="G118" s="7">
        <v>0</v>
      </c>
      <c r="BC118" s="45"/>
      <c r="BD118" s="44">
        <v>15</v>
      </c>
      <c r="BE118" s="7" t="s">
        <v>0</v>
      </c>
      <c r="BF118" s="7">
        <v>5</v>
      </c>
      <c r="BG118" s="45" t="s">
        <v>1</v>
      </c>
      <c r="BH118" s="7">
        <v>15</v>
      </c>
      <c r="BI118" s="7" t="s">
        <v>0</v>
      </c>
      <c r="BJ118" s="7">
        <v>6</v>
      </c>
      <c r="BK118" s="7">
        <v>133</v>
      </c>
      <c r="BL118" s="7">
        <v>32769347.959261999</v>
      </c>
      <c r="BM118" s="7" t="s">
        <v>2</v>
      </c>
      <c r="BN118" s="7">
        <v>1045174</v>
      </c>
      <c r="BO118" s="7">
        <v>0</v>
      </c>
      <c r="DL118" s="45"/>
    </row>
    <row r="119" spans="1:116" s="7" customFormat="1" x14ac:dyDescent="0.2">
      <c r="A119" s="6">
        <v>15</v>
      </c>
      <c r="B119" s="7" t="s">
        <v>0</v>
      </c>
      <c r="C119" s="7">
        <v>6</v>
      </c>
      <c r="D119" s="7">
        <v>133</v>
      </c>
      <c r="E119" s="7">
        <v>32769277.435855001</v>
      </c>
      <c r="F119" s="7" t="s">
        <v>2</v>
      </c>
      <c r="G119" s="7">
        <v>0</v>
      </c>
      <c r="BC119" s="45"/>
      <c r="BD119" s="44">
        <v>15</v>
      </c>
      <c r="BE119" s="7" t="s">
        <v>0</v>
      </c>
      <c r="BF119" s="7">
        <v>6</v>
      </c>
      <c r="BG119" s="45" t="s">
        <v>1</v>
      </c>
      <c r="BH119" s="7">
        <v>15</v>
      </c>
      <c r="BI119" s="7" t="s">
        <v>0</v>
      </c>
      <c r="BJ119" s="7">
        <v>5</v>
      </c>
      <c r="BK119" s="7">
        <v>119</v>
      </c>
      <c r="BL119" s="7">
        <v>32769348.35438</v>
      </c>
      <c r="BM119" s="7" t="s">
        <v>2</v>
      </c>
      <c r="BN119" s="7">
        <v>1044387</v>
      </c>
      <c r="BO119" s="7">
        <v>0</v>
      </c>
      <c r="DL119" s="45"/>
    </row>
    <row r="120" spans="1:116" s="7" customFormat="1" x14ac:dyDescent="0.2">
      <c r="A120" s="6">
        <v>15</v>
      </c>
      <c r="B120" s="7" t="s">
        <v>0</v>
      </c>
      <c r="C120" s="7">
        <v>7</v>
      </c>
      <c r="D120" s="7">
        <v>147</v>
      </c>
      <c r="E120" s="7">
        <v>32769277.450720999</v>
      </c>
      <c r="F120" s="7" t="s">
        <v>2</v>
      </c>
      <c r="G120" s="7">
        <v>0</v>
      </c>
      <c r="BC120" s="45"/>
      <c r="BD120" s="44">
        <v>15</v>
      </c>
      <c r="BE120" s="7" t="s">
        <v>0</v>
      </c>
      <c r="BF120" s="7">
        <v>7</v>
      </c>
      <c r="BG120" s="45" t="s">
        <v>1</v>
      </c>
      <c r="BH120" s="7">
        <v>15</v>
      </c>
      <c r="BI120" s="7" t="s">
        <v>0</v>
      </c>
      <c r="BJ120" s="7">
        <v>8</v>
      </c>
      <c r="BK120" s="7">
        <v>149</v>
      </c>
      <c r="BL120" s="7">
        <v>32769349.820425</v>
      </c>
      <c r="BM120" s="7" t="s">
        <v>2</v>
      </c>
      <c r="BN120" s="7">
        <v>1041350</v>
      </c>
      <c r="BO120" s="7">
        <v>0</v>
      </c>
      <c r="DL120" s="45"/>
    </row>
    <row r="121" spans="1:116" s="7" customFormat="1" x14ac:dyDescent="0.2">
      <c r="A121" s="6">
        <v>15</v>
      </c>
      <c r="B121" s="7" t="s">
        <v>0</v>
      </c>
      <c r="C121" s="7">
        <v>8</v>
      </c>
      <c r="D121" s="7">
        <v>149</v>
      </c>
      <c r="E121" s="7">
        <v>32769277.466418002</v>
      </c>
      <c r="F121" s="7" t="s">
        <v>2</v>
      </c>
      <c r="G121" s="7">
        <v>0</v>
      </c>
      <c r="BC121" s="45"/>
      <c r="BD121" s="44">
        <v>15</v>
      </c>
      <c r="BE121" s="7" t="s">
        <v>0</v>
      </c>
      <c r="BF121" s="7">
        <v>8</v>
      </c>
      <c r="BG121" s="45" t="s">
        <v>1</v>
      </c>
      <c r="BH121" s="7">
        <v>15</v>
      </c>
      <c r="BI121" s="7" t="s">
        <v>0</v>
      </c>
      <c r="BJ121" s="7">
        <v>7</v>
      </c>
      <c r="BK121" s="7">
        <v>147</v>
      </c>
      <c r="BL121" s="7">
        <v>32769349.836086001</v>
      </c>
      <c r="BM121" s="7" t="s">
        <v>2</v>
      </c>
      <c r="BN121" s="7">
        <v>1045063</v>
      </c>
      <c r="BO121" s="7">
        <v>0</v>
      </c>
      <c r="DL121" s="45"/>
    </row>
    <row r="122" spans="1:116" s="7" customFormat="1" x14ac:dyDescent="0.2">
      <c r="A122" s="6">
        <v>16</v>
      </c>
      <c r="B122" s="7" t="s">
        <v>0</v>
      </c>
      <c r="C122" s="7">
        <v>1</v>
      </c>
      <c r="D122" s="7">
        <v>106</v>
      </c>
      <c r="E122" s="7">
        <v>32774277.334481001</v>
      </c>
      <c r="F122" s="7" t="s">
        <v>1</v>
      </c>
      <c r="G122" s="7">
        <v>218</v>
      </c>
      <c r="H122" s="7">
        <v>109</v>
      </c>
      <c r="I122" s="7">
        <v>220</v>
      </c>
      <c r="J122" s="7">
        <v>27</v>
      </c>
      <c r="K122" s="7">
        <v>180</v>
      </c>
      <c r="L122" s="7">
        <v>197</v>
      </c>
      <c r="M122" s="7">
        <v>67</v>
      </c>
      <c r="N122" s="7">
        <v>57</v>
      </c>
      <c r="O122" s="7">
        <v>173</v>
      </c>
      <c r="P122" s="7">
        <v>37</v>
      </c>
      <c r="Q122" s="7">
        <v>192</v>
      </c>
      <c r="R122" s="7">
        <v>73</v>
      </c>
      <c r="S122" s="7">
        <v>238</v>
      </c>
      <c r="T122" s="7">
        <v>64</v>
      </c>
      <c r="U122" s="7">
        <v>241</v>
      </c>
      <c r="BC122" s="45"/>
      <c r="BD122" s="44"/>
      <c r="BG122" s="45"/>
      <c r="BH122" s="7">
        <v>16</v>
      </c>
      <c r="BI122" s="7" t="s">
        <v>0</v>
      </c>
      <c r="BJ122" s="7">
        <v>3</v>
      </c>
      <c r="BK122" s="7">
        <v>116</v>
      </c>
      <c r="BL122" s="7">
        <v>32774369.348317001</v>
      </c>
      <c r="BM122" s="7" t="s">
        <v>1</v>
      </c>
      <c r="BN122" s="7">
        <v>1056161</v>
      </c>
      <c r="BO122" s="7">
        <v>0</v>
      </c>
      <c r="BP122" s="7">
        <v>55</v>
      </c>
      <c r="BQ122" s="7">
        <v>35</v>
      </c>
      <c r="BR122" s="7">
        <v>70</v>
      </c>
      <c r="BS122" s="7">
        <v>130</v>
      </c>
      <c r="BT122" s="7">
        <v>305</v>
      </c>
      <c r="BU122" s="7">
        <v>0</v>
      </c>
      <c r="BV122" s="7">
        <v>200</v>
      </c>
      <c r="BW122" s="7">
        <v>45</v>
      </c>
      <c r="BX122" s="7">
        <v>260</v>
      </c>
      <c r="BY122" s="7">
        <v>10</v>
      </c>
      <c r="BZ122" s="7">
        <v>195</v>
      </c>
      <c r="CA122" s="7">
        <v>0</v>
      </c>
      <c r="CB122" s="7">
        <v>210</v>
      </c>
      <c r="CC122" s="7">
        <v>0</v>
      </c>
      <c r="CD122" s="7">
        <v>10</v>
      </c>
      <c r="CE122" s="7">
        <v>275</v>
      </c>
      <c r="CF122" s="7">
        <v>0</v>
      </c>
      <c r="CG122" s="7">
        <v>75</v>
      </c>
      <c r="DL122" s="45"/>
    </row>
    <row r="123" spans="1:116" s="7" customFormat="1" x14ac:dyDescent="0.2">
      <c r="A123" s="6">
        <v>16</v>
      </c>
      <c r="B123" s="7" t="s">
        <v>0</v>
      </c>
      <c r="C123" s="7">
        <v>2</v>
      </c>
      <c r="D123" s="7">
        <v>111</v>
      </c>
      <c r="E123" s="7">
        <v>32774277.362160999</v>
      </c>
      <c r="F123" s="7" t="s">
        <v>1</v>
      </c>
      <c r="G123" s="7">
        <v>11</v>
      </c>
      <c r="H123" s="7">
        <v>96</v>
      </c>
      <c r="I123" s="7">
        <v>131</v>
      </c>
      <c r="J123" s="7">
        <v>165</v>
      </c>
      <c r="K123" s="7">
        <v>165</v>
      </c>
      <c r="L123" s="7">
        <v>165</v>
      </c>
      <c r="M123" s="7">
        <v>100</v>
      </c>
      <c r="N123" s="7">
        <v>11</v>
      </c>
      <c r="O123" s="7">
        <v>45</v>
      </c>
      <c r="P123" s="7">
        <v>12</v>
      </c>
      <c r="Q123" s="7">
        <v>98</v>
      </c>
      <c r="R123" s="7">
        <v>154</v>
      </c>
      <c r="S123" s="7">
        <v>242</v>
      </c>
      <c r="T123" s="7">
        <v>189</v>
      </c>
      <c r="U123" s="7">
        <v>217</v>
      </c>
      <c r="V123" s="7">
        <v>207</v>
      </c>
      <c r="BC123" s="45"/>
      <c r="BD123" s="44">
        <v>16</v>
      </c>
      <c r="BE123" s="7" t="s">
        <v>0</v>
      </c>
      <c r="BF123" s="7">
        <v>2</v>
      </c>
      <c r="BG123" s="45" t="s">
        <v>1</v>
      </c>
      <c r="BH123" s="7">
        <v>16</v>
      </c>
      <c r="BI123" s="7" t="s">
        <v>0</v>
      </c>
      <c r="BJ123" s="7">
        <v>2</v>
      </c>
      <c r="BK123" s="7">
        <v>111</v>
      </c>
      <c r="BL123" s="7">
        <v>32774369.410749</v>
      </c>
      <c r="BM123" s="7" t="s">
        <v>1</v>
      </c>
      <c r="BN123" s="7">
        <v>991732</v>
      </c>
      <c r="BO123" s="7">
        <v>0</v>
      </c>
      <c r="BP123" s="7">
        <v>10</v>
      </c>
      <c r="BQ123" s="7">
        <v>180</v>
      </c>
      <c r="BR123" s="7">
        <v>200</v>
      </c>
      <c r="BS123" s="7">
        <v>75</v>
      </c>
      <c r="BT123" s="7">
        <v>230</v>
      </c>
      <c r="BU123" s="7">
        <v>30</v>
      </c>
      <c r="BV123" s="7">
        <v>10</v>
      </c>
      <c r="BW123" s="7">
        <v>55</v>
      </c>
      <c r="BX123" s="7">
        <v>5</v>
      </c>
      <c r="BY123" s="7">
        <v>100</v>
      </c>
      <c r="BZ123" s="7">
        <v>200</v>
      </c>
      <c r="CA123" s="7">
        <v>310</v>
      </c>
      <c r="CB123" s="7">
        <v>65</v>
      </c>
      <c r="CC123" s="7">
        <v>210</v>
      </c>
      <c r="CD123" s="7">
        <v>200</v>
      </c>
      <c r="DL123" s="45"/>
    </row>
    <row r="124" spans="1:116" s="7" customFormat="1" x14ac:dyDescent="0.2">
      <c r="A124" s="6">
        <v>16</v>
      </c>
      <c r="B124" s="7" t="s">
        <v>0</v>
      </c>
      <c r="C124" s="7">
        <v>3</v>
      </c>
      <c r="D124" s="7">
        <v>116</v>
      </c>
      <c r="E124" s="7">
        <v>32774277.374839999</v>
      </c>
      <c r="F124" s="7" t="s">
        <v>1</v>
      </c>
      <c r="G124" s="7">
        <v>71</v>
      </c>
      <c r="H124" s="7">
        <v>75</v>
      </c>
      <c r="I124" s="7">
        <v>31</v>
      </c>
      <c r="J124" s="7">
        <v>82</v>
      </c>
      <c r="K124" s="7">
        <v>110</v>
      </c>
      <c r="L124" s="7">
        <v>218</v>
      </c>
      <c r="M124" s="7">
        <v>81</v>
      </c>
      <c r="N124" s="7">
        <v>170</v>
      </c>
      <c r="O124" s="7">
        <v>108</v>
      </c>
      <c r="P124" s="7">
        <v>184</v>
      </c>
      <c r="Q124" s="7">
        <v>91</v>
      </c>
      <c r="R124" s="7">
        <v>117</v>
      </c>
      <c r="S124" s="7">
        <v>3</v>
      </c>
      <c r="T124" s="7">
        <v>210</v>
      </c>
      <c r="U124" s="7">
        <v>81</v>
      </c>
      <c r="V124" s="7">
        <v>17</v>
      </c>
      <c r="W124" s="7">
        <v>201</v>
      </c>
      <c r="X124" s="7">
        <v>43</v>
      </c>
      <c r="Y124" s="7">
        <v>158</v>
      </c>
      <c r="BC124" s="45"/>
      <c r="BD124" s="44">
        <v>16</v>
      </c>
      <c r="BE124" s="7" t="s">
        <v>0</v>
      </c>
      <c r="BF124" s="7">
        <v>3</v>
      </c>
      <c r="BG124" s="45" t="s">
        <v>1</v>
      </c>
      <c r="BH124" s="7">
        <v>16</v>
      </c>
      <c r="BI124" s="7" t="s">
        <v>0</v>
      </c>
      <c r="BJ124" s="7">
        <v>8</v>
      </c>
      <c r="BK124" s="7">
        <v>149</v>
      </c>
      <c r="BL124" s="7">
        <v>32774370.684608001</v>
      </c>
      <c r="BM124" s="7" t="s">
        <v>1</v>
      </c>
      <c r="BN124" s="7">
        <v>1041350</v>
      </c>
      <c r="BO124" s="7">
        <v>105</v>
      </c>
      <c r="BP124" s="7">
        <v>190</v>
      </c>
      <c r="BQ124" s="7">
        <v>205</v>
      </c>
      <c r="BR124" s="7">
        <v>155</v>
      </c>
      <c r="BS124" s="7">
        <v>255</v>
      </c>
      <c r="BT124" s="7">
        <v>145</v>
      </c>
      <c r="BU124" s="7">
        <v>260</v>
      </c>
      <c r="BV124" s="7">
        <v>60</v>
      </c>
      <c r="BW124" s="7">
        <v>245</v>
      </c>
      <c r="BX124" s="7">
        <v>35</v>
      </c>
      <c r="BY124" s="7">
        <v>15</v>
      </c>
      <c r="BZ124" s="7">
        <v>140</v>
      </c>
      <c r="CA124" s="7">
        <v>85</v>
      </c>
      <c r="DL124" s="45"/>
    </row>
    <row r="125" spans="1:116" s="7" customFormat="1" x14ac:dyDescent="0.2">
      <c r="A125" s="6">
        <v>16</v>
      </c>
      <c r="B125" s="7" t="s">
        <v>0</v>
      </c>
      <c r="C125" s="7">
        <v>4</v>
      </c>
      <c r="D125" s="7">
        <v>118</v>
      </c>
      <c r="E125" s="7">
        <v>32774277.386002999</v>
      </c>
      <c r="F125" s="7" t="s">
        <v>1</v>
      </c>
      <c r="G125" s="7">
        <v>236</v>
      </c>
      <c r="H125" s="7">
        <v>194</v>
      </c>
      <c r="I125" s="7">
        <v>151</v>
      </c>
      <c r="J125" s="7">
        <v>147</v>
      </c>
      <c r="K125" s="7">
        <v>52</v>
      </c>
      <c r="L125" s="7">
        <v>155</v>
      </c>
      <c r="M125" s="7">
        <v>210</v>
      </c>
      <c r="N125" s="7">
        <v>127</v>
      </c>
      <c r="O125" s="7">
        <v>19</v>
      </c>
      <c r="P125" s="7">
        <v>109</v>
      </c>
      <c r="Q125" s="7">
        <v>244</v>
      </c>
      <c r="R125" s="7">
        <v>140</v>
      </c>
      <c r="S125" s="7">
        <v>65</v>
      </c>
      <c r="T125" s="7">
        <v>247</v>
      </c>
      <c r="Z125" s="7">
        <v>158</v>
      </c>
      <c r="BC125" s="45"/>
      <c r="BD125" s="44">
        <v>16</v>
      </c>
      <c r="BE125" s="7" t="s">
        <v>0</v>
      </c>
      <c r="BF125" s="7">
        <v>4</v>
      </c>
      <c r="BG125" s="45" t="s">
        <v>1</v>
      </c>
      <c r="BH125" s="7">
        <v>16</v>
      </c>
      <c r="BI125" s="7" t="s">
        <v>0</v>
      </c>
      <c r="BJ125" s="7">
        <v>1</v>
      </c>
      <c r="BK125" s="7">
        <v>106</v>
      </c>
      <c r="BL125" s="7">
        <v>32774372.604042001</v>
      </c>
      <c r="BM125" s="7" t="s">
        <v>1</v>
      </c>
      <c r="BN125" s="7">
        <v>1056904</v>
      </c>
      <c r="BO125" s="7">
        <v>195</v>
      </c>
      <c r="BP125" s="7">
        <v>35</v>
      </c>
      <c r="BQ125" s="7">
        <v>265</v>
      </c>
      <c r="BR125" s="7">
        <v>0</v>
      </c>
      <c r="BS125" s="7">
        <v>200</v>
      </c>
      <c r="BT125" s="7">
        <v>210</v>
      </c>
      <c r="BU125" s="7">
        <v>5</v>
      </c>
      <c r="BV125" s="7">
        <v>55</v>
      </c>
      <c r="BW125" s="7">
        <v>240</v>
      </c>
      <c r="BX125" s="7">
        <v>0</v>
      </c>
      <c r="BY125" s="7">
        <v>195</v>
      </c>
      <c r="BZ125" s="7">
        <v>35</v>
      </c>
      <c r="CA125" s="7">
        <v>225</v>
      </c>
      <c r="CB125" s="7">
        <v>65</v>
      </c>
      <c r="CC125" s="7">
        <v>170</v>
      </c>
      <c r="DL125" s="45"/>
    </row>
    <row r="126" spans="1:116" s="7" customFormat="1" x14ac:dyDescent="0.2">
      <c r="A126" s="6">
        <v>16</v>
      </c>
      <c r="B126" s="7" t="s">
        <v>0</v>
      </c>
      <c r="C126" s="7">
        <v>5</v>
      </c>
      <c r="D126" s="7">
        <v>119</v>
      </c>
      <c r="E126" s="7">
        <v>32774277.397647999</v>
      </c>
      <c r="F126" s="7" t="s">
        <v>1</v>
      </c>
      <c r="G126" s="7">
        <v>179</v>
      </c>
      <c r="H126" s="7">
        <v>37</v>
      </c>
      <c r="I126" s="7">
        <v>239</v>
      </c>
      <c r="J126" s="7">
        <v>224</v>
      </c>
      <c r="K126" s="7">
        <v>55</v>
      </c>
      <c r="L126" s="7">
        <v>247</v>
      </c>
      <c r="M126" s="7">
        <v>185</v>
      </c>
      <c r="N126" s="7">
        <v>170</v>
      </c>
      <c r="O126" s="7">
        <v>135</v>
      </c>
      <c r="P126" s="7">
        <v>8</v>
      </c>
      <c r="Q126" s="7">
        <v>60</v>
      </c>
      <c r="R126" s="7">
        <v>146</v>
      </c>
      <c r="S126" s="7">
        <v>76</v>
      </c>
      <c r="T126" s="7">
        <v>163</v>
      </c>
      <c r="U126" s="7">
        <v>95</v>
      </c>
      <c r="BC126" s="45"/>
      <c r="BD126" s="44">
        <v>16</v>
      </c>
      <c r="BE126" s="7" t="s">
        <v>0</v>
      </c>
      <c r="BF126" s="7">
        <v>5</v>
      </c>
      <c r="BG126" s="45" t="s">
        <v>1</v>
      </c>
      <c r="BH126" s="7">
        <v>16</v>
      </c>
      <c r="BI126" s="7" t="s">
        <v>0</v>
      </c>
      <c r="BJ126" s="7">
        <v>6</v>
      </c>
      <c r="BK126" s="7">
        <v>133</v>
      </c>
      <c r="BL126" s="7">
        <v>32774374.088736001</v>
      </c>
      <c r="BM126" s="7" t="s">
        <v>1</v>
      </c>
      <c r="BN126" s="7">
        <v>1045174</v>
      </c>
      <c r="BO126" s="7">
        <v>195</v>
      </c>
      <c r="BP126" s="7">
        <v>0</v>
      </c>
      <c r="BQ126" s="7">
        <v>195</v>
      </c>
      <c r="BR126" s="7">
        <v>10</v>
      </c>
      <c r="BS126" s="7">
        <v>295</v>
      </c>
      <c r="BT126" s="7">
        <v>65</v>
      </c>
      <c r="BU126" s="7">
        <v>235</v>
      </c>
      <c r="BV126" s="7">
        <v>100</v>
      </c>
      <c r="BW126" s="7">
        <v>310</v>
      </c>
      <c r="BX126" s="7">
        <v>0</v>
      </c>
      <c r="BY126" s="7">
        <v>110</v>
      </c>
      <c r="BZ126" s="7">
        <v>0</v>
      </c>
      <c r="CA126" s="7">
        <v>130</v>
      </c>
      <c r="CB126" s="7">
        <v>60</v>
      </c>
      <c r="CC126" s="7">
        <v>200</v>
      </c>
      <c r="CD126" s="7">
        <v>0</v>
      </c>
      <c r="DL126" s="45"/>
    </row>
    <row r="127" spans="1:116" s="7" customFormat="1" x14ac:dyDescent="0.2">
      <c r="A127" s="6">
        <v>16</v>
      </c>
      <c r="B127" s="7" t="s">
        <v>0</v>
      </c>
      <c r="C127" s="7">
        <v>6</v>
      </c>
      <c r="D127" s="7">
        <v>133</v>
      </c>
      <c r="E127" s="7">
        <v>32774277.408080999</v>
      </c>
      <c r="F127" s="7" t="s">
        <v>1</v>
      </c>
      <c r="G127" s="7">
        <v>189</v>
      </c>
      <c r="H127" s="7">
        <v>96</v>
      </c>
      <c r="I127" s="7">
        <v>186</v>
      </c>
      <c r="J127" s="7">
        <v>36</v>
      </c>
      <c r="K127" s="7">
        <v>193</v>
      </c>
      <c r="L127" s="7">
        <v>169</v>
      </c>
      <c r="M127" s="7">
        <v>198</v>
      </c>
      <c r="N127" s="7">
        <v>125</v>
      </c>
      <c r="O127" s="7">
        <v>247</v>
      </c>
      <c r="P127" s="7">
        <v>59</v>
      </c>
      <c r="Q127" s="7">
        <v>99</v>
      </c>
      <c r="R127" s="7">
        <v>25</v>
      </c>
      <c r="S127" s="7">
        <v>137</v>
      </c>
      <c r="T127" s="7">
        <v>70</v>
      </c>
      <c r="U127" s="7">
        <v>155</v>
      </c>
      <c r="V127" s="7">
        <v>131</v>
      </c>
      <c r="BC127" s="45"/>
      <c r="BD127" s="44">
        <v>16</v>
      </c>
      <c r="BE127" s="7" t="s">
        <v>0</v>
      </c>
      <c r="BF127" s="7">
        <v>6</v>
      </c>
      <c r="BG127" s="45" t="s">
        <v>1</v>
      </c>
      <c r="BH127" s="7">
        <v>16</v>
      </c>
      <c r="BI127" s="7" t="s">
        <v>0</v>
      </c>
      <c r="BJ127" s="7">
        <v>5</v>
      </c>
      <c r="BK127" s="7">
        <v>119</v>
      </c>
      <c r="BL127" s="7">
        <v>32774374.115389001</v>
      </c>
      <c r="BM127" s="7" t="s">
        <v>1</v>
      </c>
      <c r="BN127" s="7">
        <v>1044387</v>
      </c>
      <c r="BO127" s="7">
        <v>195</v>
      </c>
      <c r="BP127" s="7">
        <v>0</v>
      </c>
      <c r="BQ127" s="7">
        <v>200</v>
      </c>
      <c r="BR127" s="7">
        <v>200</v>
      </c>
      <c r="BS127" s="7">
        <v>40</v>
      </c>
      <c r="BT127" s="7">
        <v>270</v>
      </c>
      <c r="BU127" s="7">
        <v>195</v>
      </c>
      <c r="BV127" s="7">
        <v>210</v>
      </c>
      <c r="BW127" s="7">
        <v>50</v>
      </c>
      <c r="BX127" s="7">
        <v>5</v>
      </c>
      <c r="BY127" s="7">
        <v>80</v>
      </c>
      <c r="BZ127" s="7">
        <v>165</v>
      </c>
      <c r="CA127" s="7">
        <v>40</v>
      </c>
      <c r="CB127" s="7">
        <v>260</v>
      </c>
      <c r="CC127" s="7">
        <v>0</v>
      </c>
      <c r="DL127" s="45"/>
    </row>
    <row r="128" spans="1:116" s="7" customFormat="1" x14ac:dyDescent="0.2">
      <c r="A128" s="6">
        <v>16</v>
      </c>
      <c r="B128" s="7" t="s">
        <v>0</v>
      </c>
      <c r="C128" s="7">
        <v>7</v>
      </c>
      <c r="D128" s="7">
        <v>147</v>
      </c>
      <c r="E128" s="7">
        <v>32774277.418807998</v>
      </c>
      <c r="F128" s="7" t="s">
        <v>1</v>
      </c>
      <c r="G128" s="7">
        <v>164</v>
      </c>
      <c r="H128" s="7">
        <v>163</v>
      </c>
      <c r="I128" s="7">
        <v>1</v>
      </c>
      <c r="J128" s="7">
        <v>27</v>
      </c>
      <c r="K128" s="7">
        <v>58</v>
      </c>
      <c r="L128" s="7">
        <v>107</v>
      </c>
      <c r="M128" s="7">
        <v>23</v>
      </c>
      <c r="N128" s="7">
        <v>46</v>
      </c>
      <c r="O128" s="7">
        <v>192</v>
      </c>
      <c r="P128" s="7">
        <v>239</v>
      </c>
      <c r="Q128" s="7">
        <v>51</v>
      </c>
      <c r="R128" s="7">
        <v>180</v>
      </c>
      <c r="S128" s="7">
        <v>226</v>
      </c>
      <c r="T128" s="7">
        <v>173</v>
      </c>
      <c r="U128" s="7">
        <v>214</v>
      </c>
      <c r="V128" s="7">
        <v>2</v>
      </c>
      <c r="W128" s="7">
        <v>141</v>
      </c>
      <c r="BC128" s="45"/>
      <c r="BD128" s="44">
        <v>16</v>
      </c>
      <c r="BE128" s="7" t="s">
        <v>0</v>
      </c>
      <c r="BF128" s="7">
        <v>7</v>
      </c>
      <c r="BG128" s="45" t="s">
        <v>1</v>
      </c>
      <c r="BH128" s="7">
        <v>16</v>
      </c>
      <c r="BI128" s="7" t="s">
        <v>0</v>
      </c>
      <c r="BJ128" s="7">
        <v>4</v>
      </c>
      <c r="BK128" s="7">
        <v>118</v>
      </c>
      <c r="BL128" s="7">
        <v>32774374.183283001</v>
      </c>
      <c r="BM128" s="7" t="s">
        <v>1</v>
      </c>
      <c r="BN128" s="7">
        <v>1051316</v>
      </c>
      <c r="BO128" s="7">
        <v>195</v>
      </c>
      <c r="BP128" s="7">
        <v>200</v>
      </c>
      <c r="BQ128" s="7">
        <v>105</v>
      </c>
      <c r="BR128" s="7">
        <v>205</v>
      </c>
      <c r="BS128" s="7">
        <v>0</v>
      </c>
      <c r="BT128" s="7">
        <v>205</v>
      </c>
      <c r="BU128" s="7">
        <v>195</v>
      </c>
      <c r="BV128" s="7">
        <v>60</v>
      </c>
      <c r="BW128" s="7">
        <v>15</v>
      </c>
      <c r="BX128" s="7">
        <v>230</v>
      </c>
      <c r="BY128" s="7">
        <v>200</v>
      </c>
      <c r="BZ128" s="7">
        <v>55</v>
      </c>
      <c r="CA128" s="7">
        <v>60</v>
      </c>
      <c r="CB128" s="7">
        <v>180</v>
      </c>
      <c r="DL128" s="45"/>
    </row>
    <row r="129" spans="1:116" s="109" customFormat="1" x14ac:dyDescent="0.2">
      <c r="A129" s="108">
        <v>16</v>
      </c>
      <c r="B129" s="109" t="s">
        <v>0</v>
      </c>
      <c r="C129" s="109">
        <v>8</v>
      </c>
      <c r="D129" s="109">
        <v>149</v>
      </c>
      <c r="E129" s="109">
        <v>32774277.429505002</v>
      </c>
      <c r="F129" s="109" t="s">
        <v>1</v>
      </c>
      <c r="G129" s="109">
        <v>196</v>
      </c>
      <c r="H129" s="109">
        <v>173</v>
      </c>
      <c r="I129" s="109">
        <v>209</v>
      </c>
      <c r="J129" s="109">
        <v>177</v>
      </c>
      <c r="K129" s="109">
        <v>209</v>
      </c>
      <c r="L129" s="109">
        <v>190</v>
      </c>
      <c r="M129" s="109">
        <v>191</v>
      </c>
      <c r="N129" s="109">
        <v>135</v>
      </c>
      <c r="O129" s="109">
        <v>212</v>
      </c>
      <c r="P129" s="109">
        <v>55</v>
      </c>
      <c r="Q129" s="109">
        <v>33</v>
      </c>
      <c r="R129" s="109">
        <v>143</v>
      </c>
      <c r="S129" s="109">
        <v>162</v>
      </c>
      <c r="BC129" s="110"/>
      <c r="BD129" s="111">
        <v>16</v>
      </c>
      <c r="BE129" s="109" t="s">
        <v>0</v>
      </c>
      <c r="BF129" s="109">
        <v>8</v>
      </c>
      <c r="BG129" s="110" t="s">
        <v>1</v>
      </c>
      <c r="BH129" s="109">
        <v>16</v>
      </c>
      <c r="BI129" s="109" t="s">
        <v>0</v>
      </c>
      <c r="BJ129" s="109">
        <v>7</v>
      </c>
      <c r="BK129" s="109">
        <v>147</v>
      </c>
      <c r="BL129" s="109">
        <v>32774374.558798999</v>
      </c>
      <c r="BM129" s="109" t="s">
        <v>1</v>
      </c>
      <c r="BN129" s="109">
        <v>1045063</v>
      </c>
      <c r="BO129" s="109">
        <v>65</v>
      </c>
      <c r="BP129" s="109">
        <v>225</v>
      </c>
      <c r="BQ129" s="109">
        <v>225</v>
      </c>
      <c r="BR129" s="109">
        <v>0</v>
      </c>
      <c r="BS129" s="109">
        <v>20</v>
      </c>
      <c r="BT129" s="109">
        <v>180</v>
      </c>
      <c r="BU129" s="109">
        <v>180</v>
      </c>
      <c r="BV129" s="109">
        <v>5</v>
      </c>
      <c r="BW129" s="109">
        <v>195</v>
      </c>
      <c r="BX129" s="109">
        <v>300</v>
      </c>
      <c r="BY129" s="109">
        <v>0</v>
      </c>
      <c r="BZ129" s="109">
        <v>210</v>
      </c>
      <c r="CA129" s="109">
        <v>200</v>
      </c>
      <c r="CB129" s="109">
        <v>205</v>
      </c>
      <c r="CC129" s="109">
        <v>195</v>
      </c>
      <c r="CD129" s="109">
        <v>0</v>
      </c>
      <c r="CE129" s="109">
        <v>100</v>
      </c>
      <c r="DL129" s="110"/>
    </row>
    <row r="130" spans="1:116" x14ac:dyDescent="0.2">
      <c r="J130" s="7">
        <v>209</v>
      </c>
      <c r="K130" s="7">
        <v>177</v>
      </c>
      <c r="L130" s="7">
        <v>209</v>
      </c>
      <c r="M130" s="7">
        <v>190</v>
      </c>
      <c r="N130" s="7">
        <v>191</v>
      </c>
      <c r="O130" s="7">
        <v>135</v>
      </c>
      <c r="P130" s="7">
        <v>212</v>
      </c>
      <c r="Q130" s="7">
        <v>55</v>
      </c>
      <c r="R130" s="7">
        <v>33</v>
      </c>
      <c r="S130" s="7">
        <v>143</v>
      </c>
      <c r="T130" s="7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9"/>
  <sheetViews>
    <sheetView workbookViewId="0">
      <selection activeCell="BM1" sqref="BM1:BM1048576"/>
    </sheetView>
  </sheetViews>
  <sheetFormatPr baseColWidth="10" defaultRowHeight="16" x14ac:dyDescent="0.2"/>
  <cols>
    <col min="1" max="1" width="4.33203125" style="44" bestFit="1" customWidth="1"/>
    <col min="2" max="2" width="7.33203125" style="7" customWidth="1"/>
    <col min="3" max="5" width="4.1640625" style="7" customWidth="1"/>
    <col min="6" max="6" width="12.1640625" style="7" bestFit="1" customWidth="1"/>
    <col min="7" max="7" width="7.5" style="6" customWidth="1"/>
    <col min="8" max="10" width="4.1640625" style="7" customWidth="1"/>
    <col min="11" max="53" width="5.5" style="7" hidden="1" customWidth="1"/>
    <col min="54" max="55" width="5.5" style="7" customWidth="1"/>
    <col min="56" max="56" width="5.5" style="45" customWidth="1"/>
    <col min="57" max="57" width="7.1640625" style="44" customWidth="1"/>
    <col min="58" max="60" width="7.1640625" style="7" customWidth="1"/>
    <col min="61" max="61" width="7.5" style="45" bestFit="1" customWidth="1"/>
    <col min="62" max="62" width="4.33203125" bestFit="1" customWidth="1"/>
    <col min="63" max="63" width="7" customWidth="1"/>
    <col min="64" max="64" width="2.1640625" bestFit="1" customWidth="1"/>
    <col min="65" max="65" width="2.1640625" customWidth="1"/>
    <col min="66" max="66" width="4.1640625" bestFit="1" customWidth="1"/>
    <col min="67" max="67" width="12.1640625" bestFit="1" customWidth="1"/>
    <col min="68" max="68" width="7.5" bestFit="1" customWidth="1"/>
    <col min="69" max="69" width="8.1640625" bestFit="1" customWidth="1"/>
    <col min="70" max="72" width="5" customWidth="1"/>
    <col min="73" max="88" width="5" hidden="1" customWidth="1"/>
    <col min="89" max="116" width="5" style="7" hidden="1" customWidth="1"/>
    <col min="117" max="118" width="5" style="7" customWidth="1"/>
    <col min="119" max="119" width="5" style="45" customWidth="1"/>
  </cols>
  <sheetData>
    <row r="1" spans="1:119" s="105" customFormat="1" x14ac:dyDescent="0.2">
      <c r="A1" s="104" t="s">
        <v>245</v>
      </c>
      <c r="BD1" s="106"/>
      <c r="BE1" s="107" t="s">
        <v>22</v>
      </c>
      <c r="BI1" s="106"/>
      <c r="BJ1" s="105" t="s">
        <v>33</v>
      </c>
      <c r="DO1" s="106"/>
    </row>
    <row r="2" spans="1:119" s="7" customFormat="1" x14ac:dyDescent="0.2">
      <c r="A2" s="6"/>
      <c r="BD2" s="45"/>
      <c r="BE2" s="44"/>
      <c r="BI2" s="45"/>
      <c r="DO2" s="45"/>
    </row>
    <row r="3" spans="1:119" s="7" customFormat="1" x14ac:dyDescent="0.2">
      <c r="A3" s="6"/>
      <c r="BD3" s="45"/>
      <c r="BE3" s="44"/>
      <c r="BI3" s="45"/>
      <c r="DO3" s="45"/>
    </row>
    <row r="4" spans="1:119" s="7" customFormat="1" x14ac:dyDescent="0.2">
      <c r="A4" s="6"/>
      <c r="BD4" s="45"/>
      <c r="BE4" s="44"/>
      <c r="BI4" s="45"/>
      <c r="DO4" s="45"/>
    </row>
    <row r="5" spans="1:119" s="7" customFormat="1" x14ac:dyDescent="0.2">
      <c r="A5" s="6"/>
      <c r="BD5" s="45"/>
      <c r="BE5" s="44"/>
      <c r="BI5" s="45"/>
      <c r="DO5" s="45"/>
    </row>
    <row r="6" spans="1:119" s="7" customFormat="1" x14ac:dyDescent="0.2">
      <c r="A6" s="6"/>
      <c r="BD6" s="45"/>
      <c r="BE6" s="44"/>
      <c r="BI6" s="45"/>
      <c r="DO6" s="45"/>
    </row>
    <row r="7" spans="1:119" s="7" customFormat="1" x14ac:dyDescent="0.2">
      <c r="A7" s="6"/>
      <c r="BD7" s="45"/>
      <c r="BE7" s="44"/>
      <c r="BI7" s="45"/>
      <c r="DO7" s="45"/>
    </row>
    <row r="8" spans="1:119" s="7" customFormat="1" x14ac:dyDescent="0.2">
      <c r="A8" s="6"/>
      <c r="BD8" s="45"/>
      <c r="BE8" s="44"/>
      <c r="BI8" s="45"/>
      <c r="DO8" s="45"/>
    </row>
    <row r="9" spans="1:119" s="7" customFormat="1" x14ac:dyDescent="0.2">
      <c r="A9" s="6"/>
      <c r="BD9" s="45"/>
      <c r="BE9" s="44"/>
      <c r="BI9" s="45"/>
      <c r="DO9" s="45"/>
    </row>
    <row r="10" spans="1:119" s="7" customFormat="1" x14ac:dyDescent="0.2">
      <c r="A10" s="6"/>
      <c r="BD10" s="45"/>
      <c r="BE10" s="44"/>
      <c r="BI10" s="45"/>
      <c r="DO10" s="45"/>
    </row>
    <row r="11" spans="1:119" s="7" customFormat="1" x14ac:dyDescent="0.2">
      <c r="A11" s="6"/>
      <c r="BD11" s="45"/>
      <c r="BE11" s="44"/>
      <c r="BI11" s="45"/>
      <c r="DO11" s="45"/>
    </row>
    <row r="12" spans="1:119" s="7" customFormat="1" x14ac:dyDescent="0.2">
      <c r="A12" s="6"/>
      <c r="BD12" s="45"/>
      <c r="BE12" s="44"/>
      <c r="BI12" s="45"/>
      <c r="DO12" s="45"/>
    </row>
    <row r="13" spans="1:119" s="7" customFormat="1" x14ac:dyDescent="0.2">
      <c r="A13" s="6"/>
      <c r="BD13" s="45"/>
      <c r="BE13" s="44"/>
      <c r="BI13" s="45"/>
      <c r="DO13" s="45"/>
    </row>
    <row r="14" spans="1:119" s="7" customFormat="1" x14ac:dyDescent="0.2">
      <c r="A14" s="6"/>
      <c r="BD14" s="45"/>
      <c r="BE14" s="44"/>
      <c r="BI14" s="45"/>
      <c r="DO14" s="45"/>
    </row>
    <row r="15" spans="1:119" s="7" customFormat="1" x14ac:dyDescent="0.2">
      <c r="A15" s="6"/>
      <c r="BD15" s="45"/>
      <c r="BE15" s="44"/>
      <c r="BI15" s="45"/>
      <c r="DO15" s="45"/>
    </row>
    <row r="16" spans="1:119" s="7" customFormat="1" x14ac:dyDescent="0.2">
      <c r="A16" s="6"/>
      <c r="BD16" s="45"/>
      <c r="BE16" s="44"/>
      <c r="BI16" s="45"/>
      <c r="DO16" s="45"/>
    </row>
    <row r="17" spans="1:119" s="7" customFormat="1" x14ac:dyDescent="0.2">
      <c r="A17" s="6"/>
      <c r="BD17" s="45"/>
      <c r="BE17" s="44"/>
      <c r="BI17" s="45"/>
      <c r="DO17" s="45"/>
    </row>
    <row r="18" spans="1:119" s="7" customFormat="1" x14ac:dyDescent="0.2">
      <c r="A18" s="6"/>
      <c r="BD18" s="45"/>
      <c r="BE18" s="44"/>
      <c r="BI18" s="45"/>
      <c r="DO18" s="45"/>
    </row>
    <row r="19" spans="1:119" s="7" customFormat="1" x14ac:dyDescent="0.2">
      <c r="A19" s="6"/>
      <c r="BD19" s="45"/>
      <c r="BE19" s="44"/>
      <c r="BI19" s="45"/>
      <c r="DO19" s="45"/>
    </row>
    <row r="20" spans="1:119" s="7" customFormat="1" x14ac:dyDescent="0.2">
      <c r="A20" s="6"/>
      <c r="BD20" s="45"/>
      <c r="BE20" s="44"/>
      <c r="BI20" s="45"/>
      <c r="DO20" s="45"/>
    </row>
    <row r="21" spans="1:119" s="7" customFormat="1" x14ac:dyDescent="0.2">
      <c r="A21" s="6"/>
      <c r="BD21" s="45"/>
      <c r="BE21" s="44"/>
      <c r="BI21" s="45"/>
      <c r="DO21" s="45"/>
    </row>
    <row r="22" spans="1:119" s="7" customFormat="1" x14ac:dyDescent="0.2">
      <c r="A22" s="6"/>
      <c r="BD22" s="45"/>
      <c r="BE22" s="44"/>
      <c r="BI22" s="45"/>
      <c r="DO22" s="45"/>
    </row>
    <row r="23" spans="1:119" s="7" customFormat="1" x14ac:dyDescent="0.2">
      <c r="A23" s="6"/>
      <c r="BD23" s="45"/>
      <c r="BE23" s="44"/>
      <c r="BI23" s="45"/>
      <c r="DO23" s="45"/>
    </row>
    <row r="24" spans="1:119" s="7" customFormat="1" x14ac:dyDescent="0.2">
      <c r="A24" s="6"/>
      <c r="BD24" s="45"/>
      <c r="BE24" s="44"/>
      <c r="BI24" s="45"/>
      <c r="DO24" s="45"/>
    </row>
    <row r="25" spans="1:119" s="7" customFormat="1" x14ac:dyDescent="0.2">
      <c r="A25" s="6"/>
      <c r="BD25" s="45"/>
      <c r="BE25" s="44"/>
      <c r="BI25" s="45"/>
      <c r="DO25" s="45"/>
    </row>
    <row r="26" spans="1:119" s="7" customFormat="1" x14ac:dyDescent="0.2">
      <c r="A26" s="6"/>
      <c r="BD26" s="45"/>
      <c r="BE26" s="44"/>
      <c r="BI26" s="45"/>
      <c r="DO26" s="45"/>
    </row>
    <row r="27" spans="1:119" s="7" customFormat="1" x14ac:dyDescent="0.2">
      <c r="A27" s="6"/>
      <c r="BD27" s="45"/>
      <c r="BE27" s="44"/>
      <c r="BI27" s="45"/>
      <c r="DO27" s="45"/>
    </row>
    <row r="28" spans="1:119" s="7" customFormat="1" x14ac:dyDescent="0.2">
      <c r="A28" s="6"/>
      <c r="BD28" s="45"/>
      <c r="BE28" s="44"/>
      <c r="BI28" s="45"/>
      <c r="DO28" s="45"/>
    </row>
    <row r="29" spans="1:119" s="7" customFormat="1" x14ac:dyDescent="0.2">
      <c r="A29" s="6"/>
      <c r="BD29" s="45"/>
      <c r="BE29" s="44"/>
      <c r="BI29" s="45"/>
      <c r="DO29" s="45"/>
    </row>
    <row r="30" spans="1:119" s="7" customFormat="1" x14ac:dyDescent="0.2">
      <c r="A30" s="6"/>
      <c r="BD30" s="45"/>
      <c r="BE30" s="44"/>
      <c r="BI30" s="45"/>
      <c r="DO30" s="45"/>
    </row>
    <row r="31" spans="1:119" s="7" customFormat="1" x14ac:dyDescent="0.2">
      <c r="A31" s="6"/>
      <c r="BD31" s="45"/>
      <c r="BE31" s="44"/>
      <c r="BI31" s="45"/>
      <c r="DO31" s="45"/>
    </row>
    <row r="32" spans="1:119" s="7" customFormat="1" x14ac:dyDescent="0.2">
      <c r="A32" s="6"/>
      <c r="BD32" s="45"/>
      <c r="BE32" s="44"/>
      <c r="BI32" s="45"/>
      <c r="DO32" s="45"/>
    </row>
    <row r="33" spans="1:119" s="7" customFormat="1" x14ac:dyDescent="0.2">
      <c r="A33" s="6"/>
      <c r="BD33" s="45"/>
      <c r="BE33" s="44"/>
      <c r="BI33" s="45"/>
      <c r="DO33" s="45"/>
    </row>
    <row r="34" spans="1:119" s="7" customFormat="1" x14ac:dyDescent="0.2">
      <c r="A34" s="6"/>
      <c r="BD34" s="45"/>
      <c r="BE34" s="44"/>
      <c r="BI34" s="45"/>
      <c r="DO34" s="45"/>
    </row>
    <row r="35" spans="1:119" s="7" customFormat="1" x14ac:dyDescent="0.2">
      <c r="A35" s="6"/>
      <c r="BD35" s="45"/>
      <c r="BE35" s="44"/>
      <c r="BI35" s="45"/>
      <c r="DO35" s="45"/>
    </row>
    <row r="36" spans="1:119" s="7" customFormat="1" x14ac:dyDescent="0.2">
      <c r="A36" s="6"/>
      <c r="BD36" s="45"/>
      <c r="BE36" s="44"/>
      <c r="BI36" s="45"/>
      <c r="DO36" s="45"/>
    </row>
    <row r="37" spans="1:119" s="7" customFormat="1" x14ac:dyDescent="0.2">
      <c r="A37" s="6"/>
      <c r="BD37" s="45"/>
      <c r="BE37" s="44"/>
      <c r="BI37" s="45"/>
      <c r="DO37" s="45"/>
    </row>
    <row r="38" spans="1:119" s="7" customFormat="1" x14ac:dyDescent="0.2">
      <c r="A38" s="6"/>
      <c r="BD38" s="45"/>
      <c r="BE38" s="44"/>
      <c r="BI38" s="45"/>
      <c r="DO38" s="45"/>
    </row>
    <row r="39" spans="1:119" s="7" customFormat="1" x14ac:dyDescent="0.2">
      <c r="A39" s="6"/>
      <c r="BD39" s="45"/>
      <c r="BE39" s="44"/>
      <c r="BI39" s="45"/>
      <c r="DO39" s="45"/>
    </row>
    <row r="40" spans="1:119" s="7" customFormat="1" x14ac:dyDescent="0.2">
      <c r="A40" s="6"/>
      <c r="BD40" s="45"/>
      <c r="BE40" s="44"/>
      <c r="BI40" s="45"/>
      <c r="DO40" s="45"/>
    </row>
    <row r="41" spans="1:119" s="7" customFormat="1" x14ac:dyDescent="0.2">
      <c r="A41" s="6"/>
      <c r="BD41" s="45"/>
      <c r="BE41" s="44"/>
      <c r="BI41" s="45"/>
      <c r="DO41" s="45"/>
    </row>
    <row r="42" spans="1:119" s="7" customFormat="1" x14ac:dyDescent="0.2">
      <c r="A42" s="6"/>
      <c r="BD42" s="45"/>
      <c r="BE42" s="44"/>
      <c r="BI42" s="45"/>
      <c r="DO42" s="45"/>
    </row>
    <row r="43" spans="1:119" s="7" customFormat="1" x14ac:dyDescent="0.2">
      <c r="A43" s="6"/>
      <c r="BD43" s="45"/>
      <c r="BE43" s="44"/>
      <c r="BI43" s="45"/>
      <c r="DO43" s="45"/>
    </row>
    <row r="44" spans="1:119" s="7" customFormat="1" x14ac:dyDescent="0.2">
      <c r="A44" s="6"/>
      <c r="BD44" s="45"/>
      <c r="BE44" s="44"/>
      <c r="BI44" s="45"/>
      <c r="DO44" s="45"/>
    </row>
    <row r="45" spans="1:119" s="7" customFormat="1" x14ac:dyDescent="0.2">
      <c r="A45" s="6"/>
      <c r="BD45" s="45"/>
      <c r="BE45" s="44"/>
      <c r="BI45" s="45"/>
      <c r="DO45" s="45"/>
    </row>
    <row r="46" spans="1:119" s="7" customFormat="1" x14ac:dyDescent="0.2">
      <c r="A46" s="6"/>
      <c r="BD46" s="45"/>
      <c r="BE46" s="44"/>
      <c r="BI46" s="45"/>
      <c r="DO46" s="45"/>
    </row>
    <row r="47" spans="1:119" s="7" customFormat="1" x14ac:dyDescent="0.2">
      <c r="A47" s="6"/>
      <c r="BD47" s="45"/>
      <c r="BE47" s="44"/>
      <c r="BI47" s="45"/>
      <c r="DO47" s="45"/>
    </row>
    <row r="48" spans="1:119" s="7" customFormat="1" x14ac:dyDescent="0.2">
      <c r="A48" s="6"/>
      <c r="BD48" s="45"/>
      <c r="BE48" s="44"/>
      <c r="BI48" s="45"/>
      <c r="DO48" s="45"/>
    </row>
    <row r="49" spans="1:119" s="7" customFormat="1" x14ac:dyDescent="0.2">
      <c r="A49" s="6"/>
      <c r="BD49" s="45"/>
      <c r="BE49" s="44"/>
      <c r="BI49" s="45"/>
      <c r="DO49" s="45"/>
    </row>
    <row r="50" spans="1:119" s="7" customFormat="1" x14ac:dyDescent="0.2">
      <c r="A50" s="6"/>
      <c r="BD50" s="45"/>
      <c r="BE50" s="44"/>
      <c r="BI50" s="45"/>
      <c r="DO50" s="45"/>
    </row>
    <row r="51" spans="1:119" s="7" customFormat="1" x14ac:dyDescent="0.2">
      <c r="A51" s="6"/>
      <c r="BD51" s="45"/>
      <c r="BE51" s="44"/>
      <c r="BI51" s="45"/>
      <c r="DO51" s="45"/>
    </row>
    <row r="52" spans="1:119" s="7" customFormat="1" x14ac:dyDescent="0.2">
      <c r="A52" s="6"/>
      <c r="BD52" s="45"/>
      <c r="BE52" s="44"/>
      <c r="BI52" s="45"/>
      <c r="DO52" s="45"/>
    </row>
    <row r="53" spans="1:119" s="7" customFormat="1" x14ac:dyDescent="0.2">
      <c r="A53" s="6"/>
      <c r="BD53" s="45"/>
      <c r="BE53" s="44"/>
      <c r="BI53" s="45"/>
      <c r="DO53" s="45"/>
    </row>
    <row r="54" spans="1:119" s="7" customFormat="1" x14ac:dyDescent="0.2">
      <c r="A54" s="6"/>
      <c r="BD54" s="45"/>
      <c r="BE54" s="44"/>
      <c r="BI54" s="45"/>
      <c r="DO54" s="45"/>
    </row>
    <row r="55" spans="1:119" s="7" customFormat="1" x14ac:dyDescent="0.2">
      <c r="A55" s="6"/>
      <c r="BD55" s="45"/>
      <c r="BE55" s="44"/>
      <c r="BI55" s="45"/>
      <c r="DO55" s="45"/>
    </row>
    <row r="56" spans="1:119" s="7" customFormat="1" x14ac:dyDescent="0.2">
      <c r="A56" s="6"/>
      <c r="BD56" s="45"/>
      <c r="BE56" s="44"/>
      <c r="BI56" s="45"/>
      <c r="DO56" s="45"/>
    </row>
    <row r="57" spans="1:119" s="7" customFormat="1" x14ac:dyDescent="0.2">
      <c r="A57" s="6"/>
      <c r="BD57" s="45"/>
      <c r="BE57" s="44"/>
      <c r="BI57" s="45"/>
      <c r="DO57" s="45"/>
    </row>
    <row r="58" spans="1:119" s="7" customFormat="1" x14ac:dyDescent="0.2">
      <c r="A58" s="6"/>
      <c r="BD58" s="45"/>
      <c r="BE58" s="44"/>
      <c r="BI58" s="45"/>
      <c r="DO58" s="45"/>
    </row>
    <row r="59" spans="1:119" s="7" customFormat="1" x14ac:dyDescent="0.2">
      <c r="A59" s="6"/>
      <c r="BD59" s="45"/>
      <c r="BE59" s="44"/>
      <c r="BI59" s="45"/>
      <c r="DO59" s="45"/>
    </row>
    <row r="60" spans="1:119" s="7" customFormat="1" x14ac:dyDescent="0.2">
      <c r="A60" s="6"/>
      <c r="BD60" s="45"/>
      <c r="BE60" s="44"/>
      <c r="BI60" s="45"/>
      <c r="DO60" s="45"/>
    </row>
    <row r="61" spans="1:119" s="7" customFormat="1" x14ac:dyDescent="0.2">
      <c r="A61" s="6"/>
      <c r="BD61" s="45"/>
      <c r="BE61" s="44"/>
      <c r="BI61" s="45"/>
      <c r="DO61" s="45"/>
    </row>
    <row r="62" spans="1:119" s="7" customFormat="1" x14ac:dyDescent="0.2">
      <c r="A62" s="6"/>
      <c r="BD62" s="45"/>
      <c r="BE62" s="44"/>
      <c r="BI62" s="45"/>
      <c r="DO62" s="45"/>
    </row>
    <row r="63" spans="1:119" s="7" customFormat="1" x14ac:dyDescent="0.2">
      <c r="A63" s="6"/>
      <c r="BD63" s="45"/>
      <c r="BE63" s="44"/>
      <c r="BI63" s="45"/>
      <c r="DO63" s="45"/>
    </row>
    <row r="64" spans="1:119" s="7" customFormat="1" x14ac:dyDescent="0.2">
      <c r="A64" s="6"/>
      <c r="BD64" s="45"/>
      <c r="BE64" s="44"/>
      <c r="BI64" s="45"/>
      <c r="DO64" s="45"/>
    </row>
    <row r="65" spans="1:119" s="7" customFormat="1" x14ac:dyDescent="0.2">
      <c r="A65" s="6"/>
      <c r="BD65" s="45"/>
      <c r="BE65" s="44"/>
      <c r="BI65" s="45"/>
      <c r="DO65" s="45"/>
    </row>
    <row r="66" spans="1:119" s="7" customFormat="1" x14ac:dyDescent="0.2">
      <c r="A66" s="6"/>
      <c r="BD66" s="45"/>
      <c r="BE66" s="44"/>
      <c r="BI66" s="45"/>
      <c r="DO66" s="45"/>
    </row>
    <row r="67" spans="1:119" s="7" customFormat="1" x14ac:dyDescent="0.2">
      <c r="A67" s="6"/>
      <c r="BD67" s="45"/>
      <c r="BE67" s="44"/>
      <c r="BI67" s="45"/>
      <c r="DO67" s="45"/>
    </row>
    <row r="68" spans="1:119" s="7" customFormat="1" x14ac:dyDescent="0.2">
      <c r="A68" s="6"/>
      <c r="BD68" s="45"/>
      <c r="BE68" s="44"/>
      <c r="BI68" s="45"/>
      <c r="DO68" s="45"/>
    </row>
    <row r="69" spans="1:119" s="7" customFormat="1" x14ac:dyDescent="0.2">
      <c r="A69" s="6"/>
      <c r="BD69" s="45"/>
      <c r="BE69" s="44"/>
      <c r="BI69" s="45"/>
      <c r="DO69" s="45"/>
    </row>
    <row r="70" spans="1:119" s="7" customFormat="1" x14ac:dyDescent="0.2">
      <c r="A70" s="6"/>
      <c r="BD70" s="45"/>
      <c r="BE70" s="44"/>
      <c r="BI70" s="45"/>
      <c r="DO70" s="45"/>
    </row>
    <row r="71" spans="1:119" s="7" customFormat="1" x14ac:dyDescent="0.2">
      <c r="A71" s="6"/>
      <c r="BD71" s="45"/>
      <c r="BE71" s="44"/>
      <c r="BI71" s="45"/>
      <c r="DO71" s="45"/>
    </row>
    <row r="72" spans="1:119" s="7" customFormat="1" x14ac:dyDescent="0.2">
      <c r="A72" s="6"/>
      <c r="BD72" s="45"/>
      <c r="BE72" s="44"/>
      <c r="BI72" s="45"/>
      <c r="DO72" s="45"/>
    </row>
    <row r="73" spans="1:119" s="7" customFormat="1" x14ac:dyDescent="0.2">
      <c r="A73" s="6"/>
      <c r="BD73" s="45"/>
      <c r="BE73" s="44"/>
      <c r="BI73" s="45"/>
      <c r="DO73" s="45"/>
    </row>
    <row r="74" spans="1:119" s="7" customFormat="1" x14ac:dyDescent="0.2">
      <c r="A74" s="6"/>
      <c r="BD74" s="45"/>
      <c r="BE74" s="44"/>
      <c r="BI74" s="45"/>
      <c r="DO74" s="45"/>
    </row>
    <row r="75" spans="1:119" s="7" customFormat="1" x14ac:dyDescent="0.2">
      <c r="A75" s="6"/>
      <c r="BD75" s="45"/>
      <c r="BE75" s="44"/>
      <c r="BI75" s="45"/>
      <c r="DO75" s="45"/>
    </row>
    <row r="76" spans="1:119" s="7" customFormat="1" x14ac:dyDescent="0.2">
      <c r="A76" s="6"/>
      <c r="BD76" s="45"/>
      <c r="BE76" s="44"/>
      <c r="BI76" s="45"/>
      <c r="DO76" s="45"/>
    </row>
    <row r="77" spans="1:119" s="7" customFormat="1" x14ac:dyDescent="0.2">
      <c r="A77" s="6"/>
      <c r="BD77" s="45"/>
      <c r="BE77" s="44"/>
      <c r="BI77" s="45"/>
      <c r="DO77" s="45"/>
    </row>
    <row r="78" spans="1:119" s="7" customFormat="1" x14ac:dyDescent="0.2">
      <c r="A78" s="6"/>
      <c r="BD78" s="45"/>
      <c r="BE78" s="44"/>
      <c r="BI78" s="45"/>
      <c r="DO78" s="45"/>
    </row>
    <row r="79" spans="1:119" s="7" customFormat="1" x14ac:dyDescent="0.2">
      <c r="A79" s="6"/>
      <c r="BD79" s="45"/>
      <c r="BE79" s="44"/>
      <c r="BI79" s="45"/>
      <c r="DO79" s="45"/>
    </row>
    <row r="80" spans="1:119" s="7" customFormat="1" x14ac:dyDescent="0.2">
      <c r="A80" s="6"/>
      <c r="BD80" s="45"/>
      <c r="BE80" s="44"/>
      <c r="BI80" s="45"/>
      <c r="DO80" s="45"/>
    </row>
    <row r="81" spans="1:119" s="7" customFormat="1" x14ac:dyDescent="0.2">
      <c r="A81" s="6"/>
      <c r="BD81" s="45"/>
      <c r="BE81" s="44"/>
      <c r="BI81" s="45"/>
      <c r="DO81" s="45"/>
    </row>
    <row r="82" spans="1:119" s="7" customFormat="1" x14ac:dyDescent="0.2">
      <c r="A82" s="6"/>
      <c r="BD82" s="45"/>
      <c r="BE82" s="44"/>
      <c r="BI82" s="45"/>
      <c r="DO82" s="45"/>
    </row>
    <row r="83" spans="1:119" s="7" customFormat="1" x14ac:dyDescent="0.2">
      <c r="A83" s="6"/>
      <c r="BD83" s="45"/>
      <c r="BE83" s="44"/>
      <c r="BI83" s="45"/>
      <c r="DO83" s="45"/>
    </row>
    <row r="84" spans="1:119" s="7" customFormat="1" x14ac:dyDescent="0.2">
      <c r="A84" s="6"/>
      <c r="BD84" s="45"/>
      <c r="BE84" s="44"/>
      <c r="BI84" s="45"/>
      <c r="DO84" s="45"/>
    </row>
    <row r="85" spans="1:119" s="7" customFormat="1" x14ac:dyDescent="0.2">
      <c r="A85" s="6"/>
      <c r="BD85" s="45"/>
      <c r="BE85" s="44"/>
      <c r="BI85" s="45"/>
      <c r="DO85" s="45"/>
    </row>
    <row r="86" spans="1:119" s="7" customFormat="1" x14ac:dyDescent="0.2">
      <c r="A86" s="6"/>
      <c r="BD86" s="45"/>
      <c r="BE86" s="44"/>
      <c r="BI86" s="45"/>
      <c r="DO86" s="45"/>
    </row>
    <row r="87" spans="1:119" s="7" customFormat="1" x14ac:dyDescent="0.2">
      <c r="A87" s="6"/>
      <c r="BD87" s="45"/>
      <c r="BE87" s="44"/>
      <c r="BI87" s="45"/>
      <c r="DO87" s="45"/>
    </row>
    <row r="88" spans="1:119" s="7" customFormat="1" x14ac:dyDescent="0.2">
      <c r="A88" s="6"/>
      <c r="BD88" s="45"/>
      <c r="BE88" s="44"/>
      <c r="BI88" s="45"/>
      <c r="DO88" s="45"/>
    </row>
    <row r="89" spans="1:119" s="7" customFormat="1" x14ac:dyDescent="0.2">
      <c r="A89" s="6"/>
      <c r="BD89" s="45"/>
      <c r="BE89" s="44"/>
      <c r="BI89" s="45"/>
      <c r="DO89" s="45"/>
    </row>
    <row r="90" spans="1:119" s="7" customFormat="1" x14ac:dyDescent="0.2">
      <c r="A90" s="6"/>
      <c r="BD90" s="45"/>
      <c r="BE90" s="44"/>
      <c r="BI90" s="45"/>
      <c r="DO90" s="45"/>
    </row>
    <row r="91" spans="1:119" s="7" customFormat="1" x14ac:dyDescent="0.2">
      <c r="A91" s="6"/>
      <c r="BD91" s="45"/>
      <c r="BE91" s="44"/>
      <c r="BI91" s="45"/>
      <c r="DO91" s="45"/>
    </row>
    <row r="92" spans="1:119" s="7" customFormat="1" x14ac:dyDescent="0.2">
      <c r="A92" s="6"/>
      <c r="BD92" s="45"/>
      <c r="BE92" s="44"/>
      <c r="BI92" s="45"/>
      <c r="DO92" s="45"/>
    </row>
    <row r="93" spans="1:119" s="7" customFormat="1" x14ac:dyDescent="0.2">
      <c r="A93" s="6"/>
      <c r="BD93" s="45"/>
      <c r="BE93" s="44"/>
      <c r="BI93" s="45"/>
      <c r="DO93" s="45"/>
    </row>
    <row r="94" spans="1:119" s="7" customFormat="1" x14ac:dyDescent="0.2">
      <c r="A94" s="6"/>
      <c r="BD94" s="45"/>
      <c r="BE94" s="44"/>
      <c r="BI94" s="45"/>
      <c r="DO94" s="45"/>
    </row>
    <row r="95" spans="1:119" s="7" customFormat="1" x14ac:dyDescent="0.2">
      <c r="A95" s="6"/>
      <c r="BD95" s="45"/>
      <c r="BE95" s="44"/>
      <c r="BI95" s="45"/>
      <c r="DO95" s="45"/>
    </row>
    <row r="96" spans="1:119" s="7" customFormat="1" x14ac:dyDescent="0.2">
      <c r="A96" s="6"/>
      <c r="BD96" s="45"/>
      <c r="BE96" s="44"/>
      <c r="BI96" s="45"/>
      <c r="DO96" s="45"/>
    </row>
    <row r="97" spans="1:119" s="7" customFormat="1" x14ac:dyDescent="0.2">
      <c r="A97" s="6"/>
      <c r="BD97" s="45"/>
      <c r="BE97" s="44"/>
      <c r="BI97" s="45"/>
      <c r="DO97" s="45"/>
    </row>
    <row r="98" spans="1:119" s="7" customFormat="1" x14ac:dyDescent="0.2">
      <c r="A98" s="6"/>
      <c r="BD98" s="45"/>
      <c r="BE98" s="44"/>
      <c r="BI98" s="45"/>
      <c r="DO98" s="45"/>
    </row>
    <row r="99" spans="1:119" s="7" customFormat="1" x14ac:dyDescent="0.2">
      <c r="A99" s="6"/>
      <c r="BD99" s="45"/>
      <c r="BE99" s="44"/>
      <c r="BI99" s="45"/>
      <c r="DO99" s="45"/>
    </row>
    <row r="100" spans="1:119" s="7" customFormat="1" x14ac:dyDescent="0.2">
      <c r="A100" s="6"/>
      <c r="BD100" s="45"/>
      <c r="BE100" s="44"/>
      <c r="BI100" s="45"/>
      <c r="DO100" s="45"/>
    </row>
    <row r="101" spans="1:119" s="7" customFormat="1" x14ac:dyDescent="0.2">
      <c r="A101" s="6"/>
      <c r="BD101" s="45"/>
      <c r="BE101" s="44"/>
      <c r="BI101" s="45"/>
      <c r="DO101" s="45"/>
    </row>
    <row r="102" spans="1:119" s="7" customFormat="1" x14ac:dyDescent="0.2">
      <c r="A102" s="6"/>
      <c r="BD102" s="45"/>
      <c r="BE102" s="44"/>
      <c r="BI102" s="45"/>
      <c r="DO102" s="45"/>
    </row>
    <row r="103" spans="1:119" s="7" customFormat="1" x14ac:dyDescent="0.2">
      <c r="A103" s="6"/>
      <c r="BD103" s="45"/>
      <c r="BE103" s="44"/>
      <c r="BI103" s="45"/>
      <c r="DO103" s="45"/>
    </row>
    <row r="104" spans="1:119" s="7" customFormat="1" x14ac:dyDescent="0.2">
      <c r="A104" s="6"/>
      <c r="BD104" s="45"/>
      <c r="BE104" s="44"/>
      <c r="BI104" s="45"/>
      <c r="DO104" s="45"/>
    </row>
    <row r="105" spans="1:119" s="7" customFormat="1" x14ac:dyDescent="0.2">
      <c r="A105" s="6"/>
      <c r="BD105" s="45"/>
      <c r="BE105" s="44"/>
      <c r="BI105" s="45"/>
      <c r="DO105" s="45"/>
    </row>
    <row r="106" spans="1:119" s="7" customFormat="1" x14ac:dyDescent="0.2">
      <c r="A106" s="6"/>
      <c r="BD106" s="45"/>
      <c r="BE106" s="44"/>
      <c r="BI106" s="45"/>
      <c r="DO106" s="45"/>
    </row>
    <row r="107" spans="1:119" s="7" customFormat="1" x14ac:dyDescent="0.2">
      <c r="A107" s="6"/>
      <c r="BD107" s="45"/>
      <c r="BE107" s="44"/>
      <c r="BI107" s="45"/>
      <c r="DO107" s="45"/>
    </row>
    <row r="108" spans="1:119" s="7" customFormat="1" x14ac:dyDescent="0.2">
      <c r="A108" s="6"/>
      <c r="BD108" s="45"/>
      <c r="BE108" s="44"/>
      <c r="BI108" s="45"/>
      <c r="DO108" s="45"/>
    </row>
    <row r="109" spans="1:119" s="7" customFormat="1" x14ac:dyDescent="0.2">
      <c r="A109" s="6"/>
      <c r="BD109" s="45"/>
      <c r="BE109" s="44"/>
      <c r="BI109" s="45"/>
      <c r="DO109" s="45"/>
    </row>
    <row r="110" spans="1:119" s="7" customFormat="1" x14ac:dyDescent="0.2">
      <c r="A110" s="6"/>
      <c r="BD110" s="45"/>
      <c r="BE110" s="44"/>
      <c r="BI110" s="45"/>
      <c r="DO110" s="45"/>
    </row>
    <row r="111" spans="1:119" s="7" customFormat="1" x14ac:dyDescent="0.2">
      <c r="A111" s="6"/>
      <c r="BD111" s="45"/>
      <c r="BE111" s="44"/>
      <c r="BI111" s="45"/>
      <c r="DO111" s="45"/>
    </row>
    <row r="112" spans="1:119" s="7" customFormat="1" x14ac:dyDescent="0.2">
      <c r="A112" s="6"/>
      <c r="BD112" s="45"/>
      <c r="BE112" s="44"/>
      <c r="BI112" s="45"/>
      <c r="DO112" s="45"/>
    </row>
    <row r="113" spans="1:119" s="7" customFormat="1" x14ac:dyDescent="0.2">
      <c r="A113" s="6"/>
      <c r="BD113" s="45"/>
      <c r="BE113" s="44"/>
      <c r="BI113" s="45"/>
      <c r="DO113" s="45"/>
    </row>
    <row r="114" spans="1:119" s="7" customFormat="1" x14ac:dyDescent="0.2">
      <c r="A114" s="6"/>
      <c r="BD114" s="45"/>
      <c r="BE114" s="44"/>
      <c r="BI114" s="45"/>
      <c r="DO114" s="45"/>
    </row>
    <row r="115" spans="1:119" s="7" customFormat="1" x14ac:dyDescent="0.2">
      <c r="A115" s="6"/>
      <c r="BD115" s="45"/>
      <c r="BE115" s="44"/>
      <c r="BI115" s="45"/>
      <c r="DO115" s="45"/>
    </row>
    <row r="116" spans="1:119" s="7" customFormat="1" x14ac:dyDescent="0.2">
      <c r="A116" s="6"/>
      <c r="BD116" s="45"/>
      <c r="BE116" s="44"/>
      <c r="BI116" s="45"/>
      <c r="DO116" s="45"/>
    </row>
    <row r="117" spans="1:119" s="7" customFormat="1" x14ac:dyDescent="0.2">
      <c r="A117" s="6"/>
      <c r="BD117" s="45"/>
      <c r="BE117" s="44"/>
      <c r="BI117" s="45"/>
      <c r="DO117" s="45"/>
    </row>
    <row r="118" spans="1:119" s="7" customFormat="1" x14ac:dyDescent="0.2">
      <c r="A118" s="6"/>
      <c r="BD118" s="45"/>
      <c r="BE118" s="44"/>
      <c r="BI118" s="45"/>
      <c r="DO118" s="45"/>
    </row>
    <row r="119" spans="1:119" s="7" customFormat="1" x14ac:dyDescent="0.2">
      <c r="A119" s="6"/>
      <c r="BD119" s="45"/>
      <c r="BE119" s="44"/>
      <c r="BI119" s="45"/>
      <c r="DO119" s="45"/>
    </row>
    <row r="120" spans="1:119" s="7" customFormat="1" x14ac:dyDescent="0.2">
      <c r="A120" s="6"/>
      <c r="BD120" s="45"/>
      <c r="BE120" s="44"/>
      <c r="BI120" s="45"/>
      <c r="DO120" s="45"/>
    </row>
    <row r="121" spans="1:119" s="7" customFormat="1" x14ac:dyDescent="0.2">
      <c r="A121" s="6"/>
      <c r="BD121" s="45"/>
      <c r="BE121" s="44"/>
      <c r="BI121" s="45"/>
      <c r="DO121" s="45"/>
    </row>
    <row r="122" spans="1:119" s="7" customFormat="1" x14ac:dyDescent="0.2">
      <c r="A122" s="6"/>
      <c r="BD122" s="45"/>
      <c r="BE122" s="44"/>
      <c r="BI122" s="45"/>
      <c r="DO122" s="45"/>
    </row>
    <row r="123" spans="1:119" s="7" customFormat="1" x14ac:dyDescent="0.2">
      <c r="A123" s="6"/>
      <c r="BD123" s="45"/>
      <c r="BE123" s="44"/>
      <c r="BI123" s="45"/>
      <c r="DO123" s="45"/>
    </row>
    <row r="124" spans="1:119" s="7" customFormat="1" x14ac:dyDescent="0.2">
      <c r="A124" s="6"/>
      <c r="BD124" s="45"/>
      <c r="BE124" s="44"/>
      <c r="BI124" s="45"/>
      <c r="DO124" s="45"/>
    </row>
    <row r="125" spans="1:119" s="7" customFormat="1" x14ac:dyDescent="0.2">
      <c r="A125" s="6"/>
      <c r="BD125" s="45"/>
      <c r="BE125" s="44"/>
      <c r="BI125" s="45"/>
      <c r="DO125" s="45"/>
    </row>
    <row r="126" spans="1:119" s="7" customFormat="1" x14ac:dyDescent="0.2">
      <c r="A126" s="6"/>
      <c r="BD126" s="45"/>
      <c r="BE126" s="44"/>
      <c r="BI126" s="45"/>
      <c r="DO126" s="45"/>
    </row>
    <row r="127" spans="1:119" s="7" customFormat="1" x14ac:dyDescent="0.2">
      <c r="A127" s="6"/>
      <c r="BD127" s="45"/>
      <c r="BE127" s="44"/>
      <c r="BI127" s="45"/>
      <c r="DO127" s="45"/>
    </row>
    <row r="128" spans="1:119" s="7" customFormat="1" x14ac:dyDescent="0.2">
      <c r="A128" s="6"/>
      <c r="BD128" s="45"/>
      <c r="BE128" s="44"/>
      <c r="BI128" s="45"/>
      <c r="DO128" s="45"/>
    </row>
    <row r="129" spans="1:119" s="109" customFormat="1" x14ac:dyDescent="0.2">
      <c r="A129" s="108"/>
      <c r="BD129" s="110"/>
      <c r="BE129" s="111"/>
      <c r="BI129" s="110"/>
      <c r="DO129" s="110"/>
    </row>
  </sheetData>
  <sortState ref="BE2:BH128">
    <sortCondition ref="BE2:BE128"/>
    <sortCondition ref="BG2:BG12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9"/>
  <sheetViews>
    <sheetView workbookViewId="0">
      <selection activeCell="BM1" sqref="BM1:BM1048576"/>
    </sheetView>
  </sheetViews>
  <sheetFormatPr baseColWidth="10" defaultRowHeight="16" x14ac:dyDescent="0.2"/>
  <cols>
    <col min="1" max="1" width="4.33203125" style="44" bestFit="1" customWidth="1"/>
    <col min="2" max="2" width="7.33203125" style="7" customWidth="1"/>
    <col min="3" max="5" width="4.1640625" style="7" customWidth="1"/>
    <col min="6" max="6" width="12.1640625" style="7" bestFit="1" customWidth="1"/>
    <col min="7" max="7" width="7.5" style="6" customWidth="1"/>
    <col min="8" max="10" width="4.1640625" style="7" customWidth="1"/>
    <col min="11" max="53" width="5.5" style="7" hidden="1" customWidth="1"/>
    <col min="54" max="55" width="5.5" style="7" customWidth="1"/>
    <col min="56" max="56" width="5.5" style="45" customWidth="1"/>
    <col min="57" max="57" width="7.1640625" style="44" customWidth="1"/>
    <col min="58" max="60" width="7.1640625" style="7" customWidth="1"/>
    <col min="61" max="61" width="7.5" style="45" bestFit="1" customWidth="1"/>
    <col min="62" max="62" width="4.33203125" bestFit="1" customWidth="1"/>
    <col min="63" max="63" width="7" customWidth="1"/>
    <col min="64" max="64" width="2.1640625" bestFit="1" customWidth="1"/>
    <col min="65" max="65" width="2.1640625" customWidth="1"/>
    <col min="66" max="66" width="4.1640625" bestFit="1" customWidth="1"/>
    <col min="67" max="67" width="12.1640625" bestFit="1" customWidth="1"/>
    <col min="68" max="68" width="7.5" bestFit="1" customWidth="1"/>
    <col min="69" max="69" width="8.1640625" bestFit="1" customWidth="1"/>
    <col min="70" max="72" width="5" customWidth="1"/>
    <col min="73" max="88" width="5" hidden="1" customWidth="1"/>
    <col min="89" max="116" width="5" style="7" hidden="1" customWidth="1"/>
    <col min="117" max="118" width="5" style="7" customWidth="1"/>
    <col min="119" max="119" width="5" style="45" customWidth="1"/>
  </cols>
  <sheetData>
    <row r="1" spans="1:119" s="105" customFormat="1" x14ac:dyDescent="0.2">
      <c r="A1" s="104" t="s">
        <v>245</v>
      </c>
      <c r="BD1" s="106"/>
      <c r="BE1" s="107" t="s">
        <v>22</v>
      </c>
      <c r="BI1" s="106"/>
      <c r="BJ1" s="105" t="s">
        <v>33</v>
      </c>
      <c r="DO1" s="106"/>
    </row>
    <row r="2" spans="1:119" s="7" customFormat="1" x14ac:dyDescent="0.2">
      <c r="A2" s="6"/>
      <c r="BD2" s="45"/>
      <c r="BE2" s="44"/>
      <c r="BI2" s="45"/>
      <c r="DO2" s="45"/>
    </row>
    <row r="3" spans="1:119" s="7" customFormat="1" x14ac:dyDescent="0.2">
      <c r="A3" s="6"/>
      <c r="BD3" s="45"/>
      <c r="BE3" s="44"/>
      <c r="BI3" s="45"/>
      <c r="DO3" s="45"/>
    </row>
    <row r="4" spans="1:119" s="7" customFormat="1" x14ac:dyDescent="0.2">
      <c r="A4" s="6"/>
      <c r="BD4" s="45"/>
      <c r="BE4" s="44"/>
      <c r="BI4" s="45"/>
      <c r="DO4" s="45"/>
    </row>
    <row r="5" spans="1:119" s="7" customFormat="1" x14ac:dyDescent="0.2">
      <c r="A5" s="6"/>
      <c r="BD5" s="45"/>
      <c r="BE5" s="44"/>
      <c r="BI5" s="45"/>
      <c r="DO5" s="45"/>
    </row>
    <row r="6" spans="1:119" s="7" customFormat="1" x14ac:dyDescent="0.2">
      <c r="A6" s="6"/>
      <c r="BD6" s="45"/>
      <c r="BE6" s="44"/>
      <c r="BI6" s="45"/>
      <c r="DO6" s="45"/>
    </row>
    <row r="7" spans="1:119" s="7" customFormat="1" x14ac:dyDescent="0.2">
      <c r="A7" s="6"/>
      <c r="BD7" s="45"/>
      <c r="BE7" s="44"/>
      <c r="BI7" s="45"/>
      <c r="DO7" s="45"/>
    </row>
    <row r="8" spans="1:119" s="7" customFormat="1" x14ac:dyDescent="0.2">
      <c r="A8" s="6"/>
      <c r="BD8" s="45"/>
      <c r="BE8" s="44"/>
      <c r="BI8" s="45"/>
      <c r="DO8" s="45"/>
    </row>
    <row r="9" spans="1:119" s="7" customFormat="1" x14ac:dyDescent="0.2">
      <c r="A9" s="6"/>
      <c r="BD9" s="45"/>
      <c r="BE9" s="44"/>
      <c r="BI9" s="45"/>
      <c r="DO9" s="45"/>
    </row>
    <row r="10" spans="1:119" s="7" customFormat="1" x14ac:dyDescent="0.2">
      <c r="A10" s="6"/>
      <c r="BD10" s="45"/>
      <c r="BE10" s="44"/>
      <c r="BI10" s="45"/>
      <c r="DO10" s="45"/>
    </row>
    <row r="11" spans="1:119" s="7" customFormat="1" x14ac:dyDescent="0.2">
      <c r="A11" s="6"/>
      <c r="BD11" s="45"/>
      <c r="BE11" s="44"/>
      <c r="BI11" s="45"/>
      <c r="DO11" s="45"/>
    </row>
    <row r="12" spans="1:119" s="7" customFormat="1" x14ac:dyDescent="0.2">
      <c r="A12" s="6"/>
      <c r="BD12" s="45"/>
      <c r="BE12" s="44"/>
      <c r="BI12" s="45"/>
      <c r="DO12" s="45"/>
    </row>
    <row r="13" spans="1:119" s="7" customFormat="1" x14ac:dyDescent="0.2">
      <c r="A13" s="6"/>
      <c r="BD13" s="45"/>
      <c r="BE13" s="44"/>
      <c r="BI13" s="45"/>
      <c r="DO13" s="45"/>
    </row>
    <row r="14" spans="1:119" s="7" customFormat="1" x14ac:dyDescent="0.2">
      <c r="A14" s="6"/>
      <c r="BD14" s="45"/>
      <c r="BE14" s="44"/>
      <c r="BI14" s="45"/>
      <c r="DO14" s="45"/>
    </row>
    <row r="15" spans="1:119" s="7" customFormat="1" x14ac:dyDescent="0.2">
      <c r="A15" s="6"/>
      <c r="BD15" s="45"/>
      <c r="BE15" s="44"/>
      <c r="BI15" s="45"/>
      <c r="DO15" s="45"/>
    </row>
    <row r="16" spans="1:119" s="7" customFormat="1" x14ac:dyDescent="0.2">
      <c r="A16" s="6"/>
      <c r="BD16" s="45"/>
      <c r="BE16" s="44"/>
      <c r="BI16" s="45"/>
      <c r="DO16" s="45"/>
    </row>
    <row r="17" spans="1:119" s="7" customFormat="1" x14ac:dyDescent="0.2">
      <c r="A17" s="6"/>
      <c r="BD17" s="45"/>
      <c r="BE17" s="44"/>
      <c r="BI17" s="45"/>
      <c r="DO17" s="45"/>
    </row>
    <row r="18" spans="1:119" s="7" customFormat="1" x14ac:dyDescent="0.2">
      <c r="A18" s="6"/>
      <c r="BD18" s="45"/>
      <c r="BE18" s="44"/>
      <c r="BI18" s="45"/>
      <c r="DO18" s="45"/>
    </row>
    <row r="19" spans="1:119" s="7" customFormat="1" x14ac:dyDescent="0.2">
      <c r="A19" s="6"/>
      <c r="BD19" s="45"/>
      <c r="BE19" s="44"/>
      <c r="BI19" s="45"/>
      <c r="DO19" s="45"/>
    </row>
    <row r="20" spans="1:119" s="7" customFormat="1" x14ac:dyDescent="0.2">
      <c r="A20" s="6"/>
      <c r="BD20" s="45"/>
      <c r="BE20" s="44"/>
      <c r="BI20" s="45"/>
      <c r="DO20" s="45"/>
    </row>
    <row r="21" spans="1:119" s="7" customFormat="1" x14ac:dyDescent="0.2">
      <c r="A21" s="6"/>
      <c r="BD21" s="45"/>
      <c r="BE21" s="44"/>
      <c r="BI21" s="45"/>
      <c r="DO21" s="45"/>
    </row>
    <row r="22" spans="1:119" s="7" customFormat="1" x14ac:dyDescent="0.2">
      <c r="A22" s="6"/>
      <c r="BD22" s="45"/>
      <c r="BE22" s="44"/>
      <c r="BI22" s="45"/>
      <c r="DO22" s="45"/>
    </row>
    <row r="23" spans="1:119" s="7" customFormat="1" x14ac:dyDescent="0.2">
      <c r="A23" s="6"/>
      <c r="BD23" s="45"/>
      <c r="BE23" s="44"/>
      <c r="BI23" s="45"/>
      <c r="DO23" s="45"/>
    </row>
    <row r="24" spans="1:119" s="7" customFormat="1" x14ac:dyDescent="0.2">
      <c r="A24" s="6"/>
      <c r="BD24" s="45"/>
      <c r="BE24" s="44"/>
      <c r="BI24" s="45"/>
      <c r="DO24" s="45"/>
    </row>
    <row r="25" spans="1:119" s="7" customFormat="1" x14ac:dyDescent="0.2">
      <c r="A25" s="6"/>
      <c r="BD25" s="45"/>
      <c r="BE25" s="44"/>
      <c r="BI25" s="45"/>
      <c r="DO25" s="45"/>
    </row>
    <row r="26" spans="1:119" s="7" customFormat="1" x14ac:dyDescent="0.2">
      <c r="A26" s="6"/>
      <c r="BD26" s="45"/>
      <c r="BE26" s="44"/>
      <c r="BI26" s="45"/>
      <c r="DO26" s="45"/>
    </row>
    <row r="27" spans="1:119" s="7" customFormat="1" x14ac:dyDescent="0.2">
      <c r="A27" s="6"/>
      <c r="BD27" s="45"/>
      <c r="BE27" s="44"/>
      <c r="BI27" s="45"/>
      <c r="DO27" s="45"/>
    </row>
    <row r="28" spans="1:119" s="7" customFormat="1" x14ac:dyDescent="0.2">
      <c r="A28" s="6"/>
      <c r="BD28" s="45"/>
      <c r="BE28" s="44"/>
      <c r="BI28" s="45"/>
      <c r="DO28" s="45"/>
    </row>
    <row r="29" spans="1:119" s="7" customFormat="1" x14ac:dyDescent="0.2">
      <c r="A29" s="6"/>
      <c r="BD29" s="45"/>
      <c r="BE29" s="44"/>
      <c r="BI29" s="45"/>
      <c r="DO29" s="45"/>
    </row>
    <row r="30" spans="1:119" s="7" customFormat="1" x14ac:dyDescent="0.2">
      <c r="A30" s="6"/>
      <c r="BD30" s="45"/>
      <c r="BE30" s="44"/>
      <c r="BI30" s="45"/>
      <c r="DO30" s="45"/>
    </row>
    <row r="31" spans="1:119" s="7" customFormat="1" x14ac:dyDescent="0.2">
      <c r="A31" s="6"/>
      <c r="BD31" s="45"/>
      <c r="BE31" s="44"/>
      <c r="BI31" s="45"/>
      <c r="DO31" s="45"/>
    </row>
    <row r="32" spans="1:119" s="7" customFormat="1" x14ac:dyDescent="0.2">
      <c r="A32" s="6"/>
      <c r="BD32" s="45"/>
      <c r="BE32" s="44"/>
      <c r="BI32" s="45"/>
      <c r="DO32" s="45"/>
    </row>
    <row r="33" spans="1:119" s="7" customFormat="1" x14ac:dyDescent="0.2">
      <c r="A33" s="6"/>
      <c r="BD33" s="45"/>
      <c r="BE33" s="44"/>
      <c r="BI33" s="45"/>
      <c r="DO33" s="45"/>
    </row>
    <row r="34" spans="1:119" s="7" customFormat="1" x14ac:dyDescent="0.2">
      <c r="A34" s="6"/>
      <c r="BD34" s="45"/>
      <c r="BE34" s="44"/>
      <c r="BI34" s="45"/>
      <c r="DO34" s="45"/>
    </row>
    <row r="35" spans="1:119" s="7" customFormat="1" x14ac:dyDescent="0.2">
      <c r="A35" s="6"/>
      <c r="BD35" s="45"/>
      <c r="BE35" s="44"/>
      <c r="BI35" s="45"/>
      <c r="DO35" s="45"/>
    </row>
    <row r="36" spans="1:119" s="7" customFormat="1" x14ac:dyDescent="0.2">
      <c r="A36" s="6"/>
      <c r="BD36" s="45"/>
      <c r="BE36" s="44"/>
      <c r="BI36" s="45"/>
      <c r="DO36" s="45"/>
    </row>
    <row r="37" spans="1:119" s="7" customFormat="1" x14ac:dyDescent="0.2">
      <c r="A37" s="6"/>
      <c r="BD37" s="45"/>
      <c r="BE37" s="44"/>
      <c r="BI37" s="45"/>
      <c r="DO37" s="45"/>
    </row>
    <row r="38" spans="1:119" s="7" customFormat="1" x14ac:dyDescent="0.2">
      <c r="A38" s="6"/>
      <c r="BD38" s="45"/>
      <c r="BE38" s="44"/>
      <c r="BI38" s="45"/>
      <c r="DO38" s="45"/>
    </row>
    <row r="39" spans="1:119" s="7" customFormat="1" x14ac:dyDescent="0.2">
      <c r="A39" s="6"/>
      <c r="BD39" s="45"/>
      <c r="BE39" s="44"/>
      <c r="BI39" s="45"/>
      <c r="DO39" s="45"/>
    </row>
    <row r="40" spans="1:119" s="7" customFormat="1" x14ac:dyDescent="0.2">
      <c r="A40" s="6"/>
      <c r="BD40" s="45"/>
      <c r="BE40" s="44"/>
      <c r="BI40" s="45"/>
      <c r="DO40" s="45"/>
    </row>
    <row r="41" spans="1:119" s="7" customFormat="1" x14ac:dyDescent="0.2">
      <c r="A41" s="6"/>
      <c r="BD41" s="45"/>
      <c r="BE41" s="44"/>
      <c r="BI41" s="45"/>
      <c r="DO41" s="45"/>
    </row>
    <row r="42" spans="1:119" s="7" customFormat="1" x14ac:dyDescent="0.2">
      <c r="A42" s="6"/>
      <c r="BD42" s="45"/>
      <c r="BE42" s="44"/>
      <c r="BI42" s="45"/>
      <c r="DO42" s="45"/>
    </row>
    <row r="43" spans="1:119" s="7" customFormat="1" x14ac:dyDescent="0.2">
      <c r="A43" s="6"/>
      <c r="BD43" s="45"/>
      <c r="BE43" s="44"/>
      <c r="BI43" s="45"/>
      <c r="DO43" s="45"/>
    </row>
    <row r="44" spans="1:119" s="7" customFormat="1" x14ac:dyDescent="0.2">
      <c r="A44" s="6"/>
      <c r="BD44" s="45"/>
      <c r="BE44" s="44"/>
      <c r="BI44" s="45"/>
      <c r="DO44" s="45"/>
    </row>
    <row r="45" spans="1:119" s="7" customFormat="1" x14ac:dyDescent="0.2">
      <c r="A45" s="6"/>
      <c r="BD45" s="45"/>
      <c r="BE45" s="44"/>
      <c r="BI45" s="45"/>
      <c r="DO45" s="45"/>
    </row>
    <row r="46" spans="1:119" s="7" customFormat="1" x14ac:dyDescent="0.2">
      <c r="A46" s="6"/>
      <c r="BD46" s="45"/>
      <c r="BE46" s="44"/>
      <c r="BI46" s="45"/>
      <c r="DO46" s="45"/>
    </row>
    <row r="47" spans="1:119" s="7" customFormat="1" x14ac:dyDescent="0.2">
      <c r="A47" s="6"/>
      <c r="BD47" s="45"/>
      <c r="BE47" s="44"/>
      <c r="BI47" s="45"/>
      <c r="DO47" s="45"/>
    </row>
    <row r="48" spans="1:119" s="7" customFormat="1" x14ac:dyDescent="0.2">
      <c r="A48" s="6"/>
      <c r="BD48" s="45"/>
      <c r="BE48" s="44"/>
      <c r="BI48" s="45"/>
      <c r="DO48" s="45"/>
    </row>
    <row r="49" spans="1:119" s="7" customFormat="1" x14ac:dyDescent="0.2">
      <c r="A49" s="6"/>
      <c r="BD49" s="45"/>
      <c r="BE49" s="44"/>
      <c r="BI49" s="45"/>
      <c r="DO49" s="45"/>
    </row>
    <row r="50" spans="1:119" s="7" customFormat="1" x14ac:dyDescent="0.2">
      <c r="A50" s="6"/>
      <c r="BD50" s="45"/>
      <c r="BE50" s="44"/>
      <c r="BI50" s="45"/>
      <c r="DO50" s="45"/>
    </row>
    <row r="51" spans="1:119" s="7" customFormat="1" x14ac:dyDescent="0.2">
      <c r="A51" s="6"/>
      <c r="BD51" s="45"/>
      <c r="BE51" s="44"/>
      <c r="BI51" s="45"/>
      <c r="DO51" s="45"/>
    </row>
    <row r="52" spans="1:119" s="7" customFormat="1" x14ac:dyDescent="0.2">
      <c r="A52" s="6"/>
      <c r="BD52" s="45"/>
      <c r="BE52" s="44"/>
      <c r="BI52" s="45"/>
      <c r="DO52" s="45"/>
    </row>
    <row r="53" spans="1:119" s="7" customFormat="1" x14ac:dyDescent="0.2">
      <c r="A53" s="6"/>
      <c r="BD53" s="45"/>
      <c r="BE53" s="44"/>
      <c r="BI53" s="45"/>
      <c r="DO53" s="45"/>
    </row>
    <row r="54" spans="1:119" s="7" customFormat="1" x14ac:dyDescent="0.2">
      <c r="A54" s="6"/>
      <c r="BD54" s="45"/>
      <c r="BE54" s="44"/>
      <c r="BI54" s="45"/>
      <c r="DO54" s="45"/>
    </row>
    <row r="55" spans="1:119" s="7" customFormat="1" x14ac:dyDescent="0.2">
      <c r="A55" s="6"/>
      <c r="BD55" s="45"/>
      <c r="BE55" s="44"/>
      <c r="BI55" s="45"/>
      <c r="DO55" s="45"/>
    </row>
    <row r="56" spans="1:119" s="7" customFormat="1" x14ac:dyDescent="0.2">
      <c r="A56" s="6"/>
      <c r="BD56" s="45"/>
      <c r="BE56" s="44"/>
      <c r="BI56" s="45"/>
      <c r="DO56" s="45"/>
    </row>
    <row r="57" spans="1:119" s="7" customFormat="1" x14ac:dyDescent="0.2">
      <c r="A57" s="6"/>
      <c r="BD57" s="45"/>
      <c r="BE57" s="44"/>
      <c r="BI57" s="45"/>
      <c r="DO57" s="45"/>
    </row>
    <row r="58" spans="1:119" s="7" customFormat="1" x14ac:dyDescent="0.2">
      <c r="A58" s="6"/>
      <c r="BD58" s="45"/>
      <c r="BE58" s="44"/>
      <c r="BI58" s="45"/>
      <c r="DO58" s="45"/>
    </row>
    <row r="59" spans="1:119" s="7" customFormat="1" x14ac:dyDescent="0.2">
      <c r="A59" s="6"/>
      <c r="BD59" s="45"/>
      <c r="BE59" s="44"/>
      <c r="BI59" s="45"/>
      <c r="DO59" s="45"/>
    </row>
    <row r="60" spans="1:119" s="7" customFormat="1" x14ac:dyDescent="0.2">
      <c r="A60" s="6"/>
      <c r="BD60" s="45"/>
      <c r="BE60" s="44"/>
      <c r="BI60" s="45"/>
      <c r="DO60" s="45"/>
    </row>
    <row r="61" spans="1:119" s="7" customFormat="1" x14ac:dyDescent="0.2">
      <c r="A61" s="6"/>
      <c r="BD61" s="45"/>
      <c r="BE61" s="44"/>
      <c r="BI61" s="45"/>
      <c r="DO61" s="45"/>
    </row>
    <row r="62" spans="1:119" s="7" customFormat="1" x14ac:dyDescent="0.2">
      <c r="A62" s="6"/>
      <c r="BD62" s="45"/>
      <c r="BE62" s="44"/>
      <c r="BI62" s="45"/>
      <c r="DO62" s="45"/>
    </row>
    <row r="63" spans="1:119" s="7" customFormat="1" x14ac:dyDescent="0.2">
      <c r="A63" s="6"/>
      <c r="BD63" s="45"/>
      <c r="BE63" s="44"/>
      <c r="BI63" s="45"/>
      <c r="DO63" s="45"/>
    </row>
    <row r="64" spans="1:119" s="7" customFormat="1" x14ac:dyDescent="0.2">
      <c r="A64" s="6"/>
      <c r="BD64" s="45"/>
      <c r="BE64" s="44"/>
      <c r="BI64" s="45"/>
      <c r="DO64" s="45"/>
    </row>
    <row r="65" spans="1:119" s="7" customFormat="1" x14ac:dyDescent="0.2">
      <c r="A65" s="6"/>
      <c r="BD65" s="45"/>
      <c r="BE65" s="44"/>
      <c r="BI65" s="45"/>
      <c r="DO65" s="45"/>
    </row>
    <row r="66" spans="1:119" s="7" customFormat="1" x14ac:dyDescent="0.2">
      <c r="A66" s="6"/>
      <c r="BD66" s="45"/>
      <c r="BE66" s="44"/>
      <c r="BI66" s="45"/>
      <c r="DO66" s="45"/>
    </row>
    <row r="67" spans="1:119" s="7" customFormat="1" x14ac:dyDescent="0.2">
      <c r="A67" s="6"/>
      <c r="BD67" s="45"/>
      <c r="BE67" s="44"/>
      <c r="BI67" s="45"/>
      <c r="DO67" s="45"/>
    </row>
    <row r="68" spans="1:119" s="7" customFormat="1" x14ac:dyDescent="0.2">
      <c r="A68" s="6"/>
      <c r="BD68" s="45"/>
      <c r="BE68" s="44"/>
      <c r="BI68" s="45"/>
      <c r="DO68" s="45"/>
    </row>
    <row r="69" spans="1:119" s="7" customFormat="1" x14ac:dyDescent="0.2">
      <c r="A69" s="6"/>
      <c r="BD69" s="45"/>
      <c r="BE69" s="44"/>
      <c r="BI69" s="45"/>
      <c r="DO69" s="45"/>
    </row>
    <row r="70" spans="1:119" s="7" customFormat="1" x14ac:dyDescent="0.2">
      <c r="A70" s="6"/>
      <c r="BD70" s="45"/>
      <c r="BE70" s="44"/>
      <c r="BI70" s="45"/>
      <c r="DO70" s="45"/>
    </row>
    <row r="71" spans="1:119" s="7" customFormat="1" x14ac:dyDescent="0.2">
      <c r="A71" s="6"/>
      <c r="BD71" s="45"/>
      <c r="BE71" s="44"/>
      <c r="BI71" s="45"/>
      <c r="DO71" s="45"/>
    </row>
    <row r="72" spans="1:119" s="7" customFormat="1" x14ac:dyDescent="0.2">
      <c r="A72" s="6"/>
      <c r="BD72" s="45"/>
      <c r="BE72" s="44"/>
      <c r="BI72" s="45"/>
      <c r="DO72" s="45"/>
    </row>
    <row r="73" spans="1:119" s="7" customFormat="1" x14ac:dyDescent="0.2">
      <c r="A73" s="6"/>
      <c r="BD73" s="45"/>
      <c r="BE73" s="44"/>
      <c r="BI73" s="45"/>
      <c r="DO73" s="45"/>
    </row>
    <row r="74" spans="1:119" s="7" customFormat="1" x14ac:dyDescent="0.2">
      <c r="A74" s="6"/>
      <c r="BD74" s="45"/>
      <c r="BE74" s="44"/>
      <c r="BI74" s="45"/>
      <c r="DO74" s="45"/>
    </row>
    <row r="75" spans="1:119" s="7" customFormat="1" x14ac:dyDescent="0.2">
      <c r="A75" s="6"/>
      <c r="BD75" s="45"/>
      <c r="BE75" s="44"/>
      <c r="BI75" s="45"/>
      <c r="DO75" s="45"/>
    </row>
    <row r="76" spans="1:119" s="7" customFormat="1" x14ac:dyDescent="0.2">
      <c r="A76" s="6"/>
      <c r="BD76" s="45"/>
      <c r="BE76" s="44"/>
      <c r="BI76" s="45"/>
      <c r="DO76" s="45"/>
    </row>
    <row r="77" spans="1:119" s="7" customFormat="1" x14ac:dyDescent="0.2">
      <c r="A77" s="6"/>
      <c r="BD77" s="45"/>
      <c r="BE77" s="44"/>
      <c r="BI77" s="45"/>
      <c r="DO77" s="45"/>
    </row>
    <row r="78" spans="1:119" s="7" customFormat="1" x14ac:dyDescent="0.2">
      <c r="A78" s="6"/>
      <c r="BD78" s="45"/>
      <c r="BE78" s="44"/>
      <c r="BI78" s="45"/>
      <c r="DO78" s="45"/>
    </row>
    <row r="79" spans="1:119" s="7" customFormat="1" x14ac:dyDescent="0.2">
      <c r="A79" s="6"/>
      <c r="BD79" s="45"/>
      <c r="BE79" s="44"/>
      <c r="BI79" s="45"/>
      <c r="DO79" s="45"/>
    </row>
    <row r="80" spans="1:119" s="7" customFormat="1" x14ac:dyDescent="0.2">
      <c r="A80" s="6"/>
      <c r="BD80" s="45"/>
      <c r="BE80" s="44"/>
      <c r="BI80" s="45"/>
      <c r="DO80" s="45"/>
    </row>
    <row r="81" spans="1:119" s="7" customFormat="1" x14ac:dyDescent="0.2">
      <c r="A81" s="6"/>
      <c r="BD81" s="45"/>
      <c r="BE81" s="44"/>
      <c r="BI81" s="45"/>
      <c r="DO81" s="45"/>
    </row>
    <row r="82" spans="1:119" s="7" customFormat="1" x14ac:dyDescent="0.2">
      <c r="A82" s="6"/>
      <c r="BD82" s="45"/>
      <c r="BE82" s="44"/>
      <c r="BI82" s="45"/>
      <c r="DO82" s="45"/>
    </row>
    <row r="83" spans="1:119" s="7" customFormat="1" x14ac:dyDescent="0.2">
      <c r="A83" s="6"/>
      <c r="BD83" s="45"/>
      <c r="BE83" s="44"/>
      <c r="BI83" s="45"/>
      <c r="DO83" s="45"/>
    </row>
    <row r="84" spans="1:119" s="7" customFormat="1" x14ac:dyDescent="0.2">
      <c r="A84" s="6"/>
      <c r="BD84" s="45"/>
      <c r="BE84" s="44"/>
      <c r="BI84" s="45"/>
      <c r="DO84" s="45"/>
    </row>
    <row r="85" spans="1:119" s="7" customFormat="1" x14ac:dyDescent="0.2">
      <c r="A85" s="6"/>
      <c r="BD85" s="45"/>
      <c r="BE85" s="44"/>
      <c r="BI85" s="45"/>
      <c r="DO85" s="45"/>
    </row>
    <row r="86" spans="1:119" s="7" customFormat="1" x14ac:dyDescent="0.2">
      <c r="A86" s="6"/>
      <c r="BD86" s="45"/>
      <c r="BE86" s="44"/>
      <c r="BI86" s="45"/>
      <c r="DO86" s="45"/>
    </row>
    <row r="87" spans="1:119" s="7" customFormat="1" x14ac:dyDescent="0.2">
      <c r="A87" s="6"/>
      <c r="BD87" s="45"/>
      <c r="BE87" s="44"/>
      <c r="BI87" s="45"/>
      <c r="DO87" s="45"/>
    </row>
    <row r="88" spans="1:119" s="7" customFormat="1" x14ac:dyDescent="0.2">
      <c r="A88" s="6"/>
      <c r="BD88" s="45"/>
      <c r="BE88" s="44"/>
      <c r="BI88" s="45"/>
      <c r="DO88" s="45"/>
    </row>
    <row r="89" spans="1:119" s="7" customFormat="1" x14ac:dyDescent="0.2">
      <c r="A89" s="6"/>
      <c r="BD89" s="45"/>
      <c r="BE89" s="44"/>
      <c r="BI89" s="45"/>
      <c r="DO89" s="45"/>
    </row>
    <row r="90" spans="1:119" s="7" customFormat="1" x14ac:dyDescent="0.2">
      <c r="A90" s="6"/>
      <c r="BD90" s="45"/>
      <c r="BE90" s="44"/>
      <c r="BI90" s="45"/>
      <c r="DO90" s="45"/>
    </row>
    <row r="91" spans="1:119" s="7" customFormat="1" x14ac:dyDescent="0.2">
      <c r="A91" s="6"/>
      <c r="BD91" s="45"/>
      <c r="BE91" s="44"/>
      <c r="BI91" s="45"/>
      <c r="DO91" s="45"/>
    </row>
    <row r="92" spans="1:119" s="7" customFormat="1" x14ac:dyDescent="0.2">
      <c r="A92" s="6"/>
      <c r="BD92" s="45"/>
      <c r="BE92" s="44"/>
      <c r="BI92" s="45"/>
      <c r="DO92" s="45"/>
    </row>
    <row r="93" spans="1:119" s="7" customFormat="1" x14ac:dyDescent="0.2">
      <c r="A93" s="6"/>
      <c r="BD93" s="45"/>
      <c r="BE93" s="44"/>
      <c r="BI93" s="45"/>
      <c r="DO93" s="45"/>
    </row>
    <row r="94" spans="1:119" s="7" customFormat="1" x14ac:dyDescent="0.2">
      <c r="A94" s="6"/>
      <c r="BD94" s="45"/>
      <c r="BE94" s="44"/>
      <c r="BI94" s="45"/>
      <c r="DO94" s="45"/>
    </row>
    <row r="95" spans="1:119" s="7" customFormat="1" x14ac:dyDescent="0.2">
      <c r="A95" s="6"/>
      <c r="BD95" s="45"/>
      <c r="BE95" s="44"/>
      <c r="BI95" s="45"/>
      <c r="DO95" s="45"/>
    </row>
    <row r="96" spans="1:119" s="7" customFormat="1" x14ac:dyDescent="0.2">
      <c r="A96" s="6"/>
      <c r="BD96" s="45"/>
      <c r="BE96" s="44"/>
      <c r="BI96" s="45"/>
      <c r="DO96" s="45"/>
    </row>
    <row r="97" spans="1:119" s="7" customFormat="1" x14ac:dyDescent="0.2">
      <c r="A97" s="6"/>
      <c r="BD97" s="45"/>
      <c r="BE97" s="44"/>
      <c r="BI97" s="45"/>
      <c r="DO97" s="45"/>
    </row>
    <row r="98" spans="1:119" s="7" customFormat="1" x14ac:dyDescent="0.2">
      <c r="A98" s="6"/>
      <c r="BD98" s="45"/>
      <c r="BE98" s="44"/>
      <c r="BI98" s="45"/>
      <c r="DO98" s="45"/>
    </row>
    <row r="99" spans="1:119" s="7" customFormat="1" x14ac:dyDescent="0.2">
      <c r="A99" s="6"/>
      <c r="BD99" s="45"/>
      <c r="BE99" s="44"/>
      <c r="BI99" s="45"/>
      <c r="DO99" s="45"/>
    </row>
    <row r="100" spans="1:119" s="7" customFormat="1" x14ac:dyDescent="0.2">
      <c r="A100" s="6"/>
      <c r="BD100" s="45"/>
      <c r="BE100" s="44"/>
      <c r="BI100" s="45"/>
      <c r="DO100" s="45"/>
    </row>
    <row r="101" spans="1:119" s="7" customFormat="1" x14ac:dyDescent="0.2">
      <c r="A101" s="6"/>
      <c r="BD101" s="45"/>
      <c r="BE101" s="44"/>
      <c r="BI101" s="45"/>
      <c r="DO101" s="45"/>
    </row>
    <row r="102" spans="1:119" s="7" customFormat="1" x14ac:dyDescent="0.2">
      <c r="A102" s="6"/>
      <c r="BD102" s="45"/>
      <c r="BE102" s="44"/>
      <c r="BI102" s="45"/>
      <c r="DO102" s="45"/>
    </row>
    <row r="103" spans="1:119" s="7" customFormat="1" x14ac:dyDescent="0.2">
      <c r="A103" s="6"/>
      <c r="BD103" s="45"/>
      <c r="BE103" s="44"/>
      <c r="BI103" s="45"/>
      <c r="DO103" s="45"/>
    </row>
    <row r="104" spans="1:119" s="7" customFormat="1" x14ac:dyDescent="0.2">
      <c r="A104" s="6"/>
      <c r="BD104" s="45"/>
      <c r="BE104" s="44"/>
      <c r="BI104" s="45"/>
      <c r="DO104" s="45"/>
    </row>
    <row r="105" spans="1:119" s="7" customFormat="1" x14ac:dyDescent="0.2">
      <c r="A105" s="6"/>
      <c r="BD105" s="45"/>
      <c r="BE105" s="44"/>
      <c r="BI105" s="45"/>
      <c r="DO105" s="45"/>
    </row>
    <row r="106" spans="1:119" s="7" customFormat="1" x14ac:dyDescent="0.2">
      <c r="A106" s="6"/>
      <c r="BD106" s="45"/>
      <c r="BE106" s="44"/>
      <c r="BI106" s="45"/>
      <c r="DO106" s="45"/>
    </row>
    <row r="107" spans="1:119" s="7" customFormat="1" x14ac:dyDescent="0.2">
      <c r="A107" s="6"/>
      <c r="BD107" s="45"/>
      <c r="BE107" s="44"/>
      <c r="BI107" s="45"/>
      <c r="DO107" s="45"/>
    </row>
    <row r="108" spans="1:119" s="7" customFormat="1" x14ac:dyDescent="0.2">
      <c r="A108" s="6"/>
      <c r="BD108" s="45"/>
      <c r="BE108" s="44"/>
      <c r="BI108" s="45"/>
      <c r="DO108" s="45"/>
    </row>
    <row r="109" spans="1:119" s="7" customFormat="1" x14ac:dyDescent="0.2">
      <c r="A109" s="6"/>
      <c r="BD109" s="45"/>
      <c r="BE109" s="44"/>
      <c r="BI109" s="45"/>
      <c r="DO109" s="45"/>
    </row>
    <row r="110" spans="1:119" s="7" customFormat="1" x14ac:dyDescent="0.2">
      <c r="A110" s="6"/>
      <c r="BD110" s="45"/>
      <c r="BE110" s="44"/>
      <c r="BI110" s="45"/>
      <c r="DO110" s="45"/>
    </row>
    <row r="111" spans="1:119" s="7" customFormat="1" x14ac:dyDescent="0.2">
      <c r="A111" s="6"/>
      <c r="BD111" s="45"/>
      <c r="BE111" s="44"/>
      <c r="BI111" s="45"/>
      <c r="DO111" s="45"/>
    </row>
    <row r="112" spans="1:119" s="7" customFormat="1" x14ac:dyDescent="0.2">
      <c r="A112" s="6"/>
      <c r="BD112" s="45"/>
      <c r="BE112" s="44"/>
      <c r="BI112" s="45"/>
      <c r="DO112" s="45"/>
    </row>
    <row r="113" spans="1:119" s="7" customFormat="1" x14ac:dyDescent="0.2">
      <c r="A113" s="6"/>
      <c r="BD113" s="45"/>
      <c r="BE113" s="44"/>
      <c r="BI113" s="45"/>
      <c r="DO113" s="45"/>
    </row>
    <row r="114" spans="1:119" s="7" customFormat="1" x14ac:dyDescent="0.2">
      <c r="A114" s="6"/>
      <c r="BD114" s="45"/>
      <c r="BE114" s="44"/>
      <c r="BI114" s="45"/>
      <c r="DO114" s="45"/>
    </row>
    <row r="115" spans="1:119" s="7" customFormat="1" x14ac:dyDescent="0.2">
      <c r="A115" s="6"/>
      <c r="BD115" s="45"/>
      <c r="BE115" s="44"/>
      <c r="BI115" s="45"/>
      <c r="DO115" s="45"/>
    </row>
    <row r="116" spans="1:119" s="7" customFormat="1" x14ac:dyDescent="0.2">
      <c r="A116" s="6"/>
      <c r="BD116" s="45"/>
      <c r="BE116" s="44"/>
      <c r="BI116" s="45"/>
      <c r="DO116" s="45"/>
    </row>
    <row r="117" spans="1:119" s="7" customFormat="1" x14ac:dyDescent="0.2">
      <c r="A117" s="6"/>
      <c r="BD117" s="45"/>
      <c r="BE117" s="44"/>
      <c r="BI117" s="45"/>
      <c r="DO117" s="45"/>
    </row>
    <row r="118" spans="1:119" s="7" customFormat="1" x14ac:dyDescent="0.2">
      <c r="A118" s="6"/>
      <c r="BD118" s="45"/>
      <c r="BE118" s="44"/>
      <c r="BI118" s="45"/>
      <c r="DO118" s="45"/>
    </row>
    <row r="119" spans="1:119" s="7" customFormat="1" x14ac:dyDescent="0.2">
      <c r="A119" s="6"/>
      <c r="BD119" s="45"/>
      <c r="BE119" s="44"/>
      <c r="BI119" s="45"/>
      <c r="DO119" s="45"/>
    </row>
    <row r="120" spans="1:119" s="7" customFormat="1" x14ac:dyDescent="0.2">
      <c r="A120" s="6"/>
      <c r="BD120" s="45"/>
      <c r="BE120" s="44"/>
      <c r="BI120" s="45"/>
      <c r="DO120" s="45"/>
    </row>
    <row r="121" spans="1:119" s="7" customFormat="1" x14ac:dyDescent="0.2">
      <c r="A121" s="6"/>
      <c r="BD121" s="45"/>
      <c r="BE121" s="44"/>
      <c r="BI121" s="45"/>
      <c r="DO121" s="45"/>
    </row>
    <row r="122" spans="1:119" s="7" customFormat="1" x14ac:dyDescent="0.2">
      <c r="A122" s="6"/>
      <c r="BD122" s="45"/>
      <c r="BE122" s="44"/>
      <c r="BI122" s="45"/>
      <c r="DO122" s="45"/>
    </row>
    <row r="123" spans="1:119" s="7" customFormat="1" x14ac:dyDescent="0.2">
      <c r="A123" s="6"/>
      <c r="BD123" s="45"/>
      <c r="BE123" s="44"/>
      <c r="BI123" s="45"/>
      <c r="DO123" s="45"/>
    </row>
    <row r="124" spans="1:119" s="7" customFormat="1" x14ac:dyDescent="0.2">
      <c r="A124" s="6"/>
      <c r="BD124" s="45"/>
      <c r="BE124" s="44"/>
      <c r="BI124" s="45"/>
      <c r="DO124" s="45"/>
    </row>
    <row r="125" spans="1:119" s="7" customFormat="1" x14ac:dyDescent="0.2">
      <c r="A125" s="6"/>
      <c r="BD125" s="45"/>
      <c r="BE125" s="44"/>
      <c r="BI125" s="45"/>
      <c r="DO125" s="45"/>
    </row>
    <row r="126" spans="1:119" s="7" customFormat="1" x14ac:dyDescent="0.2">
      <c r="A126" s="6"/>
      <c r="BD126" s="45"/>
      <c r="BE126" s="44"/>
      <c r="BI126" s="45"/>
      <c r="DO126" s="45"/>
    </row>
    <row r="127" spans="1:119" s="7" customFormat="1" x14ac:dyDescent="0.2">
      <c r="A127" s="6"/>
      <c r="BD127" s="45"/>
      <c r="BE127" s="44"/>
      <c r="BI127" s="45"/>
      <c r="DO127" s="45"/>
    </row>
    <row r="128" spans="1:119" s="7" customFormat="1" x14ac:dyDescent="0.2">
      <c r="A128" s="6"/>
      <c r="BD128" s="45"/>
      <c r="BE128" s="44"/>
      <c r="BI128" s="45"/>
      <c r="DO128" s="45"/>
    </row>
    <row r="129" spans="1:119" s="109" customFormat="1" x14ac:dyDescent="0.2">
      <c r="A129" s="108"/>
      <c r="BD129" s="110"/>
      <c r="BE129" s="111"/>
      <c r="BI129" s="110"/>
      <c r="DO1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WPA2_1_snd</vt:lpstr>
      <vt:lpstr>WPA2_1_dev</vt:lpstr>
      <vt:lpstr>WPA2_1_rcv</vt:lpstr>
      <vt:lpstr>WPA2_1_combined</vt:lpstr>
      <vt:lpstr>WPA2_2_combined</vt:lpstr>
      <vt:lpstr>open_1</vt:lpstr>
      <vt:lpstr>template2</vt:lpstr>
      <vt:lpstr>template</vt:lpstr>
      <vt:lpstr>WPA2_2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2017-03-05T22:48:04Z</dcterms:created>
  <dcterms:modified xsi:type="dcterms:W3CDTF">2017-03-06T15:11:57Z</dcterms:modified>
</cp:coreProperties>
</file>