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nyvenom/Documents/Projects/Noisebox-2018/BOM - orders/"/>
    </mc:Choice>
  </mc:AlternateContent>
  <xr:revisionPtr revIDLastSave="0" documentId="13_ncr:1_{A11F7EC5-7BB0-384D-8C86-A4E3585EA78D}" xr6:coauthVersionLast="37" xr6:coauthVersionMax="37" xr10:uidLastSave="{00000000-0000-0000-0000-000000000000}"/>
  <bookViews>
    <workbookView xWindow="2980" yWindow="2240" windowWidth="27640" windowHeight="18760" xr2:uid="{2B5DF1BB-4645-CE4B-94A1-70572321EE1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3" i="1" l="1"/>
  <c r="I14" i="1"/>
  <c r="I39" i="1"/>
  <c r="I32" i="1"/>
  <c r="I31" i="1"/>
  <c r="I38" i="1"/>
  <c r="I37" i="1"/>
  <c r="I36" i="1"/>
  <c r="I35" i="1"/>
  <c r="I30" i="1"/>
  <c r="I29" i="1"/>
  <c r="I28" i="1"/>
  <c r="I26" i="1"/>
  <c r="I25" i="1"/>
  <c r="I23" i="1"/>
  <c r="I22" i="1"/>
  <c r="I21" i="1"/>
  <c r="I20" i="1"/>
  <c r="I19" i="1"/>
  <c r="I18" i="1"/>
  <c r="I16" i="1"/>
  <c r="I10" i="1"/>
  <c r="I9" i="1"/>
  <c r="I8" i="1"/>
  <c r="I7" i="1"/>
  <c r="I6" i="1"/>
  <c r="I13" i="1"/>
  <c r="I12" i="1"/>
  <c r="I41" i="1"/>
  <c r="I42" i="1"/>
  <c r="I43" i="1" l="1"/>
</calcChain>
</file>

<file path=xl/sharedStrings.xml><?xml version="1.0" encoding="utf-8"?>
<sst xmlns="http://schemas.openxmlformats.org/spreadsheetml/2006/main" count="191" uniqueCount="101">
  <si>
    <t>Noisebox 2018 materials list</t>
  </si>
  <si>
    <t xml:space="preserve"># </t>
  </si>
  <si>
    <t>Description</t>
  </si>
  <si>
    <t xml:space="preserve">Quantity per inst. </t>
  </si>
  <si>
    <t>Supplier</t>
  </si>
  <si>
    <t xml:space="preserve">Part No. </t>
  </si>
  <si>
    <t>Cost per unit</t>
  </si>
  <si>
    <t xml:space="preserve">Cost per inst. </t>
  </si>
  <si>
    <t>Notes</t>
  </si>
  <si>
    <t>Use</t>
  </si>
  <si>
    <t>19-September 2018</t>
  </si>
  <si>
    <t>PROCESSING</t>
  </si>
  <si>
    <t>Raspberry Pi 3 B+</t>
  </si>
  <si>
    <t>Teensy 3.2</t>
  </si>
  <si>
    <t>Prynth control board</t>
  </si>
  <si>
    <t>Pimoroni On/Off Shim</t>
  </si>
  <si>
    <t>POWER</t>
  </si>
  <si>
    <t>Battery - 6600mA LiPo</t>
  </si>
  <si>
    <t>DISPLAY</t>
  </si>
  <si>
    <t>2.7" 128x64 OLED monochrome</t>
  </si>
  <si>
    <t>ANALOG SENSORS</t>
  </si>
  <si>
    <t>Linear potentiometer</t>
  </si>
  <si>
    <t>Logarithmic potentiometer</t>
  </si>
  <si>
    <t>Momentary buttons (power)</t>
  </si>
  <si>
    <t>Piezo element</t>
  </si>
  <si>
    <t>DIGITAL SENSORS</t>
  </si>
  <si>
    <t>Capacitive touch acquisition i2c (x12)</t>
  </si>
  <si>
    <t>CABLES AND CONNECTORS</t>
  </si>
  <si>
    <t>Fe-Pi Audio V1 or V2</t>
  </si>
  <si>
    <t>GPIO ribbon cable (for Fe-Pi Z)</t>
  </si>
  <si>
    <t>Ethernet extension cable</t>
  </si>
  <si>
    <t>USB power cable (USB B &gt; USB micro)</t>
  </si>
  <si>
    <t>USB cable (USB-A &gt; USB micro)</t>
  </si>
  <si>
    <t>Knobs</t>
  </si>
  <si>
    <t>ENCLOSURE AND FINISHING</t>
  </si>
  <si>
    <t>3D print enclosure frame</t>
  </si>
  <si>
    <t>Laser cut panels</t>
  </si>
  <si>
    <t>TOOLS AND MISC</t>
  </si>
  <si>
    <t>Charger Doctor (in-line voltage/current meter)</t>
  </si>
  <si>
    <t>Charger - PowerBoost 1000 Charger</t>
  </si>
  <si>
    <t>Adafruit</t>
  </si>
  <si>
    <t>Component mounting hardware (set)</t>
  </si>
  <si>
    <t>Enclosure screws #4 x 3/8" (set)</t>
  </si>
  <si>
    <t>Mouser</t>
  </si>
  <si>
    <t>Order quantity:</t>
  </si>
  <si>
    <t>P160KNP-0QC20A10K</t>
  </si>
  <si>
    <t>P160KNP-0QD20B10K</t>
  </si>
  <si>
    <t xml:space="preserve">7BB-20-6L0 </t>
  </si>
  <si>
    <t>485-909</t>
  </si>
  <si>
    <t>Manufacturer</t>
  </si>
  <si>
    <t>TT Electronics</t>
  </si>
  <si>
    <t>Currency</t>
  </si>
  <si>
    <t>USD</t>
  </si>
  <si>
    <t>CAD</t>
  </si>
  <si>
    <t>USD &gt; CAD conversion:</t>
  </si>
  <si>
    <t>485-1988</t>
  </si>
  <si>
    <t>Murata</t>
  </si>
  <si>
    <t>USB Type-A jack</t>
  </si>
  <si>
    <t>485-937</t>
  </si>
  <si>
    <t>custom</t>
  </si>
  <si>
    <t>CIRMMT fab</t>
  </si>
  <si>
    <t>485-1852</t>
  </si>
  <si>
    <t>Pimoroni</t>
  </si>
  <si>
    <t>Home Depot</t>
  </si>
  <si>
    <t>Will purchase in store</t>
  </si>
  <si>
    <t>Raspberry Pi</t>
  </si>
  <si>
    <t>358-RPI3-MODBP-BULK</t>
  </si>
  <si>
    <t>474-DEV-13736</t>
  </si>
  <si>
    <t>IDMIL</t>
  </si>
  <si>
    <t>DirtyPCBs</t>
  </si>
  <si>
    <t>Fe-Pi</t>
  </si>
  <si>
    <t>FE-PI AUDIO V1</t>
  </si>
  <si>
    <t>PRJS</t>
  </si>
  <si>
    <t xml:space="preserve">Adafruit </t>
  </si>
  <si>
    <t>485-982</t>
  </si>
  <si>
    <t>can order cheap on AliExpress</t>
  </si>
  <si>
    <t>485-3387</t>
  </si>
  <si>
    <t>IMU i2c (LSM9DS1)</t>
  </si>
  <si>
    <t>currently using Adafruit 10DOF (discontinued)</t>
  </si>
  <si>
    <t>x</t>
  </si>
  <si>
    <t>m</t>
  </si>
  <si>
    <t>microSD card (16GB)</t>
  </si>
  <si>
    <t>SanDisk</t>
  </si>
  <si>
    <t>467-SDSDQAF3-016G-I</t>
  </si>
  <si>
    <t xml:space="preserve">Mouser Cart: </t>
  </si>
  <si>
    <t>n/a</t>
  </si>
  <si>
    <t>generic</t>
  </si>
  <si>
    <t>485-3299</t>
  </si>
  <si>
    <t>don't need 1 per instrument</t>
  </si>
  <si>
    <t>a</t>
  </si>
  <si>
    <t>Momentary button (function - black)</t>
  </si>
  <si>
    <t>Momentary button (mode / octave - red)</t>
  </si>
  <si>
    <t>Order now?
a = Ada
m = Ms
o = othr</t>
  </si>
  <si>
    <t>Power supply</t>
  </si>
  <si>
    <t>USB cable (A &gt; B) power supply to inst.</t>
  </si>
  <si>
    <t>562-3021007-06</t>
  </si>
  <si>
    <t>Qualtek</t>
  </si>
  <si>
    <t>Access ID:</t>
  </si>
  <si>
    <t xml:space="preserve">2ecda1393f </t>
  </si>
  <si>
    <t>Link to cart:</t>
  </si>
  <si>
    <t>https://www.mouser.ca/ProjectManager/ProjectDetail.aspx?AccessID=2ecda1393f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</si>
</sst>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14" fontId="0" fillId="0" borderId="0" xfId="0" quotePrefix="1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/>
    <xf numFmtId="0" fontId="0" fillId="0" borderId="0" xfId="0" applyFo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3" fillId="0" borderId="0" xfId="2"/>
    <xf numFmtId="0" fontId="0" fillId="0" borderId="0" xfId="0" applyFont="1" applyFill="1"/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0" fontId="4" fillId="2" borderId="3" xfId="0" applyFont="1" applyFill="1" applyBorder="1" applyAlignment="1">
      <alignment horizontal="right"/>
    </xf>
    <xf numFmtId="0" fontId="4" fillId="2" borderId="4" xfId="0" applyFont="1" applyFill="1" applyBorder="1"/>
    <xf numFmtId="0" fontId="4" fillId="2" borderId="2" xfId="0" applyFont="1" applyFill="1" applyBorder="1" applyAlignment="1">
      <alignment horizontal="left"/>
    </xf>
    <xf numFmtId="0" fontId="3" fillId="0" borderId="0" xfId="2" applyAlignment="1">
      <alignment horizontal="left"/>
    </xf>
    <xf numFmtId="0" fontId="3" fillId="0" borderId="0" xfId="2" applyAlignment="1">
      <alignment horizontal="left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3" fillId="0" borderId="0" xfId="2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2" fillId="0" borderId="0" xfId="0" applyFont="1" applyFill="1"/>
    <xf numFmtId="0" fontId="0" fillId="5" borderId="0" xfId="0" applyFill="1"/>
    <xf numFmtId="0" fontId="5" fillId="0" borderId="5" xfId="2" applyFont="1" applyBorder="1" applyAlignment="1">
      <alignment horizontal="right"/>
    </xf>
    <xf numFmtId="0" fontId="5" fillId="0" borderId="6" xfId="2" applyFont="1" applyBorder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ProductDetail/485-1852" TargetMode="External"/><Relationship Id="rId13" Type="http://schemas.openxmlformats.org/officeDocument/2006/relationships/hyperlink" Target="https://www.adafruit.com/product/1445" TargetMode="External"/><Relationship Id="rId18" Type="http://schemas.openxmlformats.org/officeDocument/2006/relationships/hyperlink" Target="https://fe-pi.com/products/fe-pi-audio-v1" TargetMode="External"/><Relationship Id="rId26" Type="http://schemas.openxmlformats.org/officeDocument/2006/relationships/hyperlink" Target="https://www.mouser.ca/ProductDetail/562-3021007-06" TargetMode="External"/><Relationship Id="rId3" Type="http://schemas.openxmlformats.org/officeDocument/2006/relationships/hyperlink" Target="https://www.mouser.ca/ProductDetail/81-7BB-20-6L0" TargetMode="External"/><Relationship Id="rId21" Type="http://schemas.openxmlformats.org/officeDocument/2006/relationships/hyperlink" Target="https://www.adafruit.com/product/898" TargetMode="External"/><Relationship Id="rId7" Type="http://schemas.openxmlformats.org/officeDocument/2006/relationships/hyperlink" Target="https://www.mouser.ca/ProductDetail/485-937" TargetMode="External"/><Relationship Id="rId12" Type="http://schemas.openxmlformats.org/officeDocument/2006/relationships/hyperlink" Target="https://www.adafruit.com/product/559" TargetMode="External"/><Relationship Id="rId17" Type="http://schemas.openxmlformats.org/officeDocument/2006/relationships/hyperlink" Target="https://www.mouser.ca/ProductDetail/SparkFun/DEV-13736?qs=sGAEpiMZZMuWWq7rhECaKVjnUlbUDjFgBj37EAXueZA%3d" TargetMode="External"/><Relationship Id="rId25" Type="http://schemas.openxmlformats.org/officeDocument/2006/relationships/hyperlink" Target="https://www.adafruit.com/product/1994" TargetMode="External"/><Relationship Id="rId2" Type="http://schemas.openxmlformats.org/officeDocument/2006/relationships/hyperlink" Target="https://www.mouser.ca/ProductDetail/858-P160KNP0QC20A10K" TargetMode="External"/><Relationship Id="rId16" Type="http://schemas.openxmlformats.org/officeDocument/2006/relationships/hyperlink" Target="https://www.mouser.ca/ProductDetail/Raspberry-Pi/RPI3-MODBP-BULK?qs=sGAEpiMZZMve4%2fbfQkoj%252bFahespDt2PCtZmaxsahQ%252bo%3d" TargetMode="External"/><Relationship Id="rId20" Type="http://schemas.openxmlformats.org/officeDocument/2006/relationships/hyperlink" Target="https://www.mouser.ca/ProductDetail/485-3387" TargetMode="External"/><Relationship Id="rId1" Type="http://schemas.openxmlformats.org/officeDocument/2006/relationships/hyperlink" Target="https://www.mouser.ca/ProductDetail/858-P160KNP0QD20B10K" TargetMode="External"/><Relationship Id="rId6" Type="http://schemas.openxmlformats.org/officeDocument/2006/relationships/hyperlink" Target="https://www.adafruit.com/product/2225" TargetMode="External"/><Relationship Id="rId11" Type="http://schemas.openxmlformats.org/officeDocument/2006/relationships/hyperlink" Target="https://www.adafruit.com/product/353" TargetMode="External"/><Relationship Id="rId24" Type="http://schemas.openxmlformats.org/officeDocument/2006/relationships/hyperlink" Target="https://www.adafruit.com/product/2674" TargetMode="External"/><Relationship Id="rId5" Type="http://schemas.openxmlformats.org/officeDocument/2006/relationships/hyperlink" Target="https://www.mouser.ca/ProductDetail/485-1988" TargetMode="External"/><Relationship Id="rId15" Type="http://schemas.openxmlformats.org/officeDocument/2006/relationships/hyperlink" Target="https://www.adafruit.com/product/2046" TargetMode="External"/><Relationship Id="rId23" Type="http://schemas.openxmlformats.org/officeDocument/2006/relationships/hyperlink" Target="https://www.mouser.ca/ProductDetail/Adafruit/3299?qs=%2fha2pyFaduidPXPXSuFTA1s4HVMkyNb91qvPt0LoZSWPsq937kVxlw%3d%3d" TargetMode="External"/><Relationship Id="rId10" Type="http://schemas.openxmlformats.org/officeDocument/2006/relationships/hyperlink" Target="https://www.adafruit.com/product/2465" TargetMode="External"/><Relationship Id="rId19" Type="http://schemas.openxmlformats.org/officeDocument/2006/relationships/hyperlink" Target="https://www.mouser.ca/ProductDetail/Adafruit/1982?qs=sGAEpiMZZMsMyYRRhGMFNjUO9wjDJRI2MxtHDT4Wd0o%3d" TargetMode="External"/><Relationship Id="rId4" Type="http://schemas.openxmlformats.org/officeDocument/2006/relationships/hyperlink" Target="https://www.mouser.ca/ProductDetail/485-909" TargetMode="External"/><Relationship Id="rId9" Type="http://schemas.openxmlformats.org/officeDocument/2006/relationships/hyperlink" Target="https://www.adafruit.com/product/3581" TargetMode="External"/><Relationship Id="rId14" Type="http://schemas.openxmlformats.org/officeDocument/2006/relationships/hyperlink" Target="https://www.adafruit.com/product/1505" TargetMode="External"/><Relationship Id="rId22" Type="http://schemas.openxmlformats.org/officeDocument/2006/relationships/hyperlink" Target="https://www.mouser.ca/QuickViewProdDetail.aspx?PartNum=467-SDSDQAF3-016G-I&amp;KeepThis=true&amp;TB_iframe=true&amp;height=375&amp;width=530&amp;QuickView=true" TargetMode="External"/><Relationship Id="rId27" Type="http://schemas.openxmlformats.org/officeDocument/2006/relationships/hyperlink" Target="https://www.mouser.ca/ProjectManager/ProjectDetail.aspx?AccessID=2ecda1393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C207D-D5D8-F941-A584-1FD97A84F6E0}">
  <dimension ref="A1:M46"/>
  <sheetViews>
    <sheetView tabSelected="1" topLeftCell="A4" workbookViewId="0">
      <selection activeCell="K42" sqref="K42"/>
    </sheetView>
  </sheetViews>
  <sheetFormatPr baseColWidth="10" defaultRowHeight="16" x14ac:dyDescent="0.2"/>
  <cols>
    <col min="1" max="1" width="3.33203125" style="4" customWidth="1"/>
    <col min="2" max="2" width="39.83203125" bestFit="1" customWidth="1"/>
    <col min="3" max="3" width="8" style="4" customWidth="1"/>
    <col min="4" max="4" width="13" style="12" customWidth="1"/>
    <col min="5" max="5" width="15.6640625" customWidth="1"/>
    <col min="6" max="6" width="20.6640625" style="12" bestFit="1" customWidth="1"/>
    <col min="7" max="7" width="8.1640625" bestFit="1" customWidth="1"/>
    <col min="8" max="8" width="10.83203125" style="5" customWidth="1"/>
    <col min="9" max="9" width="10.83203125" style="5"/>
    <col min="10" max="10" width="10.5" style="4" customWidth="1"/>
    <col min="11" max="11" width="8.83203125" style="4" customWidth="1"/>
    <col min="12" max="12" width="40.6640625" customWidth="1"/>
    <col min="13" max="13" width="30.1640625" customWidth="1"/>
  </cols>
  <sheetData>
    <row r="1" spans="1:13" x14ac:dyDescent="0.2">
      <c r="A1" t="s">
        <v>0</v>
      </c>
      <c r="H1"/>
      <c r="I1"/>
    </row>
    <row r="2" spans="1:13" x14ac:dyDescent="0.2">
      <c r="A2" s="1" t="s">
        <v>10</v>
      </c>
      <c r="H2"/>
      <c r="I2"/>
    </row>
    <row r="3" spans="1:13" x14ac:dyDescent="0.2">
      <c r="F3" s="16"/>
      <c r="G3" s="14" t="s">
        <v>54</v>
      </c>
      <c r="H3" s="15">
        <v>1.2972999999999999</v>
      </c>
      <c r="I3"/>
    </row>
    <row r="4" spans="1:13" s="2" customFormat="1" ht="85" x14ac:dyDescent="0.2">
      <c r="A4" s="8" t="s">
        <v>1</v>
      </c>
      <c r="B4" s="9" t="s">
        <v>2</v>
      </c>
      <c r="C4" s="8" t="s">
        <v>3</v>
      </c>
      <c r="D4" s="13" t="s">
        <v>49</v>
      </c>
      <c r="E4" s="9" t="s">
        <v>4</v>
      </c>
      <c r="F4" s="13" t="s">
        <v>5</v>
      </c>
      <c r="G4" s="9" t="s">
        <v>51</v>
      </c>
      <c r="H4" s="9" t="s">
        <v>6</v>
      </c>
      <c r="I4" s="9" t="s">
        <v>7</v>
      </c>
      <c r="J4" s="8" t="s">
        <v>92</v>
      </c>
      <c r="K4" s="3" t="s">
        <v>44</v>
      </c>
      <c r="L4" s="9" t="s">
        <v>8</v>
      </c>
      <c r="M4" s="9" t="s">
        <v>9</v>
      </c>
    </row>
    <row r="5" spans="1:13" x14ac:dyDescent="0.2">
      <c r="B5" s="6" t="s">
        <v>11</v>
      </c>
    </row>
    <row r="6" spans="1:13" x14ac:dyDescent="0.2">
      <c r="A6" s="4">
        <v>1</v>
      </c>
      <c r="B6" t="s">
        <v>12</v>
      </c>
      <c r="C6" s="4">
        <v>1</v>
      </c>
      <c r="D6" s="12" t="s">
        <v>65</v>
      </c>
      <c r="E6" s="23" t="s">
        <v>43</v>
      </c>
      <c r="F6" s="17" t="s">
        <v>66</v>
      </c>
      <c r="G6" t="s">
        <v>53</v>
      </c>
      <c r="H6" s="5">
        <v>60.72</v>
      </c>
      <c r="I6" s="5">
        <f t="shared" ref="I6:I10" si="0">IF(C6=" "," ",IF(G6="USD",C6*(H6*$H$3),C6*H6))</f>
        <v>60.72</v>
      </c>
    </row>
    <row r="7" spans="1:13" x14ac:dyDescent="0.2">
      <c r="A7" s="4">
        <v>2</v>
      </c>
      <c r="B7" t="s">
        <v>13</v>
      </c>
      <c r="C7" s="4">
        <v>1</v>
      </c>
      <c r="D7" s="12" t="s">
        <v>72</v>
      </c>
      <c r="E7" s="23" t="s">
        <v>43</v>
      </c>
      <c r="F7" s="10" t="s">
        <v>67</v>
      </c>
      <c r="G7" t="s">
        <v>53</v>
      </c>
      <c r="H7" s="5">
        <v>31.05</v>
      </c>
      <c r="I7" s="5">
        <f>IF(C7=" "," ",IF(F7="USD",C7*(H7*$H$3),C7*H7))</f>
        <v>31.05</v>
      </c>
    </row>
    <row r="8" spans="1:13" x14ac:dyDescent="0.2">
      <c r="A8" s="4">
        <v>3</v>
      </c>
      <c r="B8" t="s">
        <v>14</v>
      </c>
      <c r="C8" s="4">
        <v>1</v>
      </c>
      <c r="D8" s="12" t="s">
        <v>68</v>
      </c>
      <c r="E8" s="28" t="s">
        <v>69</v>
      </c>
      <c r="F8" s="21" t="s">
        <v>85</v>
      </c>
      <c r="I8" s="5">
        <f t="shared" si="0"/>
        <v>0</v>
      </c>
    </row>
    <row r="9" spans="1:13" x14ac:dyDescent="0.2">
      <c r="A9" s="4">
        <v>4</v>
      </c>
      <c r="B9" t="s">
        <v>28</v>
      </c>
      <c r="C9" s="4">
        <v>1</v>
      </c>
      <c r="D9" s="12" t="s">
        <v>70</v>
      </c>
      <c r="E9" s="28" t="s">
        <v>70</v>
      </c>
      <c r="F9" s="17" t="s">
        <v>71</v>
      </c>
      <c r="G9" t="s">
        <v>52</v>
      </c>
      <c r="H9" s="5">
        <v>15.95</v>
      </c>
      <c r="I9" s="5">
        <f t="shared" si="0"/>
        <v>20.691934999999997</v>
      </c>
    </row>
    <row r="10" spans="1:13" x14ac:dyDescent="0.2">
      <c r="A10" s="4">
        <v>5</v>
      </c>
      <c r="B10" s="19" t="s">
        <v>15</v>
      </c>
      <c r="C10" s="20">
        <v>1</v>
      </c>
      <c r="D10" s="21" t="s">
        <v>62</v>
      </c>
      <c r="E10" s="25" t="s">
        <v>40</v>
      </c>
      <c r="F10" s="22">
        <v>3581</v>
      </c>
      <c r="G10" t="s">
        <v>52</v>
      </c>
      <c r="H10" s="5">
        <v>6.95</v>
      </c>
      <c r="I10" s="5">
        <f t="shared" si="0"/>
        <v>9.016235</v>
      </c>
    </row>
    <row r="11" spans="1:13" x14ac:dyDescent="0.2">
      <c r="B11" s="6" t="s">
        <v>16</v>
      </c>
    </row>
    <row r="12" spans="1:13" x14ac:dyDescent="0.2">
      <c r="A12" s="4">
        <v>6</v>
      </c>
      <c r="B12" s="19" t="s">
        <v>17</v>
      </c>
      <c r="C12" s="4">
        <v>1</v>
      </c>
      <c r="D12" s="21" t="s">
        <v>40</v>
      </c>
      <c r="E12" s="25" t="s">
        <v>40</v>
      </c>
      <c r="F12" s="22">
        <v>2465</v>
      </c>
      <c r="G12" t="s">
        <v>52</v>
      </c>
      <c r="H12" s="5">
        <v>19.95</v>
      </c>
      <c r="I12" s="5">
        <f>IF(C12=" "," ",IF(G12="USD",C12*(H12*$H$3),C12*H12))</f>
        <v>25.881134999999997</v>
      </c>
      <c r="J12" s="20" t="s">
        <v>89</v>
      </c>
      <c r="K12" s="4">
        <v>1</v>
      </c>
    </row>
    <row r="13" spans="1:13" x14ac:dyDescent="0.2">
      <c r="A13" s="4">
        <v>7</v>
      </c>
      <c r="B13" s="19" t="s">
        <v>39</v>
      </c>
      <c r="C13" s="4">
        <v>1</v>
      </c>
      <c r="D13" s="21" t="s">
        <v>40</v>
      </c>
      <c r="E13" s="25" t="s">
        <v>40</v>
      </c>
      <c r="F13" s="22">
        <v>353</v>
      </c>
      <c r="G13" t="s">
        <v>52</v>
      </c>
      <c r="H13" s="5">
        <v>29.5</v>
      </c>
      <c r="I13" s="5">
        <f>IF(C13=" "," ",IF(G13="USD",C13*(H13*$H$3),C13*H13))</f>
        <v>38.270349999999993</v>
      </c>
      <c r="J13" s="20" t="s">
        <v>89</v>
      </c>
      <c r="K13" s="4">
        <v>1</v>
      </c>
    </row>
    <row r="14" spans="1:13" x14ac:dyDescent="0.2">
      <c r="A14" s="4">
        <v>8</v>
      </c>
      <c r="B14" s="19" t="s">
        <v>93</v>
      </c>
      <c r="C14" s="4">
        <v>1</v>
      </c>
      <c r="D14" s="21" t="s">
        <v>40</v>
      </c>
      <c r="E14" s="25" t="s">
        <v>40</v>
      </c>
      <c r="F14" s="22">
        <v>1994</v>
      </c>
      <c r="G14" t="s">
        <v>52</v>
      </c>
      <c r="H14" s="5">
        <v>6.95</v>
      </c>
      <c r="I14" s="5">
        <f>IF(C14=" "," ",IF(G14="USD",C14*(H14*$H$3),C14*H14))</f>
        <v>9.016235</v>
      </c>
      <c r="J14" s="20"/>
    </row>
    <row r="15" spans="1:13" x14ac:dyDescent="0.2">
      <c r="B15" s="27" t="s">
        <v>18</v>
      </c>
    </row>
    <row r="16" spans="1:13" x14ac:dyDescent="0.2">
      <c r="A16" s="4">
        <v>9</v>
      </c>
      <c r="B16" s="19" t="s">
        <v>19</v>
      </c>
      <c r="C16" s="4">
        <v>1</v>
      </c>
      <c r="D16" s="21" t="s">
        <v>40</v>
      </c>
      <c r="E16" s="25" t="s">
        <v>40</v>
      </c>
      <c r="F16" s="17">
        <v>2674</v>
      </c>
      <c r="G16" t="s">
        <v>52</v>
      </c>
      <c r="H16" s="5">
        <v>49.95</v>
      </c>
      <c r="I16" s="5">
        <f>IF(C16=" "," ",IF(G16="USD",C16*(H16*$H$3),C16*H16))</f>
        <v>64.800134999999997</v>
      </c>
    </row>
    <row r="17" spans="1:12" x14ac:dyDescent="0.2">
      <c r="B17" s="27" t="s">
        <v>20</v>
      </c>
    </row>
    <row r="18" spans="1:12" x14ac:dyDescent="0.2">
      <c r="A18" s="4">
        <v>10</v>
      </c>
      <c r="B18" s="19" t="s">
        <v>21</v>
      </c>
      <c r="C18" s="4">
        <v>4</v>
      </c>
      <c r="D18" s="12" t="s">
        <v>50</v>
      </c>
      <c r="E18" s="23" t="s">
        <v>43</v>
      </c>
      <c r="F18" s="17" t="s">
        <v>46</v>
      </c>
      <c r="G18" t="s">
        <v>53</v>
      </c>
      <c r="H18" s="5">
        <v>1.05</v>
      </c>
      <c r="I18" s="5">
        <f t="shared" ref="I18:I23" si="1">IF(C18=" "," ",IF(G18="USD",C18*(H18*$H$3),C18*H18))</f>
        <v>4.2</v>
      </c>
      <c r="J18" s="4" t="s">
        <v>80</v>
      </c>
      <c r="K18" s="4">
        <v>10</v>
      </c>
    </row>
    <row r="19" spans="1:12" x14ac:dyDescent="0.2">
      <c r="A19" s="4">
        <v>11</v>
      </c>
      <c r="B19" s="11" t="s">
        <v>22</v>
      </c>
      <c r="C19" s="4">
        <v>1</v>
      </c>
      <c r="D19" s="12" t="s">
        <v>50</v>
      </c>
      <c r="E19" s="23" t="s">
        <v>43</v>
      </c>
      <c r="F19" s="17" t="s">
        <v>45</v>
      </c>
      <c r="G19" t="s">
        <v>53</v>
      </c>
      <c r="H19" s="5">
        <v>0.94299999999999995</v>
      </c>
      <c r="I19" s="5">
        <f t="shared" si="1"/>
        <v>0.94299999999999995</v>
      </c>
      <c r="J19" s="4" t="s">
        <v>80</v>
      </c>
      <c r="K19" s="4">
        <v>10</v>
      </c>
    </row>
    <row r="20" spans="1:12" x14ac:dyDescent="0.2">
      <c r="A20" s="4">
        <v>12</v>
      </c>
      <c r="B20" s="11" t="s">
        <v>90</v>
      </c>
      <c r="C20" s="4">
        <v>4</v>
      </c>
      <c r="D20" s="21" t="s">
        <v>40</v>
      </c>
      <c r="E20" s="26" t="s">
        <v>40</v>
      </c>
      <c r="F20" s="22">
        <v>1505</v>
      </c>
      <c r="G20" t="s">
        <v>52</v>
      </c>
      <c r="H20" s="5">
        <v>0.86</v>
      </c>
      <c r="I20" s="5">
        <f t="shared" si="1"/>
        <v>4.4627119999999998</v>
      </c>
      <c r="J20" s="4" t="s">
        <v>89</v>
      </c>
      <c r="K20" s="4">
        <v>10</v>
      </c>
    </row>
    <row r="21" spans="1:12" x14ac:dyDescent="0.2">
      <c r="A21" s="4">
        <v>13</v>
      </c>
      <c r="B21" s="11" t="s">
        <v>91</v>
      </c>
      <c r="C21" s="4">
        <v>4</v>
      </c>
      <c r="D21" s="21" t="s">
        <v>40</v>
      </c>
      <c r="E21" s="26" t="s">
        <v>40</v>
      </c>
      <c r="F21" s="22">
        <v>1445</v>
      </c>
      <c r="G21" t="s">
        <v>52</v>
      </c>
      <c r="H21" s="5">
        <v>0.86</v>
      </c>
      <c r="I21" s="5">
        <f t="shared" si="1"/>
        <v>4.4627119999999998</v>
      </c>
      <c r="J21" s="4" t="s">
        <v>89</v>
      </c>
      <c r="K21" s="4">
        <v>10</v>
      </c>
    </row>
    <row r="22" spans="1:12" x14ac:dyDescent="0.2">
      <c r="A22" s="4">
        <v>14</v>
      </c>
      <c r="B22" s="11" t="s">
        <v>23</v>
      </c>
      <c r="C22" s="4">
        <v>1</v>
      </c>
      <c r="D22" s="21" t="s">
        <v>40</v>
      </c>
      <c r="E22" s="26" t="s">
        <v>40</v>
      </c>
      <c r="F22" s="22">
        <v>559</v>
      </c>
      <c r="G22" t="s">
        <v>52</v>
      </c>
      <c r="H22" s="5">
        <v>4.5</v>
      </c>
      <c r="I22" s="5">
        <f t="shared" si="1"/>
        <v>5.8378499999999995</v>
      </c>
      <c r="J22" s="4" t="s">
        <v>89</v>
      </c>
      <c r="K22" s="4">
        <v>2</v>
      </c>
    </row>
    <row r="23" spans="1:12" ht="17" x14ac:dyDescent="0.2">
      <c r="A23" s="4">
        <v>15</v>
      </c>
      <c r="B23" s="11" t="s">
        <v>24</v>
      </c>
      <c r="C23" s="4">
        <v>2</v>
      </c>
      <c r="D23" s="12" t="s">
        <v>56</v>
      </c>
      <c r="E23" s="23" t="s">
        <v>43</v>
      </c>
      <c r="F23" s="18" t="s">
        <v>47</v>
      </c>
      <c r="G23" t="s">
        <v>53</v>
      </c>
      <c r="H23" s="5">
        <v>1.46</v>
      </c>
      <c r="I23" s="5">
        <f t="shared" si="1"/>
        <v>2.92</v>
      </c>
      <c r="J23" s="4" t="s">
        <v>80</v>
      </c>
      <c r="K23" s="4">
        <v>10</v>
      </c>
    </row>
    <row r="24" spans="1:12" x14ac:dyDescent="0.2">
      <c r="B24" s="27" t="s">
        <v>25</v>
      </c>
    </row>
    <row r="25" spans="1:12" x14ac:dyDescent="0.2">
      <c r="A25" s="4">
        <v>16</v>
      </c>
      <c r="B25" s="11" t="s">
        <v>26</v>
      </c>
      <c r="C25" s="4">
        <v>2</v>
      </c>
      <c r="D25" s="12" t="s">
        <v>73</v>
      </c>
      <c r="E25" s="24" t="s">
        <v>43</v>
      </c>
      <c r="F25" s="17" t="s">
        <v>74</v>
      </c>
      <c r="G25" t="s">
        <v>53</v>
      </c>
      <c r="H25" s="5">
        <v>10.97</v>
      </c>
      <c r="I25" s="5">
        <f t="shared" ref="I25:I26" si="2">IF(C25=" "," ",IF(G25="USD",C25*(H25*$H$3),C25*H25))</f>
        <v>21.94</v>
      </c>
      <c r="L25" t="s">
        <v>75</v>
      </c>
    </row>
    <row r="26" spans="1:12" ht="17" x14ac:dyDescent="0.2">
      <c r="A26" s="4">
        <v>17</v>
      </c>
      <c r="B26" s="11" t="s">
        <v>77</v>
      </c>
      <c r="C26" s="4">
        <v>1</v>
      </c>
      <c r="D26" s="12" t="s">
        <v>40</v>
      </c>
      <c r="E26" s="24" t="s">
        <v>43</v>
      </c>
      <c r="F26" s="17" t="s">
        <v>76</v>
      </c>
      <c r="G26" s="12" t="s">
        <v>53</v>
      </c>
      <c r="H26" s="5">
        <v>20.63</v>
      </c>
      <c r="I26" s="5">
        <f t="shared" si="2"/>
        <v>20.63</v>
      </c>
      <c r="J26" s="4" t="s">
        <v>80</v>
      </c>
      <c r="K26" s="4">
        <v>1</v>
      </c>
      <c r="L26" s="2" t="s">
        <v>78</v>
      </c>
    </row>
    <row r="27" spans="1:12" x14ac:dyDescent="0.2">
      <c r="B27" s="27" t="s">
        <v>27</v>
      </c>
    </row>
    <row r="28" spans="1:12" x14ac:dyDescent="0.2">
      <c r="A28" s="4">
        <v>18</v>
      </c>
      <c r="B28" s="11" t="s">
        <v>29</v>
      </c>
      <c r="C28" s="4">
        <v>1</v>
      </c>
      <c r="D28" s="12" t="s">
        <v>40</v>
      </c>
      <c r="E28" s="23" t="s">
        <v>43</v>
      </c>
      <c r="F28" s="17" t="s">
        <v>55</v>
      </c>
      <c r="G28" t="s">
        <v>53</v>
      </c>
      <c r="H28" s="5">
        <v>4.07</v>
      </c>
      <c r="I28" s="5">
        <f t="shared" ref="I28:I33" si="3">IF(C28=" "," ",IF(G28="USD",C28*(H28*$H$3),C28*H28))</f>
        <v>4.07</v>
      </c>
      <c r="J28" s="4" t="s">
        <v>80</v>
      </c>
      <c r="K28" s="4">
        <v>3</v>
      </c>
    </row>
    <row r="29" spans="1:12" x14ac:dyDescent="0.2">
      <c r="A29" s="4">
        <v>19</v>
      </c>
      <c r="B29" s="11" t="s">
        <v>30</v>
      </c>
      <c r="C29" s="4">
        <v>1</v>
      </c>
      <c r="D29" s="12" t="s">
        <v>40</v>
      </c>
      <c r="E29" s="23" t="s">
        <v>43</v>
      </c>
      <c r="F29" s="17" t="s">
        <v>48</v>
      </c>
      <c r="G29" t="s">
        <v>53</v>
      </c>
      <c r="H29" s="5">
        <v>6.83</v>
      </c>
      <c r="I29" s="5">
        <f t="shared" si="3"/>
        <v>6.83</v>
      </c>
      <c r="J29" s="4" t="s">
        <v>80</v>
      </c>
      <c r="K29" s="4">
        <v>1</v>
      </c>
    </row>
    <row r="30" spans="1:12" x14ac:dyDescent="0.2">
      <c r="A30" s="4">
        <v>20</v>
      </c>
      <c r="B30" s="11" t="s">
        <v>31</v>
      </c>
      <c r="C30" s="4">
        <v>1</v>
      </c>
      <c r="D30" s="12" t="s">
        <v>40</v>
      </c>
      <c r="E30" s="23" t="s">
        <v>43</v>
      </c>
      <c r="F30" s="17" t="s">
        <v>58</v>
      </c>
      <c r="G30" t="s">
        <v>53</v>
      </c>
      <c r="H30" s="5">
        <v>5.45</v>
      </c>
      <c r="I30" s="5">
        <f t="shared" si="3"/>
        <v>5.45</v>
      </c>
      <c r="J30" s="4" t="s">
        <v>80</v>
      </c>
      <c r="K30" s="4">
        <v>3</v>
      </c>
    </row>
    <row r="31" spans="1:12" x14ac:dyDescent="0.2">
      <c r="A31" s="4">
        <v>21</v>
      </c>
      <c r="B31" s="11" t="s">
        <v>57</v>
      </c>
      <c r="C31" s="4">
        <v>1</v>
      </c>
      <c r="D31" s="12" t="s">
        <v>40</v>
      </c>
      <c r="E31" s="25" t="s">
        <v>40</v>
      </c>
      <c r="F31" s="17">
        <v>2225</v>
      </c>
      <c r="G31" t="s">
        <v>52</v>
      </c>
      <c r="H31" s="5">
        <v>0.75</v>
      </c>
      <c r="I31" s="5">
        <f>IF(C31=" "," ",IF(G31="USD",C31*(H31*$H$3),C31*H31))</f>
        <v>0.97297499999999992</v>
      </c>
      <c r="J31" s="4" t="s">
        <v>89</v>
      </c>
      <c r="K31" s="4">
        <v>10</v>
      </c>
    </row>
    <row r="32" spans="1:12" x14ac:dyDescent="0.2">
      <c r="A32" s="4">
        <v>22</v>
      </c>
      <c r="B32" s="11" t="s">
        <v>32</v>
      </c>
      <c r="C32" s="4">
        <v>1</v>
      </c>
      <c r="D32" s="12" t="s">
        <v>40</v>
      </c>
      <c r="E32" s="25" t="s">
        <v>40</v>
      </c>
      <c r="F32" s="17">
        <v>898</v>
      </c>
      <c r="G32" t="s">
        <v>52</v>
      </c>
      <c r="H32" s="5">
        <v>2.95</v>
      </c>
      <c r="I32" s="5">
        <f t="shared" si="3"/>
        <v>3.827035</v>
      </c>
    </row>
    <row r="33" spans="1:12" x14ac:dyDescent="0.2">
      <c r="A33" s="4">
        <v>23</v>
      </c>
      <c r="B33" s="11" t="s">
        <v>94</v>
      </c>
      <c r="C33" s="4">
        <v>1</v>
      </c>
      <c r="D33" s="12" t="s">
        <v>96</v>
      </c>
      <c r="E33" s="23" t="s">
        <v>43</v>
      </c>
      <c r="F33" s="10" t="s">
        <v>95</v>
      </c>
      <c r="G33" t="s">
        <v>53</v>
      </c>
      <c r="H33" s="5">
        <v>4.3600000000000003</v>
      </c>
      <c r="I33" s="5">
        <f t="shared" si="3"/>
        <v>4.3600000000000003</v>
      </c>
      <c r="J33" s="4" t="s">
        <v>80</v>
      </c>
      <c r="K33" s="4">
        <v>2</v>
      </c>
    </row>
    <row r="34" spans="1:12" x14ac:dyDescent="0.2">
      <c r="B34" s="27" t="s">
        <v>34</v>
      </c>
    </row>
    <row r="35" spans="1:12" x14ac:dyDescent="0.2">
      <c r="A35" s="4">
        <v>24</v>
      </c>
      <c r="B35" s="11" t="s">
        <v>35</v>
      </c>
      <c r="C35" s="4">
        <v>1</v>
      </c>
      <c r="D35" s="12" t="s">
        <v>59</v>
      </c>
      <c r="E35" s="28" t="s">
        <v>60</v>
      </c>
      <c r="F35" s="21" t="s">
        <v>85</v>
      </c>
      <c r="G35" t="s">
        <v>53</v>
      </c>
      <c r="H35" s="5">
        <v>50</v>
      </c>
      <c r="I35" s="5">
        <f t="shared" ref="I35:I39" si="4">IF(C35=" "," ",IF(G35="USD",C35*(H35*$H$3),C35*H35))</f>
        <v>50</v>
      </c>
      <c r="J35" s="4" t="s">
        <v>79</v>
      </c>
    </row>
    <row r="36" spans="1:12" x14ac:dyDescent="0.2">
      <c r="A36" s="4">
        <v>25</v>
      </c>
      <c r="B36" s="11" t="s">
        <v>36</v>
      </c>
      <c r="C36" s="4">
        <v>1</v>
      </c>
      <c r="D36" s="12" t="s">
        <v>59</v>
      </c>
      <c r="E36" s="28" t="s">
        <v>60</v>
      </c>
      <c r="F36" s="21" t="s">
        <v>85</v>
      </c>
      <c r="G36" t="s">
        <v>53</v>
      </c>
      <c r="H36" s="5">
        <v>20</v>
      </c>
      <c r="I36" s="5">
        <f t="shared" si="4"/>
        <v>20</v>
      </c>
      <c r="J36" s="4" t="s">
        <v>79</v>
      </c>
    </row>
    <row r="37" spans="1:12" x14ac:dyDescent="0.2">
      <c r="A37" s="4">
        <v>26</v>
      </c>
      <c r="B37" s="11" t="s">
        <v>33</v>
      </c>
      <c r="C37" s="4">
        <v>5</v>
      </c>
      <c r="D37" s="21" t="s">
        <v>40</v>
      </c>
      <c r="E37" s="25" t="s">
        <v>40</v>
      </c>
      <c r="F37" s="22">
        <v>2046</v>
      </c>
      <c r="G37" t="s">
        <v>52</v>
      </c>
      <c r="H37" s="5">
        <v>0.5</v>
      </c>
      <c r="I37" s="5">
        <f t="shared" si="4"/>
        <v>3.2432499999999997</v>
      </c>
      <c r="J37" s="4" t="s">
        <v>89</v>
      </c>
      <c r="K37" s="4">
        <v>10</v>
      </c>
    </row>
    <row r="38" spans="1:12" x14ac:dyDescent="0.2">
      <c r="A38" s="4">
        <v>27</v>
      </c>
      <c r="B38" s="11" t="s">
        <v>41</v>
      </c>
      <c r="C38" s="4">
        <v>0</v>
      </c>
      <c r="D38" s="12" t="s">
        <v>40</v>
      </c>
      <c r="E38" s="23" t="s">
        <v>43</v>
      </c>
      <c r="F38" s="17" t="s">
        <v>87</v>
      </c>
      <c r="G38" t="s">
        <v>53</v>
      </c>
      <c r="H38" s="5">
        <v>23.99</v>
      </c>
      <c r="I38" s="5">
        <f t="shared" si="4"/>
        <v>0</v>
      </c>
      <c r="L38" t="s">
        <v>88</v>
      </c>
    </row>
    <row r="39" spans="1:12" x14ac:dyDescent="0.2">
      <c r="A39" s="4">
        <v>28</v>
      </c>
      <c r="B39" s="11" t="s">
        <v>42</v>
      </c>
      <c r="C39" s="4">
        <v>1</v>
      </c>
      <c r="D39" s="21" t="s">
        <v>86</v>
      </c>
      <c r="E39" s="28" t="s">
        <v>63</v>
      </c>
      <c r="F39" s="21" t="s">
        <v>85</v>
      </c>
      <c r="G39" t="s">
        <v>53</v>
      </c>
      <c r="H39" s="5">
        <v>5</v>
      </c>
      <c r="I39" s="5">
        <f t="shared" si="4"/>
        <v>5</v>
      </c>
      <c r="J39" s="4" t="s">
        <v>79</v>
      </c>
      <c r="L39" t="s">
        <v>64</v>
      </c>
    </row>
    <row r="40" spans="1:12" x14ac:dyDescent="0.2">
      <c r="B40" s="27" t="s">
        <v>37</v>
      </c>
    </row>
    <row r="41" spans="1:12" x14ac:dyDescent="0.2">
      <c r="A41" s="4">
        <v>29</v>
      </c>
      <c r="B41" s="11" t="s">
        <v>38</v>
      </c>
      <c r="C41" s="4">
        <v>0</v>
      </c>
      <c r="D41" s="12" t="s">
        <v>40</v>
      </c>
      <c r="E41" s="23" t="s">
        <v>43</v>
      </c>
      <c r="F41" s="17" t="s">
        <v>61</v>
      </c>
      <c r="G41" t="s">
        <v>53</v>
      </c>
      <c r="H41" s="5">
        <v>10.35</v>
      </c>
      <c r="I41" s="5">
        <f>IF(C41=" "," ",C41*H41)</f>
        <v>0</v>
      </c>
      <c r="J41" s="4" t="s">
        <v>80</v>
      </c>
      <c r="K41" s="4">
        <v>1</v>
      </c>
      <c r="L41" t="s">
        <v>88</v>
      </c>
    </row>
    <row r="42" spans="1:12" x14ac:dyDescent="0.2">
      <c r="A42" s="4">
        <v>30</v>
      </c>
      <c r="B42" s="7" t="s">
        <v>81</v>
      </c>
      <c r="C42" s="4">
        <v>1</v>
      </c>
      <c r="D42" s="12" t="s">
        <v>82</v>
      </c>
      <c r="E42" s="23" t="s">
        <v>43</v>
      </c>
      <c r="F42" s="10" t="s">
        <v>83</v>
      </c>
      <c r="G42" t="s">
        <v>53</v>
      </c>
      <c r="H42" s="5">
        <v>26.63</v>
      </c>
      <c r="I42" s="5">
        <f>IF(C42=" "," ",C42*H42)</f>
        <v>26.63</v>
      </c>
    </row>
    <row r="43" spans="1:12" x14ac:dyDescent="0.2">
      <c r="I43" s="5">
        <f>SUM(I6:I42)</f>
        <v>455.22555899999998</v>
      </c>
    </row>
    <row r="44" spans="1:12" x14ac:dyDescent="0.2">
      <c r="B44" s="6" t="s">
        <v>84</v>
      </c>
    </row>
    <row r="45" spans="1:12" x14ac:dyDescent="0.2">
      <c r="B45" s="29" t="s">
        <v>97</v>
      </c>
      <c r="C45" t="s">
        <v>98</v>
      </c>
    </row>
    <row r="46" spans="1:12" x14ac:dyDescent="0.2">
      <c r="B46" s="30" t="s">
        <v>99</v>
      </c>
      <c r="C46" s="10" t="s">
        <v>100</v>
      </c>
    </row>
  </sheetData>
  <hyperlinks>
    <hyperlink ref="F18" r:id="rId1" xr:uid="{F32BBE2E-5235-B04B-8A4D-4FE59C340523}"/>
    <hyperlink ref="F19" r:id="rId2" xr:uid="{FA45862E-35BF-2140-96DF-2ED5729BD185}"/>
    <hyperlink ref="F23" r:id="rId3" xr:uid="{E8308B86-7137-8A4F-8822-DB0EE8E6973A}"/>
    <hyperlink ref="F29" r:id="rId4" xr:uid="{91A6DB86-EAE0-EF40-8DDF-E3E7B462A5F1}"/>
    <hyperlink ref="F28" r:id="rId5" xr:uid="{0BEF7C7E-1DB6-8A4B-9A72-73B1585E6D2C}"/>
    <hyperlink ref="F31" r:id="rId6" display="https://www.adafruit.com/product/2225" xr:uid="{6CBDDD02-03A2-5347-9049-6D55AB2C9C55}"/>
    <hyperlink ref="F30" r:id="rId7" xr:uid="{F123EC99-AC08-134D-A2B5-29B5C42CC25D}"/>
    <hyperlink ref="F41" r:id="rId8" xr:uid="{C87255F3-3796-C540-9998-706875C0E10D}"/>
    <hyperlink ref="F10" r:id="rId9" display="https://www.adafruit.com/product/3581" xr:uid="{6A2174A8-628B-5B48-9E54-91DBA60AA639}"/>
    <hyperlink ref="F12" r:id="rId10" display="https://www.adafruit.com/product/2465" xr:uid="{8836B5DD-397D-AB4D-BADC-BAF49EAD0DAC}"/>
    <hyperlink ref="F13" r:id="rId11" display="https://www.adafruit.com/product/353" xr:uid="{38B1C1DD-DB58-4146-A280-7160C0FF9A4F}"/>
    <hyperlink ref="F22" r:id="rId12" display="https://www.adafruit.com/product/559" xr:uid="{3E22DFFA-6703-7B41-BB12-5A10DD80ACE0}"/>
    <hyperlink ref="F21" r:id="rId13" display="https://www.adafruit.com/product/1445" xr:uid="{7A0F0664-9FF6-484C-84A6-8203FD848BC2}"/>
    <hyperlink ref="F20" r:id="rId14" display="https://www.adafruit.com/product/1505" xr:uid="{C047132F-AD04-4B41-B18B-3EB9D365C144}"/>
    <hyperlink ref="F37" r:id="rId15" display="https://www.adafruit.com/product/2046" xr:uid="{9B6C64F9-9A8A-2F48-BEE9-02D864CC2D7E}"/>
    <hyperlink ref="F6" r:id="rId16" xr:uid="{3D27C95E-064D-FD45-9495-8A59DCF16DB2}"/>
    <hyperlink ref="F7" r:id="rId17" xr:uid="{446C8CE6-3B14-EB4A-9125-EC496E85940D}"/>
    <hyperlink ref="F9" r:id="rId18" xr:uid="{D36BBD37-E463-D449-9220-EEB606B4C9FE}"/>
    <hyperlink ref="F25" r:id="rId19" xr:uid="{11863A39-C523-594C-96BA-2A5B0C69A7DC}"/>
    <hyperlink ref="F26" r:id="rId20" xr:uid="{3A508D4A-4D9A-7B40-ADB7-D747D3AC5EB5}"/>
    <hyperlink ref="F32" r:id="rId21" display="https://www.adafruit.com/product/898" xr:uid="{63D97F7E-4A2E-D34A-B21B-623C1E3AF894}"/>
    <hyperlink ref="F42" r:id="rId22" display="https://www.mouser.ca/QuickViewProdDetail.aspx?PartNum=467-SDSDQAF3-016G-I&amp;KeepThis=true&amp;TB_iframe=true&amp;height=375&amp;width=530&amp;QuickView=true" xr:uid="{B8C1A719-6E40-7847-A1F9-D40ED12FF277}"/>
    <hyperlink ref="F38" r:id="rId23" xr:uid="{88F9F1A1-9FF6-6F44-B892-090AB5CB6E90}"/>
    <hyperlink ref="F16" r:id="rId24" display="https://www.adafruit.com/product/2674" xr:uid="{1FB4622F-3ACA-1245-ACBA-39CBC276567B}"/>
    <hyperlink ref="F14" r:id="rId25" display="https://www.adafruit.com/product/1994" xr:uid="{6824D4FC-9F69-1349-83E4-300D263C8786}"/>
    <hyperlink ref="F33" r:id="rId26" xr:uid="{5083C2F2-3D7D-AC4D-AF2B-D22A1C713F04}"/>
    <hyperlink ref="C46" r:id="rId27" xr:uid="{7DB89C0D-C01A-E14A-94D1-811311A86A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</dc:creator>
  <cp:lastModifiedBy>Sullivan</cp:lastModifiedBy>
  <dcterms:created xsi:type="dcterms:W3CDTF">2018-09-19T13:42:15Z</dcterms:created>
  <dcterms:modified xsi:type="dcterms:W3CDTF">2018-09-19T22:06:52Z</dcterms:modified>
</cp:coreProperties>
</file>