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heckCompatibility="1"/>
  <mc:AlternateContent xmlns:mc="http://schemas.openxmlformats.org/markup-compatibility/2006">
    <mc:Choice Requires="x15">
      <x15ac:absPath xmlns:x15ac="http://schemas.microsoft.com/office/spreadsheetml/2010/11/ac" url="/Users/johnnyvenom/Documents/Projects/Noisebox-2018/BOM - orders/Order-2018-09-19/"/>
    </mc:Choice>
  </mc:AlternateContent>
  <xr:revisionPtr revIDLastSave="0" documentId="13_ncr:1_{CE84CA98-9329-7549-A9AC-A2183D5590C4}" xr6:coauthVersionLast="38" xr6:coauthVersionMax="38" xr10:uidLastSave="{00000000-0000-0000-0000-000000000000}"/>
  <bookViews>
    <workbookView xWindow="11420" yWindow="-28940" windowWidth="28240" windowHeight="24420" tabRatio="500" xr2:uid="{00000000-000D-0000-FFFF-FFFF00000000}"/>
  </bookViews>
  <sheets>
    <sheet name="Order Form" sheetId="2" r:id="rId1"/>
  </sheets>
  <definedNames>
    <definedName name="_xlnm.Print_Area" localSheetId="0">'Order Form'!$A$1:$H$40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" l="1"/>
  <c r="G28" i="2"/>
  <c r="G27" i="2"/>
  <c r="G11" i="2"/>
  <c r="G6" i="2"/>
  <c r="G23" i="2" l="1"/>
  <c r="G24" i="2"/>
  <c r="G26" i="2"/>
  <c r="G25" i="2"/>
  <c r="G22" i="2"/>
  <c r="G21" i="2"/>
  <c r="G20" i="2"/>
  <c r="G29" i="2" l="1"/>
  <c r="G33" i="2" s="1"/>
  <c r="G8" i="2"/>
  <c r="G10" i="2"/>
  <c r="G5" i="2" l="1"/>
  <c r="G12" i="2"/>
  <c r="G9" i="2"/>
  <c r="G4" i="2"/>
  <c r="G13" i="2" s="1"/>
  <c r="F37" i="2"/>
  <c r="G38" i="2" s="1"/>
  <c r="G36" i="2"/>
  <c r="G16" i="2" l="1"/>
  <c r="G18" i="2" s="1"/>
  <c r="G40" i="2" s="1"/>
</calcChain>
</file>

<file path=xl/sharedStrings.xml><?xml version="1.0" encoding="utf-8"?>
<sst xmlns="http://schemas.openxmlformats.org/spreadsheetml/2006/main" count="94" uniqueCount="75">
  <si>
    <t>Description</t>
  </si>
  <si>
    <t>Quantity</t>
  </si>
  <si>
    <t>URL</t>
  </si>
  <si>
    <t>Order details and totals</t>
  </si>
  <si>
    <t>Total for order:</t>
  </si>
  <si>
    <t>GST</t>
  </si>
  <si>
    <t>SUBTOTAL</t>
  </si>
  <si>
    <t>FOAPAL:</t>
  </si>
  <si>
    <t>Product ID</t>
  </si>
  <si>
    <t>Currency</t>
  </si>
  <si>
    <t>Unit price</t>
  </si>
  <si>
    <t>USD</t>
  </si>
  <si>
    <t>Taxes and customs fees</t>
  </si>
  <si>
    <t>USD TOTAL</t>
  </si>
  <si>
    <t>CAD exchange rate</t>
  </si>
  <si>
    <t>CAD TOTAL</t>
  </si>
  <si>
    <t>CAD</t>
  </si>
  <si>
    <t>Access ID:</t>
  </si>
  <si>
    <t>Shipping: FedEx International Priority</t>
  </si>
  <si>
    <t>(free)</t>
  </si>
  <si>
    <t xml:space="preserve">Ordered Date: </t>
  </si>
  <si>
    <t>Requested date:</t>
  </si>
  <si>
    <t>Adafruit</t>
  </si>
  <si>
    <t>https://www.adafruit.com/product/2465</t>
  </si>
  <si>
    <t>Charger - PowerBoost 1000 Charger</t>
  </si>
  <si>
    <t>https://www.adafruit.com/product/353</t>
  </si>
  <si>
    <t>Button - momentary (black)</t>
  </si>
  <si>
    <t>https://www.adafruit.com/product/1994</t>
  </si>
  <si>
    <t>Power supply</t>
  </si>
  <si>
    <t>Button - momentary (red)</t>
  </si>
  <si>
    <t>https://www.adafruit.com/product/1445</t>
  </si>
  <si>
    <t>Button - momentary (metal)</t>
  </si>
  <si>
    <t>https://www.adafruit.com/product/559</t>
  </si>
  <si>
    <t>USB Type A jack (thru hole mount)</t>
  </si>
  <si>
    <t>https://www.adafruit.com/product/2225</t>
  </si>
  <si>
    <t>Knobs (black/red)</t>
  </si>
  <si>
    <t>https://www.adafruit.com/product/2046</t>
  </si>
  <si>
    <t>Mouser</t>
  </si>
  <si>
    <t>Linear rotary potentiometer</t>
  </si>
  <si>
    <t>Logarithmic rotary potentiometer</t>
  </si>
  <si>
    <t>Piezo element</t>
  </si>
  <si>
    <t>GPIO ribbon cable for Raspberry Pi</t>
  </si>
  <si>
    <t>Charger Doctor in-line voltage/current meter</t>
  </si>
  <si>
    <t>P160KNP-0QD20B10K</t>
  </si>
  <si>
    <t>P160KNP-0QC20A10K</t>
  </si>
  <si>
    <t>https://www.mouser.ca/ProductDetail/858-P160KNP0QD20B10K</t>
  </si>
  <si>
    <t>https://www.mouser.ca/ProductDetail/858-P160KNP0QC20A10K</t>
  </si>
  <si>
    <t>485-1988</t>
  </si>
  <si>
    <t>485-937</t>
  </si>
  <si>
    <t>562-3021007-06</t>
  </si>
  <si>
    <t xml:space="preserve">7BB-20-6L0 </t>
  </si>
  <si>
    <t>USB cable (A to B)</t>
  </si>
  <si>
    <t>485-1852</t>
  </si>
  <si>
    <t>https://www.mouser.ca/ProductDetail/81-7BB-20-6L0</t>
  </si>
  <si>
    <t>https://www.mouser.ca/ProductDetail/485-1988</t>
  </si>
  <si>
    <t>https://www.mouser.ca/ProductDetail/485-937</t>
  </si>
  <si>
    <t>https://www.mouser.ca/ProductDetail/485-1852</t>
  </si>
  <si>
    <t>Mouser cart info:</t>
  </si>
  <si>
    <t>Link to cart:</t>
  </si>
  <si>
    <t>https://www.mouser.ca/ProductDetail/562-3021007-06</t>
  </si>
  <si>
    <t>LDM9D51 IMU breakout</t>
  </si>
  <si>
    <t>485-3387</t>
  </si>
  <si>
    <t>https://www.mouser.ca/ProductDetail/485-3387</t>
  </si>
  <si>
    <t>Ethernet panel mount cable</t>
  </si>
  <si>
    <t>485-909</t>
  </si>
  <si>
    <t>https://www.mouser.ca/ProductDetail/485-909</t>
  </si>
  <si>
    <t>USB panel mount cable (B to micro)</t>
  </si>
  <si>
    <t xml:space="preserve">2ecda1393f </t>
  </si>
  <si>
    <t>https://www.mouser.ca/ProjectManager/ProjectDetail.aspx?AccessID=2ecda1393f</t>
  </si>
  <si>
    <t>Pimoroni ONOff SHIM for Raspberry Pi</t>
  </si>
  <si>
    <t>https://www.adafruit.com/product/3581</t>
  </si>
  <si>
    <t>Shipping: DHL Express Worldwide</t>
  </si>
  <si>
    <t>Johnny - Longitudinal Study</t>
  </si>
  <si>
    <t>New Noisebox 1st prototypes</t>
  </si>
  <si>
    <t>Battery LiPo 6600mA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</si>
</sst>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[$$-1009]* #,##0.00_-;\-[$$-1009]* #,##0.00_-;_-[$$-1009]* &quot;-&quot;??_-;_-@_-"/>
    <numFmt numFmtId="165" formatCode="_([$€-2]\ * #,##0.00_);_([$€-2]\ * \(#,##0.00\);_([$€-2]\ * &quot;-&quot;??_);_(@_)"/>
    <numFmt numFmtId="166" formatCode="_(&quot;$&quot;* #,##0.000_);_(&quot;$&quot;* \(#,##0.000\);_(&quot;$&quot;* &quot;-&quot;??_);_(@_)"/>
    <numFmt numFmtId="167" formatCode="_-[$$-1009]* #,##0.00000_-;\-[$$-1009]* #,##0.00000_-;_-[$$-1009]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theme="9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6A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0" fillId="0" borderId="0" xfId="0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5" borderId="11" xfId="0" applyFill="1" applyBorder="1"/>
    <xf numFmtId="0" fontId="0" fillId="0" borderId="13" xfId="0" applyBorder="1"/>
    <xf numFmtId="0" fontId="0" fillId="5" borderId="14" xfId="0" applyFill="1" applyBorder="1"/>
    <xf numFmtId="0" fontId="2" fillId="3" borderId="7" xfId="0" applyFont="1" applyFill="1" applyBorder="1"/>
    <xf numFmtId="0" fontId="0" fillId="0" borderId="11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2" fillId="0" borderId="16" xfId="0" applyFont="1" applyBorder="1"/>
    <xf numFmtId="0" fontId="2" fillId="0" borderId="16" xfId="0" applyFont="1" applyBorder="1" applyAlignment="1">
      <alignment horizontal="right"/>
    </xf>
    <xf numFmtId="0" fontId="0" fillId="0" borderId="17" xfId="0" applyBorder="1"/>
    <xf numFmtId="0" fontId="2" fillId="0" borderId="13" xfId="0" applyFont="1" applyBorder="1"/>
    <xf numFmtId="0" fontId="2" fillId="3" borderId="8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164" fontId="0" fillId="0" borderId="0" xfId="0" applyNumberFormat="1" applyBorder="1"/>
    <xf numFmtId="164" fontId="0" fillId="3" borderId="8" xfId="0" applyNumberFormat="1" applyFill="1" applyBorder="1"/>
    <xf numFmtId="164" fontId="2" fillId="0" borderId="0" xfId="0" applyNumberFormat="1" applyFont="1" applyBorder="1"/>
    <xf numFmtId="164" fontId="2" fillId="0" borderId="16" xfId="0" applyNumberFormat="1" applyFont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5" fontId="4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3" fillId="0" borderId="0" xfId="1" applyBorder="1"/>
    <xf numFmtId="0" fontId="2" fillId="2" borderId="3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ill="1" applyBorder="1"/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2" applyNumberFormat="1" applyFont="1" applyBorder="1"/>
    <xf numFmtId="0" fontId="3" fillId="0" borderId="0" xfId="1" applyBorder="1" applyAlignment="1">
      <alignment horizontal="left"/>
    </xf>
    <xf numFmtId="0" fontId="0" fillId="0" borderId="10" xfId="0" applyFont="1" applyBorder="1" applyAlignment="1">
      <alignment horizontal="center"/>
    </xf>
    <xf numFmtId="166" fontId="1" fillId="0" borderId="0" xfId="2" applyNumberFormat="1" applyFont="1" applyBorder="1"/>
    <xf numFmtId="0" fontId="0" fillId="0" borderId="0" xfId="0" applyFont="1" applyBorder="1"/>
    <xf numFmtId="164" fontId="0" fillId="4" borderId="0" xfId="0" applyNumberFormat="1" applyFont="1" applyFill="1" applyBorder="1"/>
    <xf numFmtId="0" fontId="0" fillId="5" borderId="11" xfId="0" applyFont="1" applyFill="1" applyBorder="1"/>
    <xf numFmtId="0" fontId="0" fillId="0" borderId="0" xfId="0" applyFont="1"/>
    <xf numFmtId="0" fontId="8" fillId="0" borderId="0" xfId="1" applyNumberFormat="1" applyFont="1" applyBorder="1" applyAlignment="1">
      <alignment horizontal="left"/>
    </xf>
    <xf numFmtId="2" fontId="9" fillId="0" borderId="0" xfId="0" applyNumberFormat="1" applyFont="1" applyBorder="1"/>
    <xf numFmtId="0" fontId="0" fillId="0" borderId="0" xfId="0" applyFont="1" applyBorder="1" applyAlignment="1">
      <alignment horizontal="right"/>
    </xf>
    <xf numFmtId="166" fontId="0" fillId="0" borderId="0" xfId="2" applyNumberFormat="1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horizontal="right"/>
    </xf>
    <xf numFmtId="164" fontId="8" fillId="4" borderId="0" xfId="0" applyNumberFormat="1" applyFont="1" applyFill="1" applyBorder="1"/>
    <xf numFmtId="167" fontId="10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>
      <alignment horizontal="right"/>
    </xf>
    <xf numFmtId="0" fontId="0" fillId="0" borderId="13" xfId="0" applyFont="1" applyBorder="1"/>
    <xf numFmtId="0" fontId="0" fillId="0" borderId="13" xfId="0" applyFont="1" applyBorder="1" applyAlignment="1">
      <alignment horizontal="right"/>
    </xf>
    <xf numFmtId="164" fontId="0" fillId="4" borderId="13" xfId="0" applyNumberFormat="1" applyFont="1" applyFill="1" applyBorder="1"/>
    <xf numFmtId="2" fontId="0" fillId="0" borderId="0" xfId="0" applyNumberFormat="1" applyFill="1" applyBorder="1"/>
    <xf numFmtId="164" fontId="0" fillId="4" borderId="13" xfId="0" applyNumberFormat="1" applyFont="1" applyFill="1" applyBorder="1" applyAlignment="1">
      <alignment horizontal="right"/>
    </xf>
    <xf numFmtId="164" fontId="11" fillId="4" borderId="0" xfId="0" applyNumberFormat="1" applyFont="1" applyFill="1" applyBorder="1" applyAlignment="1">
      <alignment horizontal="right"/>
    </xf>
    <xf numFmtId="164" fontId="0" fillId="4" borderId="0" xfId="0" applyNumberFormat="1" applyFont="1" applyFill="1" applyBorder="1" applyAlignment="1">
      <alignment horizontal="right"/>
    </xf>
    <xf numFmtId="0" fontId="8" fillId="0" borderId="0" xfId="1" applyFont="1" applyBorder="1"/>
    <xf numFmtId="0" fontId="2" fillId="0" borderId="13" xfId="0" applyFont="1" applyFill="1" applyBorder="1" applyAlignment="1">
      <alignment horizontal="right"/>
    </xf>
    <xf numFmtId="164" fontId="2" fillId="4" borderId="1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5" fontId="2" fillId="2" borderId="4" xfId="0" applyNumberFormat="1" applyFont="1" applyFill="1" applyBorder="1"/>
    <xf numFmtId="0" fontId="0" fillId="0" borderId="10" xfId="0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left"/>
    </xf>
    <xf numFmtId="0" fontId="8" fillId="0" borderId="0" xfId="1" applyFont="1" applyFill="1" applyBorder="1"/>
    <xf numFmtId="0" fontId="3" fillId="0" borderId="0" xfId="1" applyBorder="1" applyAlignment="1">
      <alignment horizontal="left" wrapText="1"/>
    </xf>
    <xf numFmtId="0" fontId="8" fillId="0" borderId="10" xfId="1" applyFont="1" applyBorder="1"/>
    <xf numFmtId="0" fontId="8" fillId="0" borderId="10" xfId="1" applyFont="1" applyBorder="1" applyAlignment="1">
      <alignment horizontal="right"/>
    </xf>
    <xf numFmtId="0" fontId="8" fillId="0" borderId="12" xfId="1" applyFont="1" applyBorder="1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485-937" TargetMode="External"/><Relationship Id="rId13" Type="http://schemas.openxmlformats.org/officeDocument/2006/relationships/hyperlink" Target="https://www.mouser.ca/ProductDetail/485-1852" TargetMode="External"/><Relationship Id="rId18" Type="http://schemas.openxmlformats.org/officeDocument/2006/relationships/hyperlink" Target="https://www.adafruit.com/product/353" TargetMode="External"/><Relationship Id="rId3" Type="http://schemas.openxmlformats.org/officeDocument/2006/relationships/hyperlink" Target="https://www.adafruit.com/product/1445" TargetMode="External"/><Relationship Id="rId7" Type="http://schemas.openxmlformats.org/officeDocument/2006/relationships/hyperlink" Target="https://www.mouser.ca/ProductDetail/485-1988" TargetMode="External"/><Relationship Id="rId12" Type="http://schemas.openxmlformats.org/officeDocument/2006/relationships/hyperlink" Target="https://www.mouser.ca/ProductDetail/81-7BB-20-6L0" TargetMode="External"/><Relationship Id="rId17" Type="http://schemas.openxmlformats.org/officeDocument/2006/relationships/hyperlink" Target="https://www.adafruit.com/product/3581" TargetMode="External"/><Relationship Id="rId2" Type="http://schemas.openxmlformats.org/officeDocument/2006/relationships/hyperlink" Target="https://www.adafruit.com/product/1994" TargetMode="External"/><Relationship Id="rId16" Type="http://schemas.openxmlformats.org/officeDocument/2006/relationships/hyperlink" Target="https://www.mouser.ca/ProjectManager/ProjectDetail.aspx?AccessID=2ecda1393f" TargetMode="External"/><Relationship Id="rId1" Type="http://schemas.openxmlformats.org/officeDocument/2006/relationships/hyperlink" Target="https://www.adafruit.com/product/1994" TargetMode="External"/><Relationship Id="rId6" Type="http://schemas.openxmlformats.org/officeDocument/2006/relationships/hyperlink" Target="https://www.adafruit.com/product/2046" TargetMode="External"/><Relationship Id="rId11" Type="http://schemas.openxmlformats.org/officeDocument/2006/relationships/hyperlink" Target="https://www.mouser.ca/ProductDetail/485-1988" TargetMode="External"/><Relationship Id="rId5" Type="http://schemas.openxmlformats.org/officeDocument/2006/relationships/hyperlink" Target="https://www.adafruit.com/product/2225" TargetMode="External"/><Relationship Id="rId15" Type="http://schemas.openxmlformats.org/officeDocument/2006/relationships/hyperlink" Target="https://www.mouser.ca/ProductDetail/485-909" TargetMode="External"/><Relationship Id="rId10" Type="http://schemas.openxmlformats.org/officeDocument/2006/relationships/hyperlink" Target="https://www.mouser.ca/ProductDetail/858-P160KNP0QC20A10K" TargetMode="External"/><Relationship Id="rId19" Type="http://schemas.openxmlformats.org/officeDocument/2006/relationships/hyperlink" Target="https://www.adafruit.com/product/2465" TargetMode="External"/><Relationship Id="rId4" Type="http://schemas.openxmlformats.org/officeDocument/2006/relationships/hyperlink" Target="https://www.adafruit.com/product/559" TargetMode="External"/><Relationship Id="rId9" Type="http://schemas.openxmlformats.org/officeDocument/2006/relationships/hyperlink" Target="https://www.mouser.ca/ProductDetail/Qualtek/3021007-06?qs=sGAEpiMZZMsgIz308WEU047hkcLyYWNnYAdW6L8LtYQ%3d" TargetMode="External"/><Relationship Id="rId14" Type="http://schemas.openxmlformats.org/officeDocument/2006/relationships/hyperlink" Target="https://www.mouser.ca/ProductDetail/485-3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zoomScaleNormal="100" zoomScalePageLayoutView="90" workbookViewId="0">
      <selection activeCell="B33" sqref="B33"/>
    </sheetView>
  </sheetViews>
  <sheetFormatPr baseColWidth="10" defaultColWidth="10.83203125" defaultRowHeight="16" x14ac:dyDescent="0.2"/>
  <cols>
    <col min="1" max="1" width="14" customWidth="1"/>
    <col min="2" max="2" width="64.6640625" bestFit="1" customWidth="1"/>
    <col min="3" max="3" width="25.1640625" customWidth="1"/>
    <col min="4" max="4" width="44" bestFit="1" customWidth="1"/>
    <col min="6" max="6" width="10.33203125" customWidth="1"/>
    <col min="7" max="7" width="12.1640625" customWidth="1"/>
    <col min="8" max="8" width="15" customWidth="1"/>
  </cols>
  <sheetData>
    <row r="1" spans="1:19" s="1" customFormat="1" ht="17" thickBot="1" x14ac:dyDescent="0.25">
      <c r="A1" s="36" t="s">
        <v>7</v>
      </c>
      <c r="B1" s="37"/>
      <c r="C1" s="3" t="s">
        <v>72</v>
      </c>
      <c r="D1" s="3" t="s">
        <v>73</v>
      </c>
      <c r="E1" s="39"/>
      <c r="F1" s="39"/>
      <c r="G1" s="71" t="s">
        <v>21</v>
      </c>
      <c r="H1" s="72">
        <v>43362</v>
      </c>
    </row>
    <row r="2" spans="1:19" s="1" customFormat="1" x14ac:dyDescent="0.2">
      <c r="A2" s="34" t="s">
        <v>1</v>
      </c>
      <c r="B2" s="35" t="s">
        <v>0</v>
      </c>
      <c r="C2" s="4" t="s">
        <v>8</v>
      </c>
      <c r="D2" s="4" t="s">
        <v>2</v>
      </c>
      <c r="E2" s="5" t="s">
        <v>9</v>
      </c>
      <c r="F2" s="5" t="s">
        <v>10</v>
      </c>
      <c r="G2" s="4"/>
      <c r="H2" s="6" t="s">
        <v>20</v>
      </c>
    </row>
    <row r="3" spans="1:19" x14ac:dyDescent="0.2">
      <c r="A3" s="13" t="s">
        <v>22</v>
      </c>
      <c r="B3" s="7"/>
      <c r="C3" s="7"/>
      <c r="D3" s="7"/>
      <c r="E3" s="23"/>
      <c r="F3" s="7"/>
      <c r="G3" s="27"/>
      <c r="H3" s="8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51" customFormat="1" x14ac:dyDescent="0.2">
      <c r="A4" s="46">
        <v>2</v>
      </c>
      <c r="B4" s="68" t="s">
        <v>74</v>
      </c>
      <c r="C4" s="52">
        <v>2465</v>
      </c>
      <c r="D4" s="38" t="s">
        <v>25</v>
      </c>
      <c r="E4" s="55" t="s">
        <v>11</v>
      </c>
      <c r="F4" s="48">
        <v>29.5</v>
      </c>
      <c r="G4" s="49">
        <f>A4*F4</f>
        <v>59</v>
      </c>
      <c r="H4" s="50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x14ac:dyDescent="0.2">
      <c r="A5" s="30">
        <v>2</v>
      </c>
      <c r="B5" s="24" t="s">
        <v>24</v>
      </c>
      <c r="C5" s="52">
        <v>353</v>
      </c>
      <c r="D5" s="38" t="s">
        <v>23</v>
      </c>
      <c r="E5" s="55" t="s">
        <v>11</v>
      </c>
      <c r="F5" s="2">
        <v>19.95</v>
      </c>
      <c r="G5" s="49">
        <f t="shared" ref="G5:G11" si="0">A5*F5</f>
        <v>39.9</v>
      </c>
      <c r="H5" s="10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73">
        <v>10</v>
      </c>
      <c r="B6" s="68" t="s">
        <v>33</v>
      </c>
      <c r="C6" s="74">
        <v>2225</v>
      </c>
      <c r="D6" s="38" t="s">
        <v>34</v>
      </c>
      <c r="E6" s="55" t="s">
        <v>11</v>
      </c>
      <c r="F6" s="24">
        <v>0.68</v>
      </c>
      <c r="G6" s="49">
        <f>A6*F6</f>
        <v>6.8000000000000007</v>
      </c>
      <c r="H6" s="10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30">
        <v>4</v>
      </c>
      <c r="B7" s="68" t="s">
        <v>69</v>
      </c>
      <c r="C7" s="52">
        <v>3581</v>
      </c>
      <c r="D7" s="38" t="s">
        <v>70</v>
      </c>
      <c r="E7" s="55" t="s">
        <v>11</v>
      </c>
      <c r="F7" s="24">
        <v>6.95</v>
      </c>
      <c r="G7" s="49">
        <f>A7*F7</f>
        <v>27.8</v>
      </c>
      <c r="H7" s="10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30">
        <v>2</v>
      </c>
      <c r="B8" s="68" t="s">
        <v>31</v>
      </c>
      <c r="C8" s="52">
        <v>559</v>
      </c>
      <c r="D8" s="38" t="s">
        <v>32</v>
      </c>
      <c r="E8" s="55" t="s">
        <v>11</v>
      </c>
      <c r="F8" s="64">
        <v>4.95</v>
      </c>
      <c r="G8" s="49">
        <f>A8*F8</f>
        <v>9.9</v>
      </c>
      <c r="H8" s="10"/>
      <c r="J8" s="43"/>
      <c r="K8" s="42"/>
      <c r="L8" s="38"/>
      <c r="M8" s="38"/>
      <c r="N8" s="44"/>
      <c r="O8" s="2"/>
      <c r="P8" s="41"/>
      <c r="Q8" s="24"/>
      <c r="R8" s="2"/>
      <c r="S8" s="2"/>
    </row>
    <row r="9" spans="1:19" x14ac:dyDescent="0.2">
      <c r="A9" s="30">
        <v>10</v>
      </c>
      <c r="B9" s="68" t="s">
        <v>26</v>
      </c>
      <c r="C9" s="52">
        <v>1505</v>
      </c>
      <c r="D9" s="38" t="s">
        <v>27</v>
      </c>
      <c r="E9" s="55" t="s">
        <v>11</v>
      </c>
      <c r="F9" s="24">
        <v>0.86</v>
      </c>
      <c r="G9" s="49">
        <f t="shared" si="0"/>
        <v>8.6</v>
      </c>
      <c r="H9" s="10"/>
      <c r="J9" s="43"/>
      <c r="K9" s="42"/>
      <c r="L9" s="38"/>
      <c r="M9" s="38"/>
      <c r="N9" s="44"/>
      <c r="O9" s="2"/>
      <c r="P9" s="41"/>
      <c r="Q9" s="24"/>
      <c r="R9" s="2"/>
      <c r="S9" s="2"/>
    </row>
    <row r="10" spans="1:19" x14ac:dyDescent="0.2">
      <c r="A10" s="30">
        <v>10</v>
      </c>
      <c r="B10" s="68" t="s">
        <v>29</v>
      </c>
      <c r="C10" s="52">
        <v>1445</v>
      </c>
      <c r="D10" s="38" t="s">
        <v>30</v>
      </c>
      <c r="E10" s="55" t="s">
        <v>11</v>
      </c>
      <c r="F10" s="24">
        <v>0.86</v>
      </c>
      <c r="G10" s="49">
        <f t="shared" si="0"/>
        <v>8.6</v>
      </c>
      <c r="H10" s="10"/>
      <c r="J10" s="43"/>
      <c r="K10" s="42"/>
      <c r="L10" s="38"/>
      <c r="M10" s="38"/>
      <c r="N10" s="44"/>
      <c r="O10" s="2"/>
      <c r="P10" s="41"/>
      <c r="Q10" s="24"/>
      <c r="R10" s="2"/>
      <c r="S10" s="2"/>
    </row>
    <row r="11" spans="1:19" x14ac:dyDescent="0.2">
      <c r="A11" s="73">
        <v>10</v>
      </c>
      <c r="B11" s="68" t="s">
        <v>35</v>
      </c>
      <c r="C11" s="74">
        <v>2046</v>
      </c>
      <c r="D11" s="38" t="s">
        <v>36</v>
      </c>
      <c r="E11" s="55" t="s">
        <v>11</v>
      </c>
      <c r="F11" s="24">
        <v>0.45</v>
      </c>
      <c r="G11" s="49">
        <f t="shared" si="0"/>
        <v>4.5</v>
      </c>
      <c r="H11" s="10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30">
        <v>2</v>
      </c>
      <c r="B12" s="68" t="s">
        <v>28</v>
      </c>
      <c r="C12" s="52">
        <v>1994</v>
      </c>
      <c r="D12" s="38" t="s">
        <v>27</v>
      </c>
      <c r="E12" s="55" t="s">
        <v>11</v>
      </c>
      <c r="F12" s="2">
        <v>6.95</v>
      </c>
      <c r="G12" s="49">
        <f>A12*F12</f>
        <v>13.9</v>
      </c>
      <c r="H12" s="10"/>
      <c r="J12" s="2"/>
      <c r="K12" s="2"/>
      <c r="L12" s="2"/>
      <c r="M12" s="2"/>
      <c r="N12" s="2"/>
      <c r="O12" s="2"/>
      <c r="P12" s="24"/>
      <c r="Q12" s="24"/>
      <c r="R12" s="2"/>
      <c r="S12" s="2"/>
    </row>
    <row r="13" spans="1:19" x14ac:dyDescent="0.2">
      <c r="A13" s="9"/>
      <c r="B13" s="2"/>
      <c r="C13" s="2"/>
      <c r="D13" s="2"/>
      <c r="E13" s="47"/>
      <c r="F13" s="54" t="s">
        <v>6</v>
      </c>
      <c r="G13" s="49">
        <f>SUM(G4:G12)</f>
        <v>179</v>
      </c>
      <c r="H13" s="10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30"/>
      <c r="B14" s="40"/>
      <c r="C14" s="45"/>
      <c r="D14" s="2"/>
      <c r="E14" s="53"/>
      <c r="F14" s="56" t="s">
        <v>71</v>
      </c>
      <c r="G14" s="58">
        <v>16.989999999999998</v>
      </c>
      <c r="H14" s="10"/>
    </row>
    <row r="15" spans="1:19" x14ac:dyDescent="0.2">
      <c r="A15" s="30"/>
      <c r="B15" s="40"/>
      <c r="C15" s="2"/>
      <c r="D15" s="2"/>
      <c r="E15" s="61"/>
      <c r="F15" s="62" t="s">
        <v>12</v>
      </c>
      <c r="G15" s="65">
        <v>19.02</v>
      </c>
      <c r="H15" s="10"/>
    </row>
    <row r="16" spans="1:19" x14ac:dyDescent="0.2">
      <c r="A16" s="30"/>
      <c r="B16" s="25"/>
      <c r="C16" s="2"/>
      <c r="D16" s="2"/>
      <c r="E16" s="48"/>
      <c r="F16" s="54" t="s">
        <v>13</v>
      </c>
      <c r="G16" s="49">
        <f>SUM(G13:G15)</f>
        <v>215.01000000000002</v>
      </c>
      <c r="H16" s="10"/>
    </row>
    <row r="17" spans="1:8" x14ac:dyDescent="0.2">
      <c r="A17" s="30"/>
      <c r="B17" s="25"/>
      <c r="C17" s="2"/>
      <c r="E17" s="15"/>
      <c r="F17" s="57" t="s">
        <v>14</v>
      </c>
      <c r="G17" s="59">
        <v>1.2972999999999999</v>
      </c>
      <c r="H17" s="10"/>
    </row>
    <row r="18" spans="1:8" x14ac:dyDescent="0.2">
      <c r="A18" s="31"/>
      <c r="B18" s="11"/>
      <c r="C18" s="11"/>
      <c r="D18" s="11"/>
      <c r="E18" s="22"/>
      <c r="F18" s="25" t="s">
        <v>15</v>
      </c>
      <c r="G18" s="60">
        <f>G16*G17</f>
        <v>278.93247300000002</v>
      </c>
      <c r="H18" s="12"/>
    </row>
    <row r="19" spans="1:8" x14ac:dyDescent="0.2">
      <c r="A19" s="13" t="s">
        <v>37</v>
      </c>
      <c r="B19" s="7"/>
      <c r="C19" s="7"/>
      <c r="D19" s="7"/>
      <c r="E19" s="23"/>
      <c r="F19" s="7"/>
      <c r="G19" s="27"/>
      <c r="H19" s="8"/>
    </row>
    <row r="20" spans="1:8" x14ac:dyDescent="0.2">
      <c r="A20" s="46">
        <v>10</v>
      </c>
      <c r="B20" s="68" t="s">
        <v>38</v>
      </c>
      <c r="C20" s="45" t="s">
        <v>43</v>
      </c>
      <c r="D20" s="38" t="s">
        <v>45</v>
      </c>
      <c r="E20" s="55" t="s">
        <v>16</v>
      </c>
      <c r="F20" s="48">
        <v>1.05</v>
      </c>
      <c r="G20" s="49">
        <f>A20*F20</f>
        <v>10.5</v>
      </c>
      <c r="H20" s="50"/>
    </row>
    <row r="21" spans="1:8" x14ac:dyDescent="0.2">
      <c r="A21" s="30">
        <v>10</v>
      </c>
      <c r="B21" s="68" t="s">
        <v>39</v>
      </c>
      <c r="C21" s="45" t="s">
        <v>44</v>
      </c>
      <c r="D21" s="38" t="s">
        <v>46</v>
      </c>
      <c r="E21" s="55" t="s">
        <v>16</v>
      </c>
      <c r="F21" s="2">
        <v>0.94299999999999995</v>
      </c>
      <c r="G21" s="49">
        <f t="shared" ref="G21:G28" si="1">A21*F21</f>
        <v>9.43</v>
      </c>
      <c r="H21" s="10"/>
    </row>
    <row r="22" spans="1:8" ht="17" x14ac:dyDescent="0.2">
      <c r="A22" s="30">
        <v>10</v>
      </c>
      <c r="B22" s="68" t="s">
        <v>40</v>
      </c>
      <c r="C22" s="76" t="s">
        <v>50</v>
      </c>
      <c r="D22" s="38" t="s">
        <v>53</v>
      </c>
      <c r="E22" s="55" t="s">
        <v>16</v>
      </c>
      <c r="F22" s="2">
        <v>1.02</v>
      </c>
      <c r="G22" s="49">
        <f t="shared" si="1"/>
        <v>10.199999999999999</v>
      </c>
      <c r="H22" s="10"/>
    </row>
    <row r="23" spans="1:8" x14ac:dyDescent="0.2">
      <c r="A23" s="30">
        <v>3</v>
      </c>
      <c r="B23" s="75" t="s">
        <v>41</v>
      </c>
      <c r="C23" s="45" t="s">
        <v>47</v>
      </c>
      <c r="D23" s="38" t="s">
        <v>54</v>
      </c>
      <c r="E23" s="55" t="s">
        <v>16</v>
      </c>
      <c r="F23" s="24">
        <v>4.07</v>
      </c>
      <c r="G23" s="49">
        <f>A23*F23</f>
        <v>12.21</v>
      </c>
      <c r="H23" s="10"/>
    </row>
    <row r="24" spans="1:8" x14ac:dyDescent="0.2">
      <c r="A24" s="30">
        <v>3</v>
      </c>
      <c r="B24" s="75" t="s">
        <v>66</v>
      </c>
      <c r="C24" s="45" t="s">
        <v>48</v>
      </c>
      <c r="D24" s="38" t="s">
        <v>55</v>
      </c>
      <c r="E24" s="55" t="s">
        <v>16</v>
      </c>
      <c r="F24" s="24">
        <v>5.45</v>
      </c>
      <c r="G24" s="49">
        <f>A24*F24</f>
        <v>16.350000000000001</v>
      </c>
      <c r="H24" s="10"/>
    </row>
    <row r="25" spans="1:8" x14ac:dyDescent="0.2">
      <c r="A25" s="30">
        <v>1</v>
      </c>
      <c r="B25" s="75" t="s">
        <v>42</v>
      </c>
      <c r="C25" s="45" t="s">
        <v>52</v>
      </c>
      <c r="D25" s="38" t="s">
        <v>56</v>
      </c>
      <c r="E25" s="55" t="s">
        <v>16</v>
      </c>
      <c r="F25" s="24">
        <v>10.35</v>
      </c>
      <c r="G25" s="49">
        <f>A25*F25</f>
        <v>10.35</v>
      </c>
      <c r="H25" s="10"/>
    </row>
    <row r="26" spans="1:8" x14ac:dyDescent="0.2">
      <c r="A26" s="30">
        <v>2</v>
      </c>
      <c r="B26" s="75" t="s">
        <v>51</v>
      </c>
      <c r="C26" s="38" t="s">
        <v>49</v>
      </c>
      <c r="D26" s="38" t="s">
        <v>59</v>
      </c>
      <c r="E26" s="55" t="s">
        <v>16</v>
      </c>
      <c r="F26" s="64">
        <v>4.3600000000000003</v>
      </c>
      <c r="G26" s="49">
        <f>A26*F26</f>
        <v>8.7200000000000006</v>
      </c>
      <c r="H26" s="10"/>
    </row>
    <row r="27" spans="1:8" x14ac:dyDescent="0.2">
      <c r="A27" s="30">
        <v>2</v>
      </c>
      <c r="B27" s="68" t="s">
        <v>60</v>
      </c>
      <c r="C27" s="45" t="s">
        <v>61</v>
      </c>
      <c r="D27" s="38" t="s">
        <v>62</v>
      </c>
      <c r="E27" s="55" t="s">
        <v>16</v>
      </c>
      <c r="F27" s="24">
        <v>20.63</v>
      </c>
      <c r="G27" s="49">
        <f t="shared" si="1"/>
        <v>41.26</v>
      </c>
      <c r="H27" s="10"/>
    </row>
    <row r="28" spans="1:8" x14ac:dyDescent="0.2">
      <c r="A28" s="30">
        <v>2</v>
      </c>
      <c r="B28" s="68" t="s">
        <v>63</v>
      </c>
      <c r="C28" s="45" t="s">
        <v>64</v>
      </c>
      <c r="D28" s="38" t="s">
        <v>65</v>
      </c>
      <c r="E28" s="55" t="s">
        <v>16</v>
      </c>
      <c r="F28" s="24">
        <v>6.83</v>
      </c>
      <c r="G28" s="49">
        <f t="shared" si="1"/>
        <v>13.66</v>
      </c>
      <c r="H28" s="10"/>
    </row>
    <row r="29" spans="1:8" x14ac:dyDescent="0.2">
      <c r="A29" s="30"/>
      <c r="B29" s="40"/>
      <c r="C29" s="45"/>
      <c r="D29" s="2"/>
      <c r="E29" s="53"/>
      <c r="F29" s="54" t="s">
        <v>6</v>
      </c>
      <c r="G29" s="49">
        <f>SUM(G20:G28)</f>
        <v>132.68</v>
      </c>
      <c r="H29" s="10"/>
    </row>
    <row r="30" spans="1:8" x14ac:dyDescent="0.2">
      <c r="A30" s="30"/>
      <c r="B30" s="40"/>
      <c r="C30" s="2"/>
      <c r="D30" s="2"/>
      <c r="E30" s="48"/>
      <c r="F30" s="56" t="s">
        <v>18</v>
      </c>
      <c r="G30" s="66" t="s">
        <v>19</v>
      </c>
      <c r="H30" s="10"/>
    </row>
    <row r="31" spans="1:8" x14ac:dyDescent="0.2">
      <c r="A31" s="77" t="s">
        <v>57</v>
      </c>
      <c r="B31" s="2"/>
      <c r="C31" s="2"/>
      <c r="D31" s="2"/>
      <c r="E31" s="48"/>
      <c r="F31" s="54" t="s">
        <v>5</v>
      </c>
      <c r="G31" s="67">
        <v>5.26</v>
      </c>
      <c r="H31" s="10"/>
    </row>
    <row r="32" spans="1:8" x14ac:dyDescent="0.2">
      <c r="A32" s="78" t="s">
        <v>17</v>
      </c>
      <c r="B32" s="2" t="s">
        <v>67</v>
      </c>
      <c r="C32" s="2"/>
      <c r="D32" s="2"/>
      <c r="E32" s="22"/>
      <c r="F32" s="62"/>
      <c r="G32" s="63"/>
      <c r="H32" s="10"/>
    </row>
    <row r="33" spans="1:8" x14ac:dyDescent="0.2">
      <c r="A33" s="79" t="s">
        <v>58</v>
      </c>
      <c r="B33" s="38" t="s">
        <v>68</v>
      </c>
      <c r="C33" s="11"/>
      <c r="D33" s="11"/>
      <c r="E33" s="22"/>
      <c r="F33" s="69" t="s">
        <v>15</v>
      </c>
      <c r="G33" s="70">
        <f>SUM(G29,G31,G32)</f>
        <v>137.94</v>
      </c>
      <c r="H33" s="12"/>
    </row>
    <row r="34" spans="1:8" x14ac:dyDescent="0.2">
      <c r="A34" s="13" t="s">
        <v>3</v>
      </c>
      <c r="B34" s="7"/>
      <c r="C34" s="7"/>
      <c r="D34" s="7"/>
      <c r="E34" s="7"/>
      <c r="F34" s="7"/>
      <c r="G34" s="27"/>
      <c r="H34" s="8"/>
    </row>
    <row r="35" spans="1:8" x14ac:dyDescent="0.2">
      <c r="A35" s="9"/>
      <c r="B35" s="2"/>
      <c r="C35" s="2"/>
      <c r="D35" s="2"/>
      <c r="E35" s="2"/>
      <c r="F35" s="2"/>
      <c r="G35" s="26"/>
      <c r="H35" s="14"/>
    </row>
    <row r="36" spans="1:8" hidden="1" x14ac:dyDescent="0.2">
      <c r="A36" s="9"/>
      <c r="B36" s="2"/>
      <c r="C36" s="2"/>
      <c r="D36" s="2"/>
      <c r="E36" s="15"/>
      <c r="F36" s="16"/>
      <c r="G36" s="28" t="e">
        <f>#REF!</f>
        <v>#REF!</v>
      </c>
      <c r="H36" s="14"/>
    </row>
    <row r="37" spans="1:8" hidden="1" x14ac:dyDescent="0.2">
      <c r="A37" s="9"/>
      <c r="B37" s="2"/>
      <c r="C37" s="2"/>
      <c r="D37" s="2"/>
      <c r="E37" s="15"/>
      <c r="F37" s="32" t="e">
        <f>#REF!</f>
        <v>#REF!</v>
      </c>
      <c r="G37" s="28"/>
      <c r="H37" s="14"/>
    </row>
    <row r="38" spans="1:8" hidden="1" x14ac:dyDescent="0.2">
      <c r="A38" s="9"/>
      <c r="B38" s="2"/>
      <c r="C38" s="2"/>
      <c r="D38" s="2"/>
      <c r="E38" s="15"/>
      <c r="F38" s="16"/>
      <c r="G38" s="28" t="e">
        <f>F37*F39</f>
        <v>#REF!</v>
      </c>
      <c r="H38" s="14"/>
    </row>
    <row r="39" spans="1:8" hidden="1" x14ac:dyDescent="0.2">
      <c r="A39" s="9"/>
      <c r="B39" s="2"/>
      <c r="C39" s="2"/>
      <c r="D39" s="2"/>
      <c r="E39" s="15"/>
      <c r="F39" s="33"/>
      <c r="G39" s="28"/>
      <c r="H39" s="14"/>
    </row>
    <row r="40" spans="1:8" ht="17" thickBot="1" x14ac:dyDescent="0.25">
      <c r="A40" s="17"/>
      <c r="B40" s="18"/>
      <c r="C40" s="18"/>
      <c r="D40" s="18"/>
      <c r="E40" s="19"/>
      <c r="F40" s="20" t="s">
        <v>4</v>
      </c>
      <c r="G40" s="29">
        <f>SUM(G18,G33)</f>
        <v>416.87247300000001</v>
      </c>
      <c r="H40" s="21"/>
    </row>
    <row r="57" spans="3:3" x14ac:dyDescent="0.2">
      <c r="C57" s="1"/>
    </row>
  </sheetData>
  <phoneticPr fontId="6" type="noConversion"/>
  <hyperlinks>
    <hyperlink ref="D12" r:id="rId1" xr:uid="{FD41DB75-50FF-5146-92F2-512170CF03AD}"/>
    <hyperlink ref="D9" r:id="rId2" xr:uid="{748D494B-C194-154D-8569-A2CF3C61DEEB}"/>
    <hyperlink ref="D10" r:id="rId3" xr:uid="{DE54B882-E219-D543-B9D1-46D6551EE9FD}"/>
    <hyperlink ref="D8" r:id="rId4" xr:uid="{2E1C1EB7-F64D-D348-A896-9801AB79E456}"/>
    <hyperlink ref="D6" r:id="rId5" xr:uid="{323B5386-F544-6944-A320-3EE5CFE82973}"/>
    <hyperlink ref="D11" r:id="rId6" xr:uid="{E00BFBDD-3C73-1346-AC7E-CF27289818F3}"/>
    <hyperlink ref="C23" r:id="rId7" xr:uid="{968E03CF-5920-8C4A-9C35-C55622DD38E4}"/>
    <hyperlink ref="C24" r:id="rId8" xr:uid="{62125BFB-64C4-9E4C-A9B7-8C4621E1B6FD}"/>
    <hyperlink ref="C26" r:id="rId9" xr:uid="{97F7E648-B1AD-E649-82A5-F330E680B62B}"/>
    <hyperlink ref="C20" r:id="rId10" display="P160KNP-0QC20A10K" xr:uid="{DD53DDFE-2126-D441-873A-373CC63ED224}"/>
    <hyperlink ref="C21" r:id="rId11" display="485-1988" xr:uid="{971F337B-3642-7244-806D-C9F2B2466598}"/>
    <hyperlink ref="C22" r:id="rId12" xr:uid="{60157030-E412-1B49-B184-B521E4D7A04B}"/>
    <hyperlink ref="C25" r:id="rId13" xr:uid="{69990502-377F-0A45-AC7F-3D353FBAA912}"/>
    <hyperlink ref="C27" r:id="rId14" xr:uid="{FCBFFB55-F5AD-8E41-A15E-A8434350997F}"/>
    <hyperlink ref="C28" r:id="rId15" xr:uid="{23562FC4-A310-8E45-B419-7CE0950DBB2E}"/>
    <hyperlink ref="B33" r:id="rId16" xr:uid="{891B5824-103F-EE42-A318-3389512A7AA8}"/>
    <hyperlink ref="D7" r:id="rId17" xr:uid="{D0540513-A585-B04B-8BBE-26D4DE66ED2B}"/>
    <hyperlink ref="D4" r:id="rId18" xr:uid="{E7217F95-A556-9F44-B55C-5706E07F21E7}"/>
    <hyperlink ref="D5" r:id="rId19" xr:uid="{14D3FBEB-5116-1B41-8436-3E0E13D5CFB0}"/>
  </hyperlinks>
  <printOptions horizontalCentered="1" verticalCentered="1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cp:lastPrinted>2018-09-19T21:59:27Z</cp:lastPrinted>
  <dcterms:created xsi:type="dcterms:W3CDTF">2016-05-13T16:47:32Z</dcterms:created>
  <dcterms:modified xsi:type="dcterms:W3CDTF">2018-10-18T15:09:40Z</dcterms:modified>
</cp:coreProperties>
</file>