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11640" activeTab="4"/>
  </bookViews>
  <sheets>
    <sheet name="District 1" sheetId="8" r:id="rId1"/>
    <sheet name="District 2" sheetId="7" r:id="rId2"/>
    <sheet name="District 3" sheetId="6" r:id="rId3"/>
    <sheet name="District 4" sheetId="4" r:id="rId4"/>
    <sheet name="District 5" sheetId="2" r:id="rId5"/>
  </sheets>
  <definedNames>
    <definedName name="_xlnm._FilterDatabase" localSheetId="0" hidden="1">'District 1'!$A$1:$W$388</definedName>
    <definedName name="_xlnm._FilterDatabase" localSheetId="1" hidden="1">'District 2'!$A$1:$W$388</definedName>
    <definedName name="_xlnm._FilterDatabase" localSheetId="2" hidden="1">'District 3'!$A$1:$W$388</definedName>
    <definedName name="_xlnm._FilterDatabase" localSheetId="3" hidden="1">'District 4'!$A$1:$W$388</definedName>
    <definedName name="_xlnm._FilterDatabase" localSheetId="4" hidden="1">'District 5'!$A$1:$W$388</definedName>
    <definedName name="_xlnm.Print_Titles" localSheetId="0">'District 1'!$1:$1</definedName>
    <definedName name="_xlnm.Print_Titles" localSheetId="1">'District 2'!$1:$1</definedName>
    <definedName name="_xlnm.Print_Titles" localSheetId="2">'District 3'!$1:$1</definedName>
    <definedName name="_xlnm.Print_Titles" localSheetId="3">'District 4'!$1:$1</definedName>
    <definedName name="_xlnm.Print_Titles" localSheetId="4">'District 5'!$1:$1</definedName>
  </definedNames>
  <calcPr calcId="125725"/>
</workbook>
</file>

<file path=xl/calcChain.xml><?xml version="1.0" encoding="utf-8"?>
<calcChain xmlns="http://schemas.openxmlformats.org/spreadsheetml/2006/main">
  <c r="R250" i="2"/>
  <c r="R226"/>
  <c r="R211"/>
  <c r="R201"/>
  <c r="R198"/>
  <c r="R158"/>
  <c r="R116"/>
  <c r="R108"/>
  <c r="R12"/>
  <c r="R302"/>
  <c r="R301"/>
  <c r="R300"/>
  <c r="R299"/>
  <c r="R298"/>
  <c r="R297"/>
  <c r="R296"/>
  <c r="R295"/>
  <c r="R294"/>
  <c r="R293"/>
  <c r="R292"/>
  <c r="R291"/>
  <c r="R290"/>
  <c r="R289"/>
  <c r="R288"/>
  <c r="R287"/>
  <c r="R286"/>
  <c r="R285"/>
  <c r="R284"/>
  <c r="R283"/>
  <c r="R282"/>
  <c r="R281"/>
  <c r="R280"/>
  <c r="R279"/>
  <c r="R278"/>
  <c r="R277"/>
  <c r="R276"/>
  <c r="R275"/>
  <c r="R274"/>
  <c r="R273"/>
  <c r="R272"/>
  <c r="R271"/>
  <c r="R270"/>
  <c r="R269"/>
  <c r="R268"/>
  <c r="R267"/>
  <c r="R266"/>
  <c r="R265"/>
  <c r="R264"/>
  <c r="R263"/>
  <c r="R262"/>
  <c r="R261"/>
  <c r="R260"/>
  <c r="R259"/>
  <c r="R258"/>
  <c r="R257"/>
  <c r="R256"/>
  <c r="R255"/>
  <c r="R254"/>
  <c r="R253"/>
  <c r="R252"/>
  <c r="R251"/>
  <c r="R249"/>
  <c r="R248"/>
  <c r="R247"/>
  <c r="R246"/>
  <c r="R245"/>
  <c r="R244"/>
  <c r="R243"/>
  <c r="R242"/>
  <c r="R241"/>
  <c r="R239"/>
  <c r="R238"/>
  <c r="R236"/>
  <c r="R235"/>
  <c r="R234"/>
  <c r="R233"/>
  <c r="R232"/>
  <c r="R231"/>
  <c r="R230"/>
  <c r="R229"/>
  <c r="R228"/>
  <c r="R227"/>
  <c r="R225"/>
  <c r="R224"/>
  <c r="R223"/>
  <c r="R222"/>
  <c r="R221"/>
  <c r="R220"/>
  <c r="R219"/>
  <c r="R218"/>
  <c r="R217"/>
  <c r="R216"/>
  <c r="R215"/>
  <c r="R214"/>
  <c r="R213"/>
  <c r="R212"/>
  <c r="R210"/>
  <c r="R209"/>
  <c r="R208"/>
  <c r="R207"/>
  <c r="R206"/>
  <c r="R205"/>
  <c r="R204"/>
  <c r="R203"/>
  <c r="R202"/>
  <c r="R200"/>
  <c r="R199"/>
  <c r="R197"/>
  <c r="R196"/>
  <c r="R195"/>
  <c r="R194"/>
  <c r="R193"/>
  <c r="R192"/>
  <c r="R191"/>
  <c r="R190"/>
  <c r="R189"/>
  <c r="R188"/>
  <c r="R187"/>
  <c r="R186"/>
  <c r="R185"/>
  <c r="R184"/>
  <c r="R183"/>
  <c r="R182"/>
  <c r="R181"/>
  <c r="R180"/>
  <c r="R179"/>
  <c r="R178"/>
  <c r="R177"/>
  <c r="R176"/>
  <c r="R175"/>
  <c r="R174"/>
  <c r="R173"/>
  <c r="R172"/>
  <c r="R171"/>
  <c r="R170"/>
  <c r="R169"/>
  <c r="R168"/>
  <c r="R167"/>
  <c r="R166"/>
  <c r="R165"/>
  <c r="R164"/>
  <c r="R163"/>
  <c r="R162"/>
  <c r="R160"/>
  <c r="R159"/>
  <c r="R157"/>
  <c r="R156"/>
  <c r="R155"/>
  <c r="R154"/>
  <c r="R153"/>
  <c r="R152"/>
  <c r="R151"/>
  <c r="R150"/>
  <c r="R149"/>
  <c r="R148"/>
  <c r="R147"/>
  <c r="R146"/>
  <c r="R145"/>
  <c r="R144"/>
  <c r="R143"/>
  <c r="R142"/>
  <c r="R141"/>
  <c r="R140"/>
  <c r="R139"/>
  <c r="R138"/>
  <c r="R137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5"/>
  <c r="R114"/>
  <c r="R113"/>
  <c r="R112"/>
  <c r="R111"/>
  <c r="R110"/>
  <c r="R109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2"/>
  <c r="R61"/>
  <c r="R60"/>
  <c r="R59"/>
  <c r="R58"/>
  <c r="R57"/>
  <c r="R56"/>
  <c r="R55"/>
  <c r="R54"/>
  <c r="R53"/>
  <c r="R52"/>
  <c r="R51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6"/>
  <c r="R25"/>
  <c r="R24"/>
  <c r="R23"/>
  <c r="R22"/>
  <c r="R21"/>
  <c r="R20"/>
  <c r="R19"/>
  <c r="R18"/>
  <c r="R17"/>
  <c r="R16"/>
  <c r="R15"/>
  <c r="R14"/>
  <c r="R13"/>
  <c r="R11"/>
  <c r="R10"/>
  <c r="R9"/>
  <c r="R8"/>
  <c r="R7"/>
  <c r="R6"/>
  <c r="R5"/>
  <c r="R4"/>
  <c r="R3"/>
  <c r="R2"/>
  <c r="R338" i="4"/>
  <c r="R337"/>
  <c r="R334"/>
  <c r="R333"/>
  <c r="R332"/>
  <c r="R331"/>
  <c r="R330"/>
  <c r="R329"/>
  <c r="R328"/>
  <c r="R327"/>
  <c r="R326"/>
  <c r="R325"/>
  <c r="R324"/>
  <c r="R323"/>
  <c r="R322"/>
  <c r="R321"/>
  <c r="R320"/>
  <c r="R319"/>
  <c r="R318"/>
  <c r="R317"/>
  <c r="R316"/>
  <c r="R315"/>
  <c r="R314"/>
  <c r="R313"/>
  <c r="R312"/>
  <c r="R311"/>
  <c r="R310"/>
  <c r="R309"/>
  <c r="R308"/>
  <c r="R307"/>
  <c r="R306"/>
  <c r="R305"/>
  <c r="R304"/>
  <c r="R303"/>
  <c r="R302"/>
  <c r="R301"/>
  <c r="R300"/>
  <c r="R299"/>
  <c r="R296"/>
  <c r="R295"/>
  <c r="R294"/>
  <c r="R293"/>
  <c r="R292"/>
  <c r="R291"/>
  <c r="R290"/>
  <c r="R289"/>
  <c r="R288"/>
  <c r="R287"/>
  <c r="R286"/>
  <c r="R285"/>
  <c r="R284"/>
  <c r="R283"/>
  <c r="R282"/>
  <c r="R281"/>
  <c r="R280"/>
  <c r="R279"/>
  <c r="R278"/>
  <c r="R277"/>
  <c r="R276"/>
  <c r="R275"/>
  <c r="R274"/>
  <c r="R273"/>
  <c r="R272"/>
  <c r="R271"/>
  <c r="R270"/>
  <c r="R269"/>
  <c r="R268"/>
  <c r="R267"/>
  <c r="R266"/>
  <c r="R265"/>
  <c r="R264"/>
  <c r="R263"/>
  <c r="R262"/>
  <c r="R261"/>
  <c r="R260"/>
  <c r="R259"/>
  <c r="R258"/>
  <c r="R257"/>
  <c r="R256"/>
  <c r="R255"/>
  <c r="R254"/>
  <c r="R253"/>
  <c r="R252"/>
  <c r="R251"/>
  <c r="R250"/>
  <c r="R249"/>
  <c r="R248"/>
  <c r="R247"/>
  <c r="R246"/>
  <c r="R245"/>
  <c r="R244"/>
  <c r="R243"/>
  <c r="R242"/>
  <c r="R241"/>
  <c r="R240"/>
  <c r="R239"/>
  <c r="R238"/>
  <c r="R237"/>
  <c r="R236"/>
  <c r="R235"/>
  <c r="R234"/>
  <c r="R233"/>
  <c r="R232"/>
  <c r="R231"/>
  <c r="R230"/>
  <c r="R229"/>
  <c r="R228"/>
  <c r="R227"/>
  <c r="R226"/>
  <c r="R224"/>
  <c r="R223"/>
  <c r="R222"/>
  <c r="R221"/>
  <c r="R220"/>
  <c r="R219"/>
  <c r="R218"/>
  <c r="R217"/>
  <c r="R216"/>
  <c r="R215"/>
  <c r="R214"/>
  <c r="R211"/>
  <c r="R210"/>
  <c r="R209"/>
  <c r="R208"/>
  <c r="R207"/>
  <c r="R205"/>
  <c r="R203"/>
  <c r="R202"/>
  <c r="R201"/>
  <c r="R200"/>
  <c r="R199"/>
  <c r="R198"/>
  <c r="R197"/>
  <c r="R196"/>
  <c r="R195"/>
  <c r="R194"/>
  <c r="R193"/>
  <c r="R192"/>
  <c r="R191"/>
  <c r="R190"/>
  <c r="R189"/>
  <c r="R188"/>
  <c r="R187"/>
  <c r="R186"/>
  <c r="R185"/>
  <c r="R184"/>
  <c r="R183"/>
  <c r="R182"/>
  <c r="R181"/>
  <c r="R180"/>
  <c r="R179"/>
  <c r="R178"/>
  <c r="R177"/>
  <c r="R176"/>
  <c r="R175"/>
  <c r="R174"/>
  <c r="R172"/>
  <c r="R171"/>
  <c r="R169"/>
  <c r="R167"/>
  <c r="R164"/>
  <c r="R163"/>
  <c r="R162"/>
  <c r="R161"/>
  <c r="R160"/>
  <c r="R159"/>
  <c r="R158"/>
  <c r="R157"/>
  <c r="R156"/>
  <c r="R155"/>
  <c r="R154"/>
  <c r="R153"/>
  <c r="R151"/>
  <c r="R150"/>
  <c r="R149"/>
  <c r="R148"/>
  <c r="R147"/>
  <c r="R146"/>
  <c r="R145"/>
  <c r="R142"/>
  <c r="R141"/>
  <c r="R140"/>
  <c r="R139"/>
  <c r="R138"/>
  <c r="R137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3"/>
  <c r="R112"/>
  <c r="R111"/>
  <c r="R110"/>
  <c r="R109"/>
  <c r="R108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2"/>
  <c r="R81"/>
  <c r="R80"/>
  <c r="R79"/>
  <c r="R78"/>
  <c r="R77"/>
  <c r="R76"/>
  <c r="R75"/>
  <c r="R74"/>
  <c r="R73"/>
  <c r="R72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2"/>
  <c r="R31"/>
  <c r="R30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R340"/>
  <c r="R339"/>
  <c r="R336"/>
  <c r="R335"/>
  <c r="R298"/>
  <c r="R297"/>
  <c r="R212"/>
  <c r="R206"/>
  <c r="R204"/>
  <c r="R173"/>
  <c r="R170"/>
  <c r="R166"/>
  <c r="R165"/>
  <c r="R114"/>
  <c r="R83"/>
  <c r="R71"/>
  <c r="R70"/>
  <c r="R69"/>
  <c r="R68"/>
  <c r="R67"/>
  <c r="R66"/>
  <c r="R2"/>
  <c r="R313" i="6"/>
  <c r="R312"/>
  <c r="R311"/>
  <c r="R310"/>
  <c r="R309"/>
  <c r="R308"/>
  <c r="R307"/>
  <c r="R306"/>
  <c r="R285"/>
  <c r="R284"/>
  <c r="R283"/>
  <c r="R282"/>
  <c r="R281"/>
  <c r="R280"/>
  <c r="R279"/>
  <c r="R278"/>
  <c r="R277"/>
  <c r="R276"/>
  <c r="R275"/>
  <c r="R274"/>
  <c r="R273"/>
  <c r="R272"/>
  <c r="R269"/>
  <c r="R267"/>
  <c r="R266"/>
  <c r="R264"/>
  <c r="R263"/>
  <c r="R262"/>
  <c r="R261"/>
  <c r="R258"/>
  <c r="R256"/>
  <c r="R253"/>
  <c r="R247"/>
  <c r="R221"/>
  <c r="R26"/>
  <c r="R41"/>
  <c r="R74"/>
  <c r="R82"/>
  <c r="R110"/>
  <c r="R109"/>
  <c r="R151"/>
  <c r="R170"/>
  <c r="R332"/>
  <c r="R331"/>
  <c r="R330"/>
  <c r="R329"/>
  <c r="R328"/>
  <c r="R327"/>
  <c r="R326"/>
  <c r="R325"/>
  <c r="R324"/>
  <c r="R323"/>
  <c r="R322"/>
  <c r="R321"/>
  <c r="R320"/>
  <c r="R319"/>
  <c r="R318"/>
  <c r="R317"/>
  <c r="R316"/>
  <c r="R315"/>
  <c r="R314"/>
  <c r="R305"/>
  <c r="R304"/>
  <c r="R303"/>
  <c r="R302"/>
  <c r="R301"/>
  <c r="R300"/>
  <c r="R299"/>
  <c r="R298"/>
  <c r="R297"/>
  <c r="R296"/>
  <c r="R295"/>
  <c r="R294"/>
  <c r="R293"/>
  <c r="R292"/>
  <c r="R291"/>
  <c r="R290"/>
  <c r="R289"/>
  <c r="R288"/>
  <c r="R287"/>
  <c r="R286"/>
  <c r="R268"/>
  <c r="R260"/>
  <c r="R259"/>
  <c r="R257"/>
  <c r="R255"/>
  <c r="R254"/>
  <c r="R251"/>
  <c r="R250"/>
  <c r="R249"/>
  <c r="R248"/>
  <c r="R246"/>
  <c r="R245"/>
  <c r="R244"/>
  <c r="R243"/>
  <c r="R242"/>
  <c r="R241"/>
  <c r="R240"/>
  <c r="R239"/>
  <c r="R238"/>
  <c r="R237"/>
  <c r="R236"/>
  <c r="R235"/>
  <c r="R233"/>
  <c r="R232"/>
  <c r="R231"/>
  <c r="R230"/>
  <c r="R229"/>
  <c r="R228"/>
  <c r="R224"/>
  <c r="R223"/>
  <c r="R222"/>
  <c r="R220"/>
  <c r="R219"/>
  <c r="R218"/>
  <c r="R217"/>
  <c r="R216"/>
  <c r="R215"/>
  <c r="R214"/>
  <c r="R212"/>
  <c r="R211"/>
  <c r="R210"/>
  <c r="R209"/>
  <c r="R208"/>
  <c r="R207"/>
  <c r="R206"/>
  <c r="R204"/>
  <c r="R201"/>
  <c r="R200"/>
  <c r="R199"/>
  <c r="R198"/>
  <c r="R197"/>
  <c r="R196"/>
  <c r="R195"/>
  <c r="R192"/>
  <c r="R191"/>
  <c r="R190"/>
  <c r="R189"/>
  <c r="R188"/>
  <c r="R187"/>
  <c r="R186"/>
  <c r="R183"/>
  <c r="R182"/>
  <c r="R181"/>
  <c r="R180"/>
  <c r="R179"/>
  <c r="R178"/>
  <c r="R177"/>
  <c r="R176"/>
  <c r="R175"/>
  <c r="R174"/>
  <c r="R173"/>
  <c r="R172"/>
  <c r="R171"/>
  <c r="R168"/>
  <c r="R167"/>
  <c r="R166"/>
  <c r="R165"/>
  <c r="R164"/>
  <c r="R163"/>
  <c r="R162"/>
  <c r="R161"/>
  <c r="R160"/>
  <c r="R159"/>
  <c r="R158"/>
  <c r="R157"/>
  <c r="R156"/>
  <c r="R155"/>
  <c r="R154"/>
  <c r="R153"/>
  <c r="R152"/>
  <c r="R150"/>
  <c r="R149"/>
  <c r="R148"/>
  <c r="R147"/>
  <c r="R146"/>
  <c r="R145"/>
  <c r="R144"/>
  <c r="R143"/>
  <c r="R142"/>
  <c r="R141"/>
  <c r="R140"/>
  <c r="R139"/>
  <c r="R138"/>
  <c r="R137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08"/>
  <c r="R107"/>
  <c r="R106"/>
  <c r="R104"/>
  <c r="R103"/>
  <c r="R102"/>
  <c r="R101"/>
  <c r="R100"/>
  <c r="R99"/>
  <c r="R98"/>
  <c r="R97"/>
  <c r="R96"/>
  <c r="R95"/>
  <c r="R94"/>
  <c r="R93"/>
  <c r="R92"/>
  <c r="R91"/>
  <c r="R87"/>
  <c r="R86"/>
  <c r="R85"/>
  <c r="R84"/>
  <c r="R83"/>
  <c r="R81"/>
  <c r="R80"/>
  <c r="R79"/>
  <c r="R78"/>
  <c r="R77"/>
  <c r="R76"/>
  <c r="R75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49"/>
  <c r="R48"/>
  <c r="R47"/>
  <c r="R46"/>
  <c r="R45"/>
  <c r="R44"/>
  <c r="R43"/>
  <c r="R42"/>
  <c r="R39"/>
  <c r="R38"/>
  <c r="R37"/>
  <c r="R36"/>
  <c r="R35"/>
  <c r="R34"/>
  <c r="R32"/>
  <c r="R31"/>
  <c r="R30"/>
  <c r="R29"/>
  <c r="R28"/>
  <c r="R27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R213"/>
  <c r="R2"/>
  <c r="R383" i="7"/>
  <c r="R366"/>
  <c r="R364"/>
  <c r="R353"/>
  <c r="R309"/>
  <c r="R300"/>
  <c r="R295"/>
  <c r="R247"/>
  <c r="R231"/>
  <c r="R209"/>
  <c r="R198"/>
  <c r="R195"/>
  <c r="R193"/>
  <c r="R189"/>
  <c r="R187"/>
  <c r="R183"/>
  <c r="R182"/>
  <c r="R181"/>
  <c r="R179"/>
  <c r="R178"/>
  <c r="R150"/>
  <c r="R149"/>
  <c r="R132"/>
  <c r="R131"/>
  <c r="R124"/>
  <c r="R123"/>
  <c r="R94"/>
  <c r="R93"/>
  <c r="R91"/>
  <c r="R388"/>
  <c r="R387"/>
  <c r="R386"/>
  <c r="R385"/>
  <c r="R384"/>
  <c r="R382"/>
  <c r="R381"/>
  <c r="R380"/>
  <c r="R379"/>
  <c r="R378"/>
  <c r="R377"/>
  <c r="R376"/>
  <c r="R375"/>
  <c r="R374"/>
  <c r="R373"/>
  <c r="R372"/>
  <c r="R371"/>
  <c r="R370"/>
  <c r="R369"/>
  <c r="R368"/>
  <c r="R367"/>
  <c r="R365"/>
  <c r="R363"/>
  <c r="R362"/>
  <c r="R361"/>
  <c r="R360"/>
  <c r="R359"/>
  <c r="R358"/>
  <c r="R357"/>
  <c r="R356"/>
  <c r="R355"/>
  <c r="R354"/>
  <c r="R352"/>
  <c r="R351"/>
  <c r="R350"/>
  <c r="R349"/>
  <c r="R348"/>
  <c r="R347"/>
  <c r="R346"/>
  <c r="R345"/>
  <c r="R344"/>
  <c r="R343"/>
  <c r="R342"/>
  <c r="R341"/>
  <c r="R340"/>
  <c r="R339"/>
  <c r="R338"/>
  <c r="R337"/>
  <c r="R336"/>
  <c r="R335"/>
  <c r="R334"/>
  <c r="R333"/>
  <c r="R332"/>
  <c r="R331"/>
  <c r="R330"/>
  <c r="R326"/>
  <c r="R325"/>
  <c r="R324"/>
  <c r="R322"/>
  <c r="R321"/>
  <c r="R320"/>
  <c r="R319"/>
  <c r="R318"/>
  <c r="R317"/>
  <c r="R316"/>
  <c r="R314"/>
  <c r="R313"/>
  <c r="R312"/>
  <c r="R308"/>
  <c r="R306"/>
  <c r="R305"/>
  <c r="R303"/>
  <c r="R302"/>
  <c r="R301"/>
  <c r="R299"/>
  <c r="R297"/>
  <c r="R294"/>
  <c r="R293"/>
  <c r="R292"/>
  <c r="R291"/>
  <c r="R290"/>
  <c r="R289"/>
  <c r="R288"/>
  <c r="R287"/>
  <c r="R286"/>
  <c r="R285"/>
  <c r="R284"/>
  <c r="R283"/>
  <c r="R282"/>
  <c r="R281"/>
  <c r="R280"/>
  <c r="R279"/>
  <c r="R278"/>
  <c r="R277"/>
  <c r="R276"/>
  <c r="R275"/>
  <c r="R274"/>
  <c r="R273"/>
  <c r="R272"/>
  <c r="R271"/>
  <c r="R270"/>
  <c r="R269"/>
  <c r="R268"/>
  <c r="R267"/>
  <c r="R266"/>
  <c r="R265"/>
  <c r="R264"/>
  <c r="R263"/>
  <c r="R262"/>
  <c r="R261"/>
  <c r="R260"/>
  <c r="R259"/>
  <c r="R258"/>
  <c r="R257"/>
  <c r="R256"/>
  <c r="R254"/>
  <c r="R253"/>
  <c r="R252"/>
  <c r="R251"/>
  <c r="R250"/>
  <c r="R249"/>
  <c r="R248"/>
  <c r="R246"/>
  <c r="R245"/>
  <c r="R244"/>
  <c r="R243"/>
  <c r="R242"/>
  <c r="R241"/>
  <c r="R240"/>
  <c r="R239"/>
  <c r="R238"/>
  <c r="R237"/>
  <c r="R236"/>
  <c r="R235"/>
  <c r="R234"/>
  <c r="R233"/>
  <c r="R232"/>
  <c r="R230"/>
  <c r="R229"/>
  <c r="R228"/>
  <c r="R227"/>
  <c r="R226"/>
  <c r="R225"/>
  <c r="R224"/>
  <c r="R223"/>
  <c r="R222"/>
  <c r="R221"/>
  <c r="R220"/>
  <c r="R219"/>
  <c r="R218"/>
  <c r="R217"/>
  <c r="R216"/>
  <c r="R215"/>
  <c r="R214"/>
  <c r="R212"/>
  <c r="R211"/>
  <c r="R210"/>
  <c r="R208"/>
  <c r="R207"/>
  <c r="R206"/>
  <c r="R205"/>
  <c r="R204"/>
  <c r="R203"/>
  <c r="R202"/>
  <c r="R201"/>
  <c r="R200"/>
  <c r="R199"/>
  <c r="R197"/>
  <c r="R196"/>
  <c r="R194"/>
  <c r="R192"/>
  <c r="R190"/>
  <c r="R188"/>
  <c r="R186"/>
  <c r="R184"/>
  <c r="R180"/>
  <c r="R177"/>
  <c r="R175"/>
  <c r="R174"/>
  <c r="R173"/>
  <c r="R172"/>
  <c r="R171"/>
  <c r="R170"/>
  <c r="R169"/>
  <c r="R168"/>
  <c r="R167"/>
  <c r="R166"/>
  <c r="R165"/>
  <c r="R164"/>
  <c r="R163"/>
  <c r="R162"/>
  <c r="R161"/>
  <c r="R160"/>
  <c r="R159"/>
  <c r="R158"/>
  <c r="R157"/>
  <c r="R156"/>
  <c r="R155"/>
  <c r="R154"/>
  <c r="R153"/>
  <c r="R152"/>
  <c r="R151"/>
  <c r="R148"/>
  <c r="R147"/>
  <c r="R146"/>
  <c r="R145"/>
  <c r="R144"/>
  <c r="R143"/>
  <c r="R142"/>
  <c r="R141"/>
  <c r="R140"/>
  <c r="R139"/>
  <c r="R138"/>
  <c r="R137"/>
  <c r="R136"/>
  <c r="R135"/>
  <c r="R134"/>
  <c r="R133"/>
  <c r="R130"/>
  <c r="R129"/>
  <c r="R128"/>
  <c r="R127"/>
  <c r="R126"/>
  <c r="R125"/>
  <c r="R122"/>
  <c r="R121"/>
  <c r="R12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95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0"/>
  <c r="R59"/>
  <c r="R58"/>
  <c r="R57"/>
  <c r="R56"/>
  <c r="R54"/>
  <c r="R53"/>
  <c r="R52"/>
  <c r="R51"/>
  <c r="R50"/>
  <c r="R49"/>
  <c r="R48"/>
  <c r="R47"/>
  <c r="R46"/>
  <c r="R45"/>
  <c r="R44"/>
  <c r="R43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R92"/>
  <c r="R318" i="8"/>
  <c r="R317"/>
  <c r="R316"/>
  <c r="R315"/>
  <c r="R314"/>
  <c r="R313"/>
  <c r="R312"/>
  <c r="R311"/>
  <c r="R310"/>
  <c r="R309"/>
  <c r="R308"/>
  <c r="R303"/>
  <c r="R302"/>
  <c r="R301"/>
  <c r="R300"/>
  <c r="R299"/>
  <c r="R298"/>
  <c r="R287"/>
  <c r="R286"/>
  <c r="R283"/>
  <c r="R282"/>
  <c r="R281"/>
  <c r="R280"/>
  <c r="R267"/>
  <c r="R266"/>
  <c r="R260"/>
  <c r="R251"/>
  <c r="R250"/>
  <c r="R249"/>
  <c r="R248"/>
  <c r="R242"/>
  <c r="R231"/>
  <c r="R229"/>
  <c r="R228"/>
  <c r="R226"/>
  <c r="R225"/>
  <c r="R224"/>
  <c r="R223"/>
  <c r="R222"/>
  <c r="R221"/>
  <c r="R220"/>
  <c r="R219"/>
  <c r="R218"/>
  <c r="R217"/>
  <c r="R216"/>
  <c r="R215"/>
  <c r="R212"/>
  <c r="R206"/>
  <c r="R205"/>
  <c r="R204"/>
  <c r="R203"/>
  <c r="R202"/>
  <c r="R200"/>
  <c r="R196"/>
  <c r="R170"/>
  <c r="R160"/>
  <c r="R159"/>
  <c r="R158"/>
  <c r="R157"/>
  <c r="R156"/>
  <c r="R155"/>
  <c r="R154"/>
  <c r="R153"/>
  <c r="R142"/>
  <c r="R138"/>
  <c r="R117"/>
  <c r="R111"/>
  <c r="R96"/>
  <c r="R94"/>
  <c r="R92"/>
  <c r="R88"/>
  <c r="R76"/>
  <c r="R73"/>
  <c r="R72"/>
  <c r="R71"/>
  <c r="R59"/>
  <c r="R46"/>
  <c r="R327"/>
  <c r="R326"/>
  <c r="R325"/>
  <c r="R324"/>
  <c r="R323"/>
  <c r="R322"/>
  <c r="R321"/>
  <c r="R320"/>
  <c r="R319"/>
  <c r="R307"/>
  <c r="R306"/>
  <c r="R305"/>
  <c r="R304"/>
  <c r="R297"/>
  <c r="R296"/>
  <c r="R295"/>
  <c r="R294"/>
  <c r="R293"/>
  <c r="R292"/>
  <c r="R291"/>
  <c r="R290"/>
  <c r="R289"/>
  <c r="R288"/>
  <c r="R285"/>
  <c r="R284"/>
  <c r="R279"/>
  <c r="R278"/>
  <c r="R277"/>
  <c r="R276"/>
  <c r="R275"/>
  <c r="R274"/>
  <c r="R273"/>
  <c r="R272"/>
  <c r="R271"/>
  <c r="R270"/>
  <c r="R269"/>
  <c r="R268"/>
  <c r="R265"/>
  <c r="R264"/>
  <c r="R263"/>
  <c r="R262"/>
  <c r="R261"/>
  <c r="R259"/>
  <c r="R258"/>
  <c r="R257"/>
  <c r="R256"/>
  <c r="R255"/>
  <c r="R254"/>
  <c r="R253"/>
  <c r="R252"/>
  <c r="R247"/>
  <c r="R246"/>
  <c r="R245"/>
  <c r="R244"/>
  <c r="R240"/>
  <c r="R239"/>
  <c r="R238"/>
  <c r="R236"/>
  <c r="R235"/>
  <c r="R234"/>
  <c r="R233"/>
  <c r="R232"/>
  <c r="R230"/>
  <c r="R227"/>
  <c r="R214"/>
  <c r="R213"/>
  <c r="R211"/>
  <c r="R210"/>
  <c r="R209"/>
  <c r="R208"/>
  <c r="R201"/>
  <c r="R199"/>
  <c r="R198"/>
  <c r="R197"/>
  <c r="R195"/>
  <c r="R194"/>
  <c r="R193"/>
  <c r="R192"/>
  <c r="R191"/>
  <c r="R190"/>
  <c r="R189"/>
  <c r="R188"/>
  <c r="R187"/>
  <c r="R186"/>
  <c r="R185"/>
  <c r="R184"/>
  <c r="R183"/>
  <c r="R182"/>
  <c r="R181"/>
  <c r="R180"/>
  <c r="R179"/>
  <c r="R178"/>
  <c r="R177"/>
  <c r="R176"/>
  <c r="R175"/>
  <c r="R174"/>
  <c r="R173"/>
  <c r="R172"/>
  <c r="R171"/>
  <c r="R169"/>
  <c r="R168"/>
  <c r="R166"/>
  <c r="R165"/>
  <c r="R164"/>
  <c r="R163"/>
  <c r="R162"/>
  <c r="R161"/>
  <c r="R152"/>
  <c r="R151"/>
  <c r="R150"/>
  <c r="R149"/>
  <c r="R148"/>
  <c r="R147"/>
  <c r="R146"/>
  <c r="R145"/>
  <c r="R144"/>
  <c r="R143"/>
  <c r="R141"/>
  <c r="R137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6"/>
  <c r="R115"/>
  <c r="R114"/>
  <c r="R113"/>
  <c r="R112"/>
  <c r="R110"/>
  <c r="R109"/>
  <c r="R108"/>
  <c r="R107"/>
  <c r="R106"/>
  <c r="R105"/>
  <c r="R104"/>
  <c r="R103"/>
  <c r="R102"/>
  <c r="R101"/>
  <c r="R100"/>
  <c r="R99"/>
  <c r="R98"/>
  <c r="R97"/>
  <c r="R93"/>
  <c r="R91"/>
  <c r="R90"/>
  <c r="R89"/>
  <c r="R87"/>
  <c r="R86"/>
  <c r="R85"/>
  <c r="R84"/>
  <c r="R83"/>
  <c r="R82"/>
  <c r="R81"/>
  <c r="R80"/>
  <c r="R79"/>
  <c r="R78"/>
  <c r="R77"/>
  <c r="R70"/>
  <c r="R69"/>
  <c r="R68"/>
  <c r="R67"/>
  <c r="R66"/>
  <c r="R65"/>
  <c r="R64"/>
  <c r="R63"/>
  <c r="R62"/>
  <c r="R61"/>
  <c r="R60"/>
  <c r="R57"/>
  <c r="R56"/>
  <c r="R55"/>
  <c r="R54"/>
  <c r="R53"/>
  <c r="R52"/>
  <c r="R51"/>
  <c r="R50"/>
  <c r="R49"/>
  <c r="R48"/>
  <c r="R47"/>
  <c r="R45"/>
  <c r="R44"/>
  <c r="R42"/>
  <c r="R41"/>
  <c r="R40"/>
  <c r="R39"/>
  <c r="R38"/>
  <c r="R37"/>
  <c r="R36"/>
  <c r="R35"/>
  <c r="R34"/>
  <c r="R33"/>
  <c r="R32"/>
  <c r="R31"/>
  <c r="R30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R2"/>
  <c r="N250" i="2"/>
  <c r="N240"/>
  <c r="N226"/>
  <c r="N211"/>
  <c r="N201"/>
  <c r="N198"/>
  <c r="N161"/>
  <c r="N158"/>
  <c r="N116"/>
  <c r="N108"/>
  <c r="N63"/>
  <c r="N27"/>
  <c r="N12"/>
  <c r="N3"/>
  <c r="N4"/>
  <c r="N5"/>
  <c r="N6"/>
  <c r="N7"/>
  <c r="N8"/>
  <c r="N9"/>
  <c r="N10"/>
  <c r="N11"/>
  <c r="N13"/>
  <c r="N14"/>
  <c r="N15"/>
  <c r="N16"/>
  <c r="N17"/>
  <c r="N18"/>
  <c r="N19"/>
  <c r="N20"/>
  <c r="N21"/>
  <c r="N22"/>
  <c r="N23"/>
  <c r="N24"/>
  <c r="N25"/>
  <c r="N26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9"/>
  <c r="N110"/>
  <c r="N111"/>
  <c r="N112"/>
  <c r="N113"/>
  <c r="N114"/>
  <c r="N115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9"/>
  <c r="N160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9"/>
  <c r="N200"/>
  <c r="N202"/>
  <c r="N203"/>
  <c r="N204"/>
  <c r="N205"/>
  <c r="N206"/>
  <c r="N207"/>
  <c r="N208"/>
  <c r="N209"/>
  <c r="N210"/>
  <c r="N212"/>
  <c r="N213"/>
  <c r="N214"/>
  <c r="N215"/>
  <c r="N216"/>
  <c r="N217"/>
  <c r="N218"/>
  <c r="N219"/>
  <c r="N220"/>
  <c r="N221"/>
  <c r="N222"/>
  <c r="N223"/>
  <c r="N224"/>
  <c r="N225"/>
  <c r="N227"/>
  <c r="N228"/>
  <c r="N229"/>
  <c r="N230"/>
  <c r="N231"/>
  <c r="N232"/>
  <c r="N233"/>
  <c r="N234"/>
  <c r="N235"/>
  <c r="N236"/>
  <c r="N237"/>
  <c r="N238"/>
  <c r="N239"/>
  <c r="N241"/>
  <c r="N242"/>
  <c r="N243"/>
  <c r="N244"/>
  <c r="N245"/>
  <c r="N246"/>
  <c r="N247"/>
  <c r="N248"/>
  <c r="N249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2"/>
  <c r="N340" i="4"/>
  <c r="N339"/>
  <c r="N336"/>
  <c r="N335"/>
  <c r="N298"/>
  <c r="N297"/>
  <c r="N213"/>
  <c r="N212"/>
  <c r="N206"/>
  <c r="N204"/>
  <c r="N173"/>
  <c r="N170"/>
  <c r="N168"/>
  <c r="N166"/>
  <c r="N165"/>
  <c r="N152"/>
  <c r="N144"/>
  <c r="N114"/>
  <c r="N83"/>
  <c r="N71"/>
  <c r="N70"/>
  <c r="N69"/>
  <c r="N68"/>
  <c r="N67"/>
  <c r="N66"/>
  <c r="N33"/>
  <c r="N29"/>
  <c r="N338"/>
  <c r="N337"/>
  <c r="N334"/>
  <c r="N333"/>
  <c r="N332"/>
  <c r="N331"/>
  <c r="N330"/>
  <c r="N329"/>
  <c r="N328"/>
  <c r="N327"/>
  <c r="N326"/>
  <c r="N325"/>
  <c r="N324"/>
  <c r="N323"/>
  <c r="N322"/>
  <c r="N321"/>
  <c r="N320"/>
  <c r="N319"/>
  <c r="N318"/>
  <c r="N317"/>
  <c r="N316"/>
  <c r="N315"/>
  <c r="N314"/>
  <c r="N313"/>
  <c r="N312"/>
  <c r="N311"/>
  <c r="N310"/>
  <c r="N309"/>
  <c r="N308"/>
  <c r="N307"/>
  <c r="N306"/>
  <c r="N305"/>
  <c r="N304"/>
  <c r="N303"/>
  <c r="N302"/>
  <c r="N301"/>
  <c r="N300"/>
  <c r="N299"/>
  <c r="N296"/>
  <c r="N295"/>
  <c r="N294"/>
  <c r="N293"/>
  <c r="N292"/>
  <c r="N291"/>
  <c r="N290"/>
  <c r="N289"/>
  <c r="N288"/>
  <c r="N287"/>
  <c r="N286"/>
  <c r="N285"/>
  <c r="N284"/>
  <c r="N283"/>
  <c r="N282"/>
  <c r="N281"/>
  <c r="N280"/>
  <c r="N279"/>
  <c r="N278"/>
  <c r="N277"/>
  <c r="N276"/>
  <c r="N275"/>
  <c r="N274"/>
  <c r="N273"/>
  <c r="N272"/>
  <c r="N271"/>
  <c r="N270"/>
  <c r="N269"/>
  <c r="N268"/>
  <c r="N267"/>
  <c r="N266"/>
  <c r="N265"/>
  <c r="N264"/>
  <c r="N263"/>
  <c r="N262"/>
  <c r="N261"/>
  <c r="N260"/>
  <c r="N259"/>
  <c r="N258"/>
  <c r="N257"/>
  <c r="N256"/>
  <c r="N255"/>
  <c r="N254"/>
  <c r="N253"/>
  <c r="N252"/>
  <c r="N251"/>
  <c r="N250"/>
  <c r="N249"/>
  <c r="N248"/>
  <c r="N247"/>
  <c r="N246"/>
  <c r="N245"/>
  <c r="N244"/>
  <c r="N243"/>
  <c r="N242"/>
  <c r="N241"/>
  <c r="N240"/>
  <c r="N239"/>
  <c r="N238"/>
  <c r="N237"/>
  <c r="N236"/>
  <c r="N235"/>
  <c r="N234"/>
  <c r="N233"/>
  <c r="N232"/>
  <c r="N231"/>
  <c r="N230"/>
  <c r="N229"/>
  <c r="N228"/>
  <c r="N227"/>
  <c r="N226"/>
  <c r="N225"/>
  <c r="N224"/>
  <c r="N223"/>
  <c r="N222"/>
  <c r="N221"/>
  <c r="N220"/>
  <c r="N219"/>
  <c r="N218"/>
  <c r="N217"/>
  <c r="N216"/>
  <c r="N215"/>
  <c r="N214"/>
  <c r="N211"/>
  <c r="N210"/>
  <c r="N209"/>
  <c r="N208"/>
  <c r="N207"/>
  <c r="N205"/>
  <c r="N203"/>
  <c r="N202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2"/>
  <c r="N171"/>
  <c r="N169"/>
  <c r="N167"/>
  <c r="N164"/>
  <c r="N163"/>
  <c r="N162"/>
  <c r="N161"/>
  <c r="N160"/>
  <c r="N159"/>
  <c r="N158"/>
  <c r="N157"/>
  <c r="N156"/>
  <c r="N155"/>
  <c r="N154"/>
  <c r="N153"/>
  <c r="N151"/>
  <c r="N150"/>
  <c r="N149"/>
  <c r="N148"/>
  <c r="N147"/>
  <c r="N146"/>
  <c r="N145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2"/>
  <c r="N81"/>
  <c r="N80"/>
  <c r="N79"/>
  <c r="N78"/>
  <c r="N77"/>
  <c r="N76"/>
  <c r="N75"/>
  <c r="N74"/>
  <c r="N73"/>
  <c r="N72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2"/>
  <c r="N31"/>
  <c r="N30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  <c r="N313" i="6"/>
  <c r="N312"/>
  <c r="N311"/>
  <c r="N310"/>
  <c r="N309"/>
  <c r="N308"/>
  <c r="N307"/>
  <c r="N306"/>
  <c r="N285"/>
  <c r="N284"/>
  <c r="N283"/>
  <c r="N282"/>
  <c r="N281"/>
  <c r="N280"/>
  <c r="N279"/>
  <c r="N278"/>
  <c r="N277"/>
  <c r="N276"/>
  <c r="N275"/>
  <c r="N274"/>
  <c r="N273"/>
  <c r="N272"/>
  <c r="N271"/>
  <c r="N269"/>
  <c r="N267"/>
  <c r="N266"/>
  <c r="N265"/>
  <c r="N264"/>
  <c r="N263"/>
  <c r="N262"/>
  <c r="N261"/>
  <c r="N258"/>
  <c r="N256"/>
  <c r="N253"/>
  <c r="N252"/>
  <c r="N247"/>
  <c r="N221"/>
  <c r="N213"/>
  <c r="N170"/>
  <c r="N151"/>
  <c r="N110"/>
  <c r="N109"/>
  <c r="N105"/>
  <c r="N82"/>
  <c r="N74"/>
  <c r="N41"/>
  <c r="N40"/>
  <c r="N26"/>
  <c r="N332"/>
  <c r="N331"/>
  <c r="N330"/>
  <c r="N329"/>
  <c r="N328"/>
  <c r="N327"/>
  <c r="N326"/>
  <c r="N325"/>
  <c r="N324"/>
  <c r="N323"/>
  <c r="N322"/>
  <c r="N321"/>
  <c r="N320"/>
  <c r="N319"/>
  <c r="N318"/>
  <c r="N317"/>
  <c r="N316"/>
  <c r="N315"/>
  <c r="N314"/>
  <c r="N305"/>
  <c r="N304"/>
  <c r="N303"/>
  <c r="N302"/>
  <c r="N301"/>
  <c r="N300"/>
  <c r="N299"/>
  <c r="N298"/>
  <c r="N297"/>
  <c r="N296"/>
  <c r="N295"/>
  <c r="N294"/>
  <c r="N293"/>
  <c r="N292"/>
  <c r="N291"/>
  <c r="N290"/>
  <c r="N289"/>
  <c r="N288"/>
  <c r="N287"/>
  <c r="N286"/>
  <c r="N270"/>
  <c r="N268"/>
  <c r="N260"/>
  <c r="N259"/>
  <c r="N257"/>
  <c r="N255"/>
  <c r="N254"/>
  <c r="N251"/>
  <c r="N250"/>
  <c r="N249"/>
  <c r="N248"/>
  <c r="N246"/>
  <c r="N245"/>
  <c r="N244"/>
  <c r="N243"/>
  <c r="N242"/>
  <c r="N241"/>
  <c r="N240"/>
  <c r="N239"/>
  <c r="N238"/>
  <c r="N237"/>
  <c r="N236"/>
  <c r="N235"/>
  <c r="N234"/>
  <c r="N233"/>
  <c r="N232"/>
  <c r="N231"/>
  <c r="N230"/>
  <c r="N229"/>
  <c r="N228"/>
  <c r="N227"/>
  <c r="N226"/>
  <c r="N225"/>
  <c r="N224"/>
  <c r="N223"/>
  <c r="N222"/>
  <c r="N220"/>
  <c r="N219"/>
  <c r="N218"/>
  <c r="N217"/>
  <c r="N216"/>
  <c r="N215"/>
  <c r="N214"/>
  <c r="N212"/>
  <c r="N211"/>
  <c r="N210"/>
  <c r="N209"/>
  <c r="N208"/>
  <c r="N207"/>
  <c r="N206"/>
  <c r="N205"/>
  <c r="N204"/>
  <c r="N203"/>
  <c r="N202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N171"/>
  <c r="N169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0"/>
  <c r="N149"/>
  <c r="N148"/>
  <c r="N147"/>
  <c r="N146"/>
  <c r="N145"/>
  <c r="N144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08"/>
  <c r="N107"/>
  <c r="N106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1"/>
  <c r="N80"/>
  <c r="N79"/>
  <c r="N78"/>
  <c r="N77"/>
  <c r="N76"/>
  <c r="N75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39"/>
  <c r="N38"/>
  <c r="N37"/>
  <c r="N36"/>
  <c r="N35"/>
  <c r="N34"/>
  <c r="N33"/>
  <c r="N32"/>
  <c r="N31"/>
  <c r="N30"/>
  <c r="N29"/>
  <c r="N28"/>
  <c r="N27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  <c r="N366" i="7"/>
  <c r="N364"/>
  <c r="N353"/>
  <c r="N311"/>
  <c r="N310"/>
  <c r="N309"/>
  <c r="N304"/>
  <c r="N300"/>
  <c r="N295"/>
  <c r="N247"/>
  <c r="N231"/>
  <c r="N213"/>
  <c r="N209"/>
  <c r="N198"/>
  <c r="N195"/>
  <c r="N193"/>
  <c r="N191"/>
  <c r="N189"/>
  <c r="N187"/>
  <c r="N185"/>
  <c r="N183"/>
  <c r="N182"/>
  <c r="N181"/>
  <c r="N179"/>
  <c r="N178"/>
  <c r="N150"/>
  <c r="N149"/>
  <c r="N132"/>
  <c r="N131"/>
  <c r="N124"/>
  <c r="N123"/>
  <c r="N102"/>
  <c r="N100"/>
  <c r="N99"/>
  <c r="N98"/>
  <c r="N96"/>
  <c r="N94"/>
  <c r="N93"/>
  <c r="N92"/>
  <c r="N388"/>
  <c r="N387"/>
  <c r="N386"/>
  <c r="N385"/>
  <c r="N384"/>
  <c r="N382"/>
  <c r="N381"/>
  <c r="N380"/>
  <c r="N379"/>
  <c r="N378"/>
  <c r="N377"/>
  <c r="N376"/>
  <c r="N375"/>
  <c r="N374"/>
  <c r="N373"/>
  <c r="N372"/>
  <c r="N371"/>
  <c r="N370"/>
  <c r="N369"/>
  <c r="N368"/>
  <c r="N367"/>
  <c r="N365"/>
  <c r="N363"/>
  <c r="N362"/>
  <c r="N361"/>
  <c r="N360"/>
  <c r="N359"/>
  <c r="N358"/>
  <c r="N357"/>
  <c r="N356"/>
  <c r="N355"/>
  <c r="N354"/>
  <c r="N352"/>
  <c r="N351"/>
  <c r="N350"/>
  <c r="N349"/>
  <c r="N348"/>
  <c r="N347"/>
  <c r="N346"/>
  <c r="N345"/>
  <c r="N344"/>
  <c r="N343"/>
  <c r="N342"/>
  <c r="N341"/>
  <c r="N340"/>
  <c r="N339"/>
  <c r="N338"/>
  <c r="N337"/>
  <c r="N336"/>
  <c r="N335"/>
  <c r="N334"/>
  <c r="N333"/>
  <c r="N332"/>
  <c r="N331"/>
  <c r="N330"/>
  <c r="N329"/>
  <c r="N328"/>
  <c r="N327"/>
  <c r="N326"/>
  <c r="N325"/>
  <c r="N324"/>
  <c r="N323"/>
  <c r="N322"/>
  <c r="N321"/>
  <c r="N320"/>
  <c r="N319"/>
  <c r="N318"/>
  <c r="N317"/>
  <c r="N316"/>
  <c r="N315"/>
  <c r="N314"/>
  <c r="N313"/>
  <c r="N312"/>
  <c r="N308"/>
  <c r="N307"/>
  <c r="N306"/>
  <c r="N305"/>
  <c r="N303"/>
  <c r="N302"/>
  <c r="N301"/>
  <c r="N299"/>
  <c r="N298"/>
  <c r="N297"/>
  <c r="N296"/>
  <c r="N294"/>
  <c r="N293"/>
  <c r="N292"/>
  <c r="N291"/>
  <c r="N290"/>
  <c r="N289"/>
  <c r="N288"/>
  <c r="N287"/>
  <c r="N286"/>
  <c r="N285"/>
  <c r="N284"/>
  <c r="N283"/>
  <c r="N282"/>
  <c r="N281"/>
  <c r="N280"/>
  <c r="N279"/>
  <c r="N278"/>
  <c r="N277"/>
  <c r="N276"/>
  <c r="N275"/>
  <c r="N274"/>
  <c r="N273"/>
  <c r="N272"/>
  <c r="N271"/>
  <c r="N270"/>
  <c r="N269"/>
  <c r="N268"/>
  <c r="N267"/>
  <c r="N266"/>
  <c r="N265"/>
  <c r="N264"/>
  <c r="N263"/>
  <c r="N262"/>
  <c r="N261"/>
  <c r="N260"/>
  <c r="N259"/>
  <c r="N258"/>
  <c r="N257"/>
  <c r="N256"/>
  <c r="N255"/>
  <c r="N254"/>
  <c r="N253"/>
  <c r="N252"/>
  <c r="N251"/>
  <c r="N250"/>
  <c r="N249"/>
  <c r="N248"/>
  <c r="N246"/>
  <c r="N245"/>
  <c r="N244"/>
  <c r="N243"/>
  <c r="N242"/>
  <c r="N241"/>
  <c r="N240"/>
  <c r="N239"/>
  <c r="N238"/>
  <c r="N237"/>
  <c r="N236"/>
  <c r="N235"/>
  <c r="N234"/>
  <c r="N233"/>
  <c r="N232"/>
  <c r="N230"/>
  <c r="N229"/>
  <c r="N228"/>
  <c r="N227"/>
  <c r="N226"/>
  <c r="N225"/>
  <c r="N224"/>
  <c r="N223"/>
  <c r="N222"/>
  <c r="N221"/>
  <c r="N220"/>
  <c r="N219"/>
  <c r="N218"/>
  <c r="N217"/>
  <c r="N216"/>
  <c r="N215"/>
  <c r="N214"/>
  <c r="N212"/>
  <c r="N211"/>
  <c r="N210"/>
  <c r="N208"/>
  <c r="N207"/>
  <c r="N206"/>
  <c r="N205"/>
  <c r="N204"/>
  <c r="N203"/>
  <c r="N202"/>
  <c r="N201"/>
  <c r="N200"/>
  <c r="N199"/>
  <c r="N197"/>
  <c r="N196"/>
  <c r="N194"/>
  <c r="N192"/>
  <c r="N190"/>
  <c r="N188"/>
  <c r="N186"/>
  <c r="N184"/>
  <c r="N180"/>
  <c r="N177"/>
  <c r="N176"/>
  <c r="N175"/>
  <c r="N174"/>
  <c r="N173"/>
  <c r="N172"/>
  <c r="N171"/>
  <c r="N170"/>
  <c r="N169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48"/>
  <c r="N147"/>
  <c r="N146"/>
  <c r="N145"/>
  <c r="N144"/>
  <c r="N143"/>
  <c r="N142"/>
  <c r="N141"/>
  <c r="N140"/>
  <c r="N139"/>
  <c r="N138"/>
  <c r="N137"/>
  <c r="N136"/>
  <c r="N135"/>
  <c r="N134"/>
  <c r="N133"/>
  <c r="N130"/>
  <c r="N129"/>
  <c r="N128"/>
  <c r="N127"/>
  <c r="N126"/>
  <c r="N125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1"/>
  <c r="N97"/>
  <c r="N95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  <c r="N318" i="8"/>
  <c r="N317"/>
  <c r="N316"/>
  <c r="N315"/>
  <c r="N314"/>
  <c r="N313"/>
  <c r="N312"/>
  <c r="N311"/>
  <c r="N310"/>
  <c r="N309"/>
  <c r="N308"/>
  <c r="N303"/>
  <c r="N302"/>
  <c r="N301"/>
  <c r="N300"/>
  <c r="N299"/>
  <c r="N298"/>
  <c r="N287"/>
  <c r="N286"/>
  <c r="N283"/>
  <c r="N282"/>
  <c r="N281"/>
  <c r="N280"/>
  <c r="N267"/>
  <c r="N266"/>
  <c r="N260"/>
  <c r="N251"/>
  <c r="N250"/>
  <c r="N249"/>
  <c r="N248"/>
  <c r="N242"/>
  <c r="N231"/>
  <c r="N229"/>
  <c r="N228"/>
  <c r="N226"/>
  <c r="N225"/>
  <c r="N224"/>
  <c r="N223"/>
  <c r="N222"/>
  <c r="N221"/>
  <c r="N220"/>
  <c r="N219"/>
  <c r="N218"/>
  <c r="N217"/>
  <c r="N216"/>
  <c r="N215"/>
  <c r="N212"/>
  <c r="N206"/>
  <c r="N205"/>
  <c r="N204"/>
  <c r="N203"/>
  <c r="N202"/>
  <c r="N200"/>
  <c r="N196"/>
  <c r="N170"/>
  <c r="N160"/>
  <c r="N159"/>
  <c r="N158"/>
  <c r="N157"/>
  <c r="N156"/>
  <c r="N155"/>
  <c r="N154"/>
  <c r="N153"/>
  <c r="N142"/>
  <c r="N138"/>
  <c r="N117"/>
  <c r="N111"/>
  <c r="N96"/>
  <c r="N94"/>
  <c r="N92"/>
  <c r="N88"/>
  <c r="N76"/>
  <c r="N74"/>
  <c r="N73"/>
  <c r="N72"/>
  <c r="N71"/>
  <c r="N59"/>
  <c r="N58"/>
  <c r="N46"/>
  <c r="N43"/>
  <c r="N29"/>
  <c r="N327"/>
  <c r="N326"/>
  <c r="N325"/>
  <c r="N324"/>
  <c r="N323"/>
  <c r="N322"/>
  <c r="N321"/>
  <c r="N320"/>
  <c r="N319"/>
  <c r="N307"/>
  <c r="N306"/>
  <c r="N305"/>
  <c r="N304"/>
  <c r="N297"/>
  <c r="N296"/>
  <c r="N295"/>
  <c r="N294"/>
  <c r="N293"/>
  <c r="N292"/>
  <c r="N291"/>
  <c r="N290"/>
  <c r="N289"/>
  <c r="N288"/>
  <c r="N285"/>
  <c r="N284"/>
  <c r="N279"/>
  <c r="N278"/>
  <c r="N277"/>
  <c r="N276"/>
  <c r="N275"/>
  <c r="N274"/>
  <c r="N273"/>
  <c r="N272"/>
  <c r="N271"/>
  <c r="N270"/>
  <c r="N269"/>
  <c r="N268"/>
  <c r="N265"/>
  <c r="N264"/>
  <c r="N263"/>
  <c r="N262"/>
  <c r="N261"/>
  <c r="N259"/>
  <c r="N258"/>
  <c r="N257"/>
  <c r="N256"/>
  <c r="N255"/>
  <c r="N254"/>
  <c r="N253"/>
  <c r="N252"/>
  <c r="N247"/>
  <c r="N246"/>
  <c r="N245"/>
  <c r="N244"/>
  <c r="N243"/>
  <c r="N241"/>
  <c r="N240"/>
  <c r="N239"/>
  <c r="N238"/>
  <c r="N237"/>
  <c r="N236"/>
  <c r="N235"/>
  <c r="N234"/>
  <c r="N233"/>
  <c r="N232"/>
  <c r="N230"/>
  <c r="N227"/>
  <c r="N214"/>
  <c r="N213"/>
  <c r="N211"/>
  <c r="N210"/>
  <c r="N209"/>
  <c r="N208"/>
  <c r="N207"/>
  <c r="N201"/>
  <c r="N199"/>
  <c r="N198"/>
  <c r="N197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N171"/>
  <c r="N169"/>
  <c r="N168"/>
  <c r="N167"/>
  <c r="N166"/>
  <c r="N165"/>
  <c r="N164"/>
  <c r="N163"/>
  <c r="N162"/>
  <c r="N161"/>
  <c r="N152"/>
  <c r="N151"/>
  <c r="N150"/>
  <c r="N149"/>
  <c r="N148"/>
  <c r="N147"/>
  <c r="N146"/>
  <c r="N145"/>
  <c r="N144"/>
  <c r="N143"/>
  <c r="N141"/>
  <c r="N140"/>
  <c r="N139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6"/>
  <c r="N115"/>
  <c r="N114"/>
  <c r="N113"/>
  <c r="N112"/>
  <c r="N110"/>
  <c r="N109"/>
  <c r="N108"/>
  <c r="N107"/>
  <c r="N106"/>
  <c r="N105"/>
  <c r="N104"/>
  <c r="N103"/>
  <c r="N102"/>
  <c r="N101"/>
  <c r="N100"/>
  <c r="N99"/>
  <c r="N98"/>
  <c r="N97"/>
  <c r="N95"/>
  <c r="N93"/>
  <c r="N91"/>
  <c r="N90"/>
  <c r="N89"/>
  <c r="N87"/>
  <c r="N86"/>
  <c r="N85"/>
  <c r="N84"/>
  <c r="N83"/>
  <c r="N82"/>
  <c r="N81"/>
  <c r="N80"/>
  <c r="N79"/>
  <c r="N78"/>
  <c r="N77"/>
  <c r="N75"/>
  <c r="N70"/>
  <c r="N69"/>
  <c r="N68"/>
  <c r="N67"/>
  <c r="N66"/>
  <c r="N65"/>
  <c r="N64"/>
  <c r="N63"/>
  <c r="N62"/>
  <c r="N61"/>
  <c r="N60"/>
  <c r="N57"/>
  <c r="N56"/>
  <c r="N55"/>
  <c r="N54"/>
  <c r="N53"/>
  <c r="N52"/>
  <c r="N51"/>
  <c r="N50"/>
  <c r="N49"/>
  <c r="N48"/>
  <c r="N47"/>
  <c r="N45"/>
  <c r="N44"/>
  <c r="N42"/>
  <c r="N41"/>
  <c r="N40"/>
  <c r="N39"/>
  <c r="N38"/>
  <c r="N37"/>
  <c r="N36"/>
  <c r="N35"/>
  <c r="N34"/>
  <c r="N33"/>
  <c r="N32"/>
  <c r="N31"/>
  <c r="N30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  <c r="N383" i="7"/>
  <c r="N91"/>
</calcChain>
</file>

<file path=xl/sharedStrings.xml><?xml version="1.0" encoding="utf-8"?>
<sst xmlns="http://schemas.openxmlformats.org/spreadsheetml/2006/main" count="13693" uniqueCount="994">
  <si>
    <t>Route</t>
  </si>
  <si>
    <t>Start MP</t>
  </si>
  <si>
    <t>End MP</t>
  </si>
  <si>
    <t>PMS Section Description</t>
  </si>
  <si>
    <t>ML101</t>
  </si>
  <si>
    <t>Both</t>
  </si>
  <si>
    <t>G1</t>
  </si>
  <si>
    <t>ML102</t>
  </si>
  <si>
    <t>ML103</t>
  </si>
  <si>
    <t>ML104</t>
  </si>
  <si>
    <t>ML105</t>
  </si>
  <si>
    <t>ML107</t>
  </si>
  <si>
    <t>J1</t>
  </si>
  <si>
    <t>G2</t>
  </si>
  <si>
    <t>ML109</t>
  </si>
  <si>
    <t>ML110</t>
  </si>
  <si>
    <t>ML1102</t>
  </si>
  <si>
    <t>ML1103</t>
  </si>
  <si>
    <t>ML1104</t>
  </si>
  <si>
    <t>ML1105</t>
  </si>
  <si>
    <t>ML1108</t>
  </si>
  <si>
    <t>ML1111</t>
  </si>
  <si>
    <t>ML18</t>
  </si>
  <si>
    <t>ML180</t>
  </si>
  <si>
    <t>Inc</t>
  </si>
  <si>
    <t>Dec</t>
  </si>
  <si>
    <t>ML19</t>
  </si>
  <si>
    <t>ML21</t>
  </si>
  <si>
    <t>ML211</t>
  </si>
  <si>
    <t>ML212</t>
  </si>
  <si>
    <t>ML217</t>
  </si>
  <si>
    <t>ML218</t>
  </si>
  <si>
    <t>ML22</t>
  </si>
  <si>
    <t>ML221</t>
  </si>
  <si>
    <t>ML222</t>
  </si>
  <si>
    <t>ML223</t>
  </si>
  <si>
    <t>ML224</t>
  </si>
  <si>
    <t>ML23</t>
  </si>
  <si>
    <t>J2</t>
  </si>
  <si>
    <t>ML24</t>
  </si>
  <si>
    <t>ML25</t>
  </si>
  <si>
    <t>G3</t>
  </si>
  <si>
    <t>G4</t>
  </si>
  <si>
    <t>ML26</t>
  </si>
  <si>
    <t>ML401</t>
  </si>
  <si>
    <t>ML402</t>
  </si>
  <si>
    <t>ML404</t>
  </si>
  <si>
    <t>ML411</t>
  </si>
  <si>
    <t>ML412</t>
  </si>
  <si>
    <t>ML4200</t>
  </si>
  <si>
    <t>ML54</t>
  </si>
  <si>
    <t>ML55</t>
  </si>
  <si>
    <t>ML56</t>
  </si>
  <si>
    <t>ML74</t>
  </si>
  <si>
    <t>ML76</t>
  </si>
  <si>
    <t>ML78</t>
  </si>
  <si>
    <t>ML80</t>
  </si>
  <si>
    <t>G6</t>
  </si>
  <si>
    <t>J7</t>
  </si>
  <si>
    <t>J5</t>
  </si>
  <si>
    <t>J3</t>
  </si>
  <si>
    <t>ML85</t>
  </si>
  <si>
    <t>Funding Class</t>
  </si>
  <si>
    <t>Non NHS</t>
  </si>
  <si>
    <t>Interstate</t>
  </si>
  <si>
    <t>ADT</t>
  </si>
  <si>
    <t>ESALs</t>
  </si>
  <si>
    <t>PSI</t>
  </si>
  <si>
    <t>Rut</t>
  </si>
  <si>
    <t>PCI</t>
  </si>
  <si>
    <t>Friction #</t>
  </si>
  <si>
    <t>ML15</t>
  </si>
  <si>
    <t>LANDER-FT WASHAKIE</t>
  </si>
  <si>
    <t>AG Base</t>
  </si>
  <si>
    <t>NHS Routes</t>
  </si>
  <si>
    <t>LANDER-FT. WASHAKIE</t>
  </si>
  <si>
    <t>FT. WASHK-DIVER DAM JCT.</t>
  </si>
  <si>
    <t>ML20</t>
  </si>
  <si>
    <t>JEFFERY CITY-LANDER</t>
  </si>
  <si>
    <t>PM Base</t>
  </si>
  <si>
    <t>LANDER-HUDSON</t>
  </si>
  <si>
    <t>HUDSON-RIVERTON</t>
  </si>
  <si>
    <t>RIVERTON-SHOSHONI</t>
  </si>
  <si>
    <t>ML29</t>
  </si>
  <si>
    <t>CODY</t>
  </si>
  <si>
    <t>CODY - POWELL</t>
  </si>
  <si>
    <t>CT Base</t>
  </si>
  <si>
    <t>POWELL - BIGHORN CO LINE</t>
  </si>
  <si>
    <t>ML30</t>
  </si>
  <si>
    <t>MORAN JCT-DUBOIS</t>
  </si>
  <si>
    <t>MORAN JCT-JACKSON</t>
  </si>
  <si>
    <t>DUBOIS-DIVER DAM JCT</t>
  </si>
  <si>
    <t>DUBOIS-DIVER DAM JCT.</t>
  </si>
  <si>
    <t>DIVERSION DAM JCT-RIVERTON</t>
  </si>
  <si>
    <t>DIVER DAM JCT-RIVERTON</t>
  </si>
  <si>
    <t>ML31</t>
  </si>
  <si>
    <t>YELLOWSTONE-CODY</t>
  </si>
  <si>
    <t>CODY - BIGHORN CO LINE</t>
  </si>
  <si>
    <t>BIGHORN CO LINE-JCT P-34</t>
  </si>
  <si>
    <t>ML32</t>
  </si>
  <si>
    <t>POWELL-BIGHORN CO.</t>
  </si>
  <si>
    <t>ML33</t>
  </si>
  <si>
    <t>THERMOPOLIS-PARK CO</t>
  </si>
  <si>
    <t>PARK CO-MEETEETSE</t>
  </si>
  <si>
    <t>MEETEETSE-CODY</t>
  </si>
  <si>
    <t>ML34</t>
  </si>
  <si>
    <t>WALTMAN-HILAND</t>
  </si>
  <si>
    <t>HILAND-MONETA</t>
  </si>
  <si>
    <t>MONETA-SHOSHONI</t>
  </si>
  <si>
    <t>SHOSHONI-THERMOPOLIS</t>
  </si>
  <si>
    <t>THERMOPOLIS-WORLAND</t>
  </si>
  <si>
    <t>WORLAND-MANDERSON</t>
  </si>
  <si>
    <t>MANDERSON-BASIN</t>
  </si>
  <si>
    <t>BASIN-GREYBULL</t>
  </si>
  <si>
    <t>GREYBULL-LOVELL</t>
  </si>
  <si>
    <t>LOVELL-COWLEY</t>
  </si>
  <si>
    <t>COWLEY-DEAVER</t>
  </si>
  <si>
    <t>DEAVER-MONT ST. LINE</t>
  </si>
  <si>
    <t>ML36</t>
  </si>
  <si>
    <t>WORLAND - TEN SLEEP</t>
  </si>
  <si>
    <t>TEN SLEEP</t>
  </si>
  <si>
    <t>TEN SLEEP-BIGHORN CO</t>
  </si>
  <si>
    <t>ML37</t>
  </si>
  <si>
    <t>GREYBULL-SHERIDAN CO</t>
  </si>
  <si>
    <t>ML138</t>
  </si>
  <si>
    <t>HUDSON-ST STEVENS</t>
  </si>
  <si>
    <t>ML14</t>
  </si>
  <si>
    <t>FR CO LN-SOUTH PASS</t>
  </si>
  <si>
    <t>SOUTH PASS-JCT P-20</t>
  </si>
  <si>
    <t>ML1500</t>
  </si>
  <si>
    <t>MEETEETSE-PITCHFORK</t>
  </si>
  <si>
    <t>ML1501</t>
  </si>
  <si>
    <t>CODY-SOUTHFORK</t>
  </si>
  <si>
    <t>ML1502</t>
  </si>
  <si>
    <t>CODY-MONTANA ST LINE</t>
  </si>
  <si>
    <t>ML1505</t>
  </si>
  <si>
    <t>JCT S 0202-WILLWOOD</t>
  </si>
  <si>
    <t>WILLWOOD-POWELL</t>
  </si>
  <si>
    <t>ML1506</t>
  </si>
  <si>
    <t>POWELL-NORTH</t>
  </si>
  <si>
    <t>ML1507</t>
  </si>
  <si>
    <t>CLARKS FK-SUNLIGHT BS</t>
  </si>
  <si>
    <t>CLARKS FORK ROAD</t>
  </si>
  <si>
    <t>CHIEF JOSEPH HWY</t>
  </si>
  <si>
    <t>ML174</t>
  </si>
  <si>
    <t>OWL CREEK SPUR</t>
  </si>
  <si>
    <t>ML200</t>
  </si>
  <si>
    <t>BASIN-BURLINGTON</t>
  </si>
  <si>
    <t>BURLINGTON-JCT P31</t>
  </si>
  <si>
    <t>ML201</t>
  </si>
  <si>
    <t>MANDERSON-HYATTVILLE</t>
  </si>
  <si>
    <t>ML202</t>
  </si>
  <si>
    <t>LOVELL-FOSTER GULCH RD</t>
  </si>
  <si>
    <t>FOSTER GULCH RD</t>
  </si>
  <si>
    <t>ML205</t>
  </si>
  <si>
    <t>LOVELL-FOSTER GULCH</t>
  </si>
  <si>
    <t>ML206</t>
  </si>
  <si>
    <t>COWLEY-RR STATION</t>
  </si>
  <si>
    <t>ML207</t>
  </si>
  <si>
    <t>BASIN GOLF COURSE RD</t>
  </si>
  <si>
    <t>BASIN NORTH</t>
  </si>
  <si>
    <t>ML208</t>
  </si>
  <si>
    <t>WYO 37</t>
  </si>
  <si>
    <t>ML2200</t>
  </si>
  <si>
    <t>GOOSEBERRY CREEK RD</t>
  </si>
  <si>
    <t>ML2201</t>
  </si>
  <si>
    <t>WORLAND-NEIBER</t>
  </si>
  <si>
    <t>ML2202</t>
  </si>
  <si>
    <t>WORLAND-RAIRDEN</t>
  </si>
  <si>
    <t>RAIRDEN-MANDERSON</t>
  </si>
  <si>
    <t>ML2203</t>
  </si>
  <si>
    <t>TENSLEEP-BIG TRAILS</t>
  </si>
  <si>
    <t>JCT P-32 - BIGHORN CO</t>
  </si>
  <si>
    <t>BIGHORN CO-BYRON</t>
  </si>
  <si>
    <t>ML294</t>
  </si>
  <si>
    <t>JCT P32-BADGER BASIN</t>
  </si>
  <si>
    <t>ML35</t>
  </si>
  <si>
    <t>LOVELL-SHERIDAN CO</t>
  </si>
  <si>
    <t>ML435</t>
  </si>
  <si>
    <t>US 16-TENSLP FISH HTCH</t>
  </si>
  <si>
    <t>ML436</t>
  </si>
  <si>
    <t>NATL GIRL SCOUT CAMP RD</t>
  </si>
  <si>
    <t>ML701</t>
  </si>
  <si>
    <t>LANDER-SINKS CANYON</t>
  </si>
  <si>
    <t>ML703</t>
  </si>
  <si>
    <t>US 287-ETHETE</t>
  </si>
  <si>
    <t>ETHETE-KINNEAR</t>
  </si>
  <si>
    <t>ETHETE-US 20&amp;26</t>
  </si>
  <si>
    <t>ML706</t>
  </si>
  <si>
    <t>PAVILLION SPUR</t>
  </si>
  <si>
    <t>ML707</t>
  </si>
  <si>
    <t>MISSOURI VALLEY ROAD</t>
  </si>
  <si>
    <t>ML708</t>
  </si>
  <si>
    <t>RIVERTON-SAND DRAW</t>
  </si>
  <si>
    <t>SAND DRAW-SWEETWATER</t>
  </si>
  <si>
    <t>ML709</t>
  </si>
  <si>
    <t>SAND DRAW SPUR</t>
  </si>
  <si>
    <t>ML710</t>
  </si>
  <si>
    <t>RIVERTON-GAS HILLS</t>
  </si>
  <si>
    <t>ML711</t>
  </si>
  <si>
    <t>RIVERTON-ETHETE</t>
  </si>
  <si>
    <t>ML900</t>
  </si>
  <si>
    <t>THERMOPOLIS-HAMILTON</t>
  </si>
  <si>
    <t>ML901</t>
  </si>
  <si>
    <t>JCT P33-GRASS CREEK</t>
  </si>
  <si>
    <t>ML902</t>
  </si>
  <si>
    <t>LUCERNE-BLACK MNTN</t>
  </si>
  <si>
    <t>ML903</t>
  </si>
  <si>
    <t>THERMOPOLIS-BUFFALO CR</t>
  </si>
  <si>
    <t>THERMOP-BUFFALO CR</t>
  </si>
  <si>
    <t>ML904</t>
  </si>
  <si>
    <t>JCT US 20-KIRBY</t>
  </si>
  <si>
    <t>P-20 JCT-LANDER</t>
  </si>
  <si>
    <t>Urban</t>
  </si>
  <si>
    <t>LANDER</t>
  </si>
  <si>
    <t>UP Base</t>
  </si>
  <si>
    <t>POWELL</t>
  </si>
  <si>
    <t>RIVERTON (FEDERAL BLVD)</t>
  </si>
  <si>
    <t>RIVERTON</t>
  </si>
  <si>
    <t>SHOSHONI</t>
  </si>
  <si>
    <t>ML203</t>
  </si>
  <si>
    <t>DUBOIS</t>
  </si>
  <si>
    <t>RIVERTON (MAIN STREET)</t>
  </si>
  <si>
    <t>WORLAND</t>
  </si>
  <si>
    <t>GREYBULL</t>
  </si>
  <si>
    <t>LOVELL</t>
  </si>
  <si>
    <t>N/A</t>
  </si>
  <si>
    <t>ML1001</t>
  </si>
  <si>
    <t>BUFFALO (HART STREET)</t>
  </si>
  <si>
    <t>BUFFALO</t>
  </si>
  <si>
    <t>ML1003</t>
  </si>
  <si>
    <t>BUFFALO-SHERIDAN</t>
  </si>
  <si>
    <t>ML1004</t>
  </si>
  <si>
    <t>BUFFALO-UCROSS</t>
  </si>
  <si>
    <t>BUFFALO-UCROSS JCT</t>
  </si>
  <si>
    <t>ML1006</t>
  </si>
  <si>
    <t>KAYCEE-BUFFALO</t>
  </si>
  <si>
    <t>ML113</t>
  </si>
  <si>
    <t>PINE HAVEN RD</t>
  </si>
  <si>
    <t>ML1700</t>
  </si>
  <si>
    <t>ARVADA SPUR</t>
  </si>
  <si>
    <t>ML1701</t>
  </si>
  <si>
    <t>SHERIDAN-BECKTON</t>
  </si>
  <si>
    <t>ML1702</t>
  </si>
  <si>
    <t>STORY-FISH HATCHERY</t>
  </si>
  <si>
    <t>ML1703</t>
  </si>
  <si>
    <t>SHERIDAN-BIG HORN</t>
  </si>
  <si>
    <t>BIG HORN-SOUTHWEST</t>
  </si>
  <si>
    <t>ML1704</t>
  </si>
  <si>
    <t>SHERIDAN</t>
  </si>
  <si>
    <t>ML1705</t>
  </si>
  <si>
    <t>S1706 SPUR</t>
  </si>
  <si>
    <t>ML1706</t>
  </si>
  <si>
    <t>SHERIDAN-MILES CITY</t>
  </si>
  <si>
    <t>SHERIDAN-MONT ST LINE</t>
  </si>
  <si>
    <t>ML1707</t>
  </si>
  <si>
    <t>STORY-PINEY INN</t>
  </si>
  <si>
    <t>ML1709</t>
  </si>
  <si>
    <t>PARKMAN-DAYTON</t>
  </si>
  <si>
    <t>ML1712</t>
  </si>
  <si>
    <t>MONTANA-SHERIDAN</t>
  </si>
  <si>
    <t>MONTANA-RANCHESTER</t>
  </si>
  <si>
    <t>ML2300</t>
  </si>
  <si>
    <t>SKULL CREEK</t>
  </si>
  <si>
    <t>MUSH CREEK</t>
  </si>
  <si>
    <t>LODGEPOLE CREEK</t>
  </si>
  <si>
    <t>WILDCAT CREEK</t>
  </si>
  <si>
    <t>CLARETON-RENO JCT</t>
  </si>
  <si>
    <t>ML2302</t>
  </si>
  <si>
    <t>UPTON SOUTH</t>
  </si>
  <si>
    <t>SODA BUTTE</t>
  </si>
  <si>
    <t>HAY CREEK</t>
  </si>
  <si>
    <t>LONE TREE CREEK</t>
  </si>
  <si>
    <t>WYO.450 NORTH</t>
  </si>
  <si>
    <t>ML2303</t>
  </si>
  <si>
    <t>FOUR CORNERS-SUNDANCE</t>
  </si>
  <si>
    <t>SUNDANCE</t>
  </si>
  <si>
    <t>DISTRICT BNDRY NORTH</t>
  </si>
  <si>
    <t>MIDDLE FORK ROAD SECT.</t>
  </si>
  <si>
    <t>TRABING ROAD SECT.</t>
  </si>
  <si>
    <t>BUFFALO SOUTH</t>
  </si>
  <si>
    <t>BUFFALO MARGINAL</t>
  </si>
  <si>
    <t>ML300</t>
  </si>
  <si>
    <t>GILLETTE (SKYLINE DR)</t>
  </si>
  <si>
    <t>GILLETTE</t>
  </si>
  <si>
    <t>LT Base</t>
  </si>
  <si>
    <t>GILLETTE-PINE TREE</t>
  </si>
  <si>
    <t>SAVAGETON</t>
  </si>
  <si>
    <t>ML302</t>
  </si>
  <si>
    <t>SHERIDAN - UCROSS JCT</t>
  </si>
  <si>
    <t>SHERIDAN-UCROSS JCT</t>
  </si>
  <si>
    <t>UCROSS JCT-CLEARMONT</t>
  </si>
  <si>
    <t>CLEARMONT-GILLETTE</t>
  </si>
  <si>
    <t>ML303</t>
  </si>
  <si>
    <t>GILLETTE (E 2ND STREET)</t>
  </si>
  <si>
    <t>GILLETTE-MOORCROFT</t>
  </si>
  <si>
    <t>ML330</t>
  </si>
  <si>
    <t>SHERIDAN (5TH STREET)</t>
  </si>
  <si>
    <t>ML332</t>
  </si>
  <si>
    <t>SHERIDAN (BIG HORN AVE)</t>
  </si>
  <si>
    <t>ML334</t>
  </si>
  <si>
    <t>BIG HORN AVE-GIRLS SCH</t>
  </si>
  <si>
    <t>ML342</t>
  </si>
  <si>
    <t>MEAD CREEK RD</t>
  </si>
  <si>
    <t>ML345</t>
  </si>
  <si>
    <t>MONTANA LINE-ACME</t>
  </si>
  <si>
    <t>ML346</t>
  </si>
  <si>
    <t>BANNER-BUFFALO</t>
  </si>
  <si>
    <t>SHERIDAN CO-BURGESS JCT</t>
  </si>
  <si>
    <t>BIGHORN CO-JOHNSON CO</t>
  </si>
  <si>
    <t>JO CO LINE - BUFFALO</t>
  </si>
  <si>
    <t>BUFFALO (FORT STREET)</t>
  </si>
  <si>
    <t>SHERIDAN CO-BURGESS</t>
  </si>
  <si>
    <t>BURGESS JCT-DAYTON</t>
  </si>
  <si>
    <t>STEAMBOAT PT.</t>
  </si>
  <si>
    <t>DAYTON</t>
  </si>
  <si>
    <t>DAYTON-RANCHESTER</t>
  </si>
  <si>
    <t>RANCHESTER</t>
  </si>
  <si>
    <t>ML42</t>
  </si>
  <si>
    <t>CAMPBELL CO-WRIGHT</t>
  </si>
  <si>
    <t>ML43</t>
  </si>
  <si>
    <t>CAMPBELL CO LINE NORTH</t>
  </si>
  <si>
    <t>WRIGHT</t>
  </si>
  <si>
    <t>BELL FOURCHE</t>
  </si>
  <si>
    <t>CABALLO CREEK</t>
  </si>
  <si>
    <t>GILLETTE (S DOUGLAS HWY)</t>
  </si>
  <si>
    <t>GILLETTE (2ND STREET)</t>
  </si>
  <si>
    <t>GILLETTE (US 14/16)</t>
  </si>
  <si>
    <t>GILLETTE-MONTANA ST</t>
  </si>
  <si>
    <t>ML44</t>
  </si>
  <si>
    <t>MOORCROFT</t>
  </si>
  <si>
    <t>MOORCROFT-UPTON</t>
  </si>
  <si>
    <t>UPTON-NEWCASTLE</t>
  </si>
  <si>
    <t>NEWCASTLE</t>
  </si>
  <si>
    <t>NEWCASTLE-S.D. ST. LINE</t>
  </si>
  <si>
    <t>ML45</t>
  </si>
  <si>
    <t>MULE CR JCT - S DAKOTA</t>
  </si>
  <si>
    <t>ML451</t>
  </si>
  <si>
    <t>OSAGE-OIL CITY</t>
  </si>
  <si>
    <t>ML48</t>
  </si>
  <si>
    <t>S DAKOTA - MONTANA ST</t>
  </si>
  <si>
    <t>ML49</t>
  </si>
  <si>
    <t>NEWCASTLE (MAIN STREET)</t>
  </si>
  <si>
    <t>ML59</t>
  </si>
  <si>
    <t>BUFFALO (MAIN STREET)</t>
  </si>
  <si>
    <t>ML60</t>
  </si>
  <si>
    <t>SHERIDAN (MAIN STREET)</t>
  </si>
  <si>
    <t>SHERIDAN (COFFEEN AVE)</t>
  </si>
  <si>
    <t>SHERIDAN-BUFFALO</t>
  </si>
  <si>
    <t>ML600</t>
  </si>
  <si>
    <t>SUNDANCE-UPTON</t>
  </si>
  <si>
    <t>ML601</t>
  </si>
  <si>
    <t>CARLILE JCT-HULETT</t>
  </si>
  <si>
    <t>DEVIL'S TOWER JCT.</t>
  </si>
  <si>
    <t>HULETT-EAST</t>
  </si>
  <si>
    <t>ALVA SECTION</t>
  </si>
  <si>
    <t>E.FOREST BNDRY</t>
  </si>
  <si>
    <t>ALADDIN SECTION</t>
  </si>
  <si>
    <t>ALADDIN-S.DAKOTA ST LN</t>
  </si>
  <si>
    <t>ML602</t>
  </si>
  <si>
    <t>DEVILS TOWER SPUR</t>
  </si>
  <si>
    <t>ML603</t>
  </si>
  <si>
    <t>ALADDIN-SOUTH</t>
  </si>
  <si>
    <t>ML604</t>
  </si>
  <si>
    <t>HULETT-ALZADA</t>
  </si>
  <si>
    <t>ML606</t>
  </si>
  <si>
    <t>ML607</t>
  </si>
  <si>
    <t>MOORCROFT-SUNDANCE</t>
  </si>
  <si>
    <t>SUNDANCE STREETS</t>
  </si>
  <si>
    <t>SUNDANCE EAST</t>
  </si>
  <si>
    <t>MULE CR-WESTON CO</t>
  </si>
  <si>
    <t>WESTON CO-NEWCASTLE</t>
  </si>
  <si>
    <t>NEWCASTLE-S.DAKOTA</t>
  </si>
  <si>
    <t>ML90</t>
  </si>
  <si>
    <t>RANCHESTER NORTH</t>
  </si>
  <si>
    <t>RANCHESTER SOUTH</t>
  </si>
  <si>
    <t>ACME INT. SOUTH</t>
  </si>
  <si>
    <t>SHERIDAN NORTH</t>
  </si>
  <si>
    <t>5TH STREET INT. SECT.</t>
  </si>
  <si>
    <t>US 14 INT. SOUTH</t>
  </si>
  <si>
    <t>MARSHALL HILL SECT.</t>
  </si>
  <si>
    <t>PRAIRIE DOG ROAD SECT.</t>
  </si>
  <si>
    <t>COUNTY LINE NORTH</t>
  </si>
  <si>
    <t>SHELL CREEK INT.</t>
  </si>
  <si>
    <t>BUFFALO WEST</t>
  </si>
  <si>
    <t>I-25 INTERCHANGE</t>
  </si>
  <si>
    <t>BUFFALO EAST</t>
  </si>
  <si>
    <t>RED HILLS</t>
  </si>
  <si>
    <t>SCHOONOVER RD. SECT.</t>
  </si>
  <si>
    <t>POWDER RIVER SECT.</t>
  </si>
  <si>
    <t>COUNTY LINE SECT.</t>
  </si>
  <si>
    <t>KINGSBURY SECT.</t>
  </si>
  <si>
    <t>LOWERY SECTION</t>
  </si>
  <si>
    <t>WILDHORSE CREEK SECTION</t>
  </si>
  <si>
    <t>GILLETTE WEST</t>
  </si>
  <si>
    <t>GILLETTE MARGINAL</t>
  </si>
  <si>
    <t>PC Base</t>
  </si>
  <si>
    <t>GILLETTE EAST</t>
  </si>
  <si>
    <t>ROZET EAST &amp; WEST</t>
  </si>
  <si>
    <t>MOORCROFT WEST</t>
  </si>
  <si>
    <t>MOORCROFT MARG.</t>
  </si>
  <si>
    <t>MOORCROFT EAST</t>
  </si>
  <si>
    <t>WIND CREEK</t>
  </si>
  <si>
    <t>INYAN KARA</t>
  </si>
  <si>
    <t>SUNDANCE WEST</t>
  </si>
  <si>
    <t>SUNDANCE MARGINAL</t>
  </si>
  <si>
    <t>J4</t>
  </si>
  <si>
    <t>STATE LINE WEST</t>
  </si>
  <si>
    <t>ML10</t>
  </si>
  <si>
    <t>ML11</t>
  </si>
  <si>
    <t>ML12</t>
  </si>
  <si>
    <t>ML1200</t>
  </si>
  <si>
    <t>ML1201</t>
  </si>
  <si>
    <t>ML1202</t>
  </si>
  <si>
    <t>ML1203</t>
  </si>
  <si>
    <t>ML1204</t>
  </si>
  <si>
    <t>ML1205</t>
  </si>
  <si>
    <t>ML1206</t>
  </si>
  <si>
    <t>ML1207</t>
  </si>
  <si>
    <t>ML1208</t>
  </si>
  <si>
    <t>ML1209</t>
  </si>
  <si>
    <t>ML1210</t>
  </si>
  <si>
    <t>ML1211</t>
  </si>
  <si>
    <t>ML1217</t>
  </si>
  <si>
    <t>ML13</t>
  </si>
  <si>
    <t>AP Base</t>
  </si>
  <si>
    <t>ML16</t>
  </si>
  <si>
    <t>ML17</t>
  </si>
  <si>
    <t>ML1800</t>
  </si>
  <si>
    <t>ML1801</t>
  </si>
  <si>
    <t>ML1804</t>
  </si>
  <si>
    <t>ML1900</t>
  </si>
  <si>
    <t>ML1903</t>
  </si>
  <si>
    <t>ML1904</t>
  </si>
  <si>
    <t>ML1905</t>
  </si>
  <si>
    <t>ML1906</t>
  </si>
  <si>
    <t>ML1909</t>
  </si>
  <si>
    <t>ML1910</t>
  </si>
  <si>
    <t>ML1911</t>
  </si>
  <si>
    <t>ML1912</t>
  </si>
  <si>
    <t>ML2000</t>
  </si>
  <si>
    <t>ML2001</t>
  </si>
  <si>
    <t>ML2100</t>
  </si>
  <si>
    <t>ML2101</t>
  </si>
  <si>
    <t>ML2103</t>
  </si>
  <si>
    <t>ML2104</t>
  </si>
  <si>
    <t>ML2106</t>
  </si>
  <si>
    <t>ML352</t>
  </si>
  <si>
    <t>ML354</t>
  </si>
  <si>
    <t>ML374</t>
  </si>
  <si>
    <t>ML376</t>
  </si>
  <si>
    <t>ML413</t>
  </si>
  <si>
    <t>ML50</t>
  </si>
  <si>
    <t>ML51</t>
  </si>
  <si>
    <t>ML52</t>
  </si>
  <si>
    <t>ML53</t>
  </si>
  <si>
    <t>K2</t>
  </si>
  <si>
    <t>K1</t>
  </si>
  <si>
    <t>ML9</t>
  </si>
  <si>
    <t>ML1000</t>
  </si>
  <si>
    <t>ML1002</t>
  </si>
  <si>
    <t>ML1301</t>
  </si>
  <si>
    <t>ML1302</t>
  </si>
  <si>
    <t>ML1400</t>
  </si>
  <si>
    <t>ML1401</t>
  </si>
  <si>
    <t>ML153</t>
  </si>
  <si>
    <t>ML1600</t>
  </si>
  <si>
    <t>ML1601</t>
  </si>
  <si>
    <t>ML1602</t>
  </si>
  <si>
    <t>ML1604</t>
  </si>
  <si>
    <t>ML1605</t>
  </si>
  <si>
    <t>ML1606</t>
  </si>
  <si>
    <t>ML1610</t>
  </si>
  <si>
    <t>ML191</t>
  </si>
  <si>
    <t>ML253</t>
  </si>
  <si>
    <t>ML254</t>
  </si>
  <si>
    <t>ML255</t>
  </si>
  <si>
    <t>ML256</t>
  </si>
  <si>
    <t>ML258</t>
  </si>
  <si>
    <t>ML27</t>
  </si>
  <si>
    <t>ML271</t>
  </si>
  <si>
    <t>ML272</t>
  </si>
  <si>
    <t>ML273</t>
  </si>
  <si>
    <t>ML28</t>
  </si>
  <si>
    <t>ML312</t>
  </si>
  <si>
    <t>ML314</t>
  </si>
  <si>
    <t>ML317</t>
  </si>
  <si>
    <t>ML318</t>
  </si>
  <si>
    <t>ML319</t>
  </si>
  <si>
    <t>ML321</t>
  </si>
  <si>
    <t>ML39</t>
  </si>
  <si>
    <t>ML40</t>
  </si>
  <si>
    <t>ML406</t>
  </si>
  <si>
    <t>ML41</t>
  </si>
  <si>
    <t>ML47</t>
  </si>
  <si>
    <t>ML500</t>
  </si>
  <si>
    <t>ML502</t>
  </si>
  <si>
    <t>ML504</t>
  </si>
  <si>
    <t>ML505</t>
  </si>
  <si>
    <t>ML507</t>
  </si>
  <si>
    <t>ML57</t>
  </si>
  <si>
    <t>ML58</t>
  </si>
  <si>
    <t>ML77</t>
  </si>
  <si>
    <t>ML800</t>
  </si>
  <si>
    <t>ML801</t>
  </si>
  <si>
    <t>ML802</t>
  </si>
  <si>
    <t>ML803</t>
  </si>
  <si>
    <t>ML805</t>
  </si>
  <si>
    <t>ML806</t>
  </si>
  <si>
    <t>ML807</t>
  </si>
  <si>
    <t>ML808</t>
  </si>
  <si>
    <t>ML809</t>
  </si>
  <si>
    <t>ML811</t>
  </si>
  <si>
    <t>ML91</t>
  </si>
  <si>
    <t>ML94</t>
  </si>
  <si>
    <t>ML96</t>
  </si>
  <si>
    <t>IRI</t>
  </si>
  <si>
    <t>Dir</t>
  </si>
  <si>
    <t>Pav Struct Code</t>
  </si>
  <si>
    <t>TISDALE CREEK</t>
  </si>
  <si>
    <t>Hwy Sys</t>
  </si>
  <si>
    <t>Hwy No.</t>
  </si>
  <si>
    <t>WY</t>
  </si>
  <si>
    <t>US</t>
  </si>
  <si>
    <t>I</t>
  </si>
  <si>
    <t>30/287</t>
  </si>
  <si>
    <t>80 Bus.</t>
  </si>
  <si>
    <t>287 Byp.</t>
  </si>
  <si>
    <t>Yr Last Rehab</t>
  </si>
  <si>
    <t>Dist #</t>
  </si>
  <si>
    <t>Base Material</t>
  </si>
  <si>
    <t>Woods Lnding-Co.St.Ln</t>
  </si>
  <si>
    <t>Centennial-Albany</t>
  </si>
  <si>
    <t>Laramie</t>
  </si>
  <si>
    <t>Laramie-Centennial</t>
  </si>
  <si>
    <t>Centennial-Saratoga</t>
  </si>
  <si>
    <t>Wyo 130-Herrick Lane</t>
  </si>
  <si>
    <t>Wyo 130-Northwest</t>
  </si>
  <si>
    <t>Rock River-Mcfadden</t>
  </si>
  <si>
    <t>Mcfadden-Arlington</t>
  </si>
  <si>
    <t>Happy Jack Road</t>
  </si>
  <si>
    <t>Cheyenne West</t>
  </si>
  <si>
    <t>Gilchrist</t>
  </si>
  <si>
    <t>Curt Gowdy</t>
  </si>
  <si>
    <t>Forest Bndy West</t>
  </si>
  <si>
    <t>Happy Jack</t>
  </si>
  <si>
    <t>Happy Jack Int</t>
  </si>
  <si>
    <t>Bosler Jct-Wheatland</t>
  </si>
  <si>
    <t>Airport Spur</t>
  </si>
  <si>
    <t>Jct I80-Burns</t>
  </si>
  <si>
    <t>Jct I80-Carpenter</t>
  </si>
  <si>
    <t>Pine Bluffs</t>
  </si>
  <si>
    <t>Pine Bluffs-Albin</t>
  </si>
  <si>
    <t>Jct Us 85-Albin</t>
  </si>
  <si>
    <t>Albin-Neb</t>
  </si>
  <si>
    <t>Cheyenne North</t>
  </si>
  <si>
    <t>Cheyenne-North</t>
  </si>
  <si>
    <t>Creston Jct</t>
  </si>
  <si>
    <t>Creston Jct-Carbon Co</t>
  </si>
  <si>
    <t>Carbon Co-Baggs</t>
  </si>
  <si>
    <t>Baggs - Colorado St</t>
  </si>
  <si>
    <t>Colorado-Cheyenne</t>
  </si>
  <si>
    <t>Cheyenne (S Greeley Hwy)</t>
  </si>
  <si>
    <t>Cheyenne (Warren Ave)</t>
  </si>
  <si>
    <t>Cheyenne (Central Ave)</t>
  </si>
  <si>
    <t>Rawlins</t>
  </si>
  <si>
    <t>Rawlins-Muddy Gap Jct.</t>
  </si>
  <si>
    <t>Horse Creek Road</t>
  </si>
  <si>
    <t>Cheyenne (College Drive)</t>
  </si>
  <si>
    <t>Cheyenne (College Dr/4Mile Rd)</t>
  </si>
  <si>
    <t>Access Rd Missile St C</t>
  </si>
  <si>
    <t>Harriman Road</t>
  </si>
  <si>
    <t>Saratoga Int</t>
  </si>
  <si>
    <t>Jct Fai-80 - Saratoga</t>
  </si>
  <si>
    <t>Saratoga-North</t>
  </si>
  <si>
    <t>Saratoga-South</t>
  </si>
  <si>
    <t>Saratoga-Riverside</t>
  </si>
  <si>
    <t>Riverside-Colorado Ln</t>
  </si>
  <si>
    <t>Cheyenne (Fox Farm Rd)</t>
  </si>
  <si>
    <t>Old Us 30-Fe Warren</t>
  </si>
  <si>
    <t>Terry Ranch Road</t>
  </si>
  <si>
    <t>Approach To Hwy Bldg</t>
  </si>
  <si>
    <t>Walcott Jct-Medicine B</t>
  </si>
  <si>
    <t>Walcott Jct-Med Bow</t>
  </si>
  <si>
    <t>Medicine Bow</t>
  </si>
  <si>
    <t>Med Bow-Albany Co</t>
  </si>
  <si>
    <t>Albany Co. Line East</t>
  </si>
  <si>
    <t>Rock River</t>
  </si>
  <si>
    <t>Rock River - Bosler</t>
  </si>
  <si>
    <t>Bosler-Laramie</t>
  </si>
  <si>
    <t>Laramie (3Rd Street)</t>
  </si>
  <si>
    <t>I-80 Intchg-Laramie</t>
  </si>
  <si>
    <t>Laramie-Tie Siding</t>
  </si>
  <si>
    <t>Tie Siding-Colo St. Line</t>
  </si>
  <si>
    <t>Tie Siding-Colo. St. Line</t>
  </si>
  <si>
    <t>Tie Siding-Colo.St Line</t>
  </si>
  <si>
    <t>Med Bow-Dst Bndry</t>
  </si>
  <si>
    <t>Colorado Line North</t>
  </si>
  <si>
    <t>College Dr. - Missile Dr.</t>
  </si>
  <si>
    <t>Central Avenue Sect.</t>
  </si>
  <si>
    <t>Vandehei Avenue North</t>
  </si>
  <si>
    <t>Torrington Interchange</t>
  </si>
  <si>
    <t>Ridley Road Sect.</t>
  </si>
  <si>
    <t>District Bndry South</t>
  </si>
  <si>
    <t>Laramie (Snowy Range Rd)</t>
  </si>
  <si>
    <t>Laramie-Woods Landing</t>
  </si>
  <si>
    <t>Woods Lndng-Colorado</t>
  </si>
  <si>
    <t>Baggs-Dixon</t>
  </si>
  <si>
    <t>Dixon-Savery</t>
  </si>
  <si>
    <t>Savery-Encampment</t>
  </si>
  <si>
    <t>Baggs-Encampment</t>
  </si>
  <si>
    <t>Encampment</t>
  </si>
  <si>
    <t>Rawlins-Sage Creek</t>
  </si>
  <si>
    <t>Hanna-Elk Mountain</t>
  </si>
  <si>
    <t>Sinclair</t>
  </si>
  <si>
    <t>Elk Mountain-Hanna</t>
  </si>
  <si>
    <t>Hanna</t>
  </si>
  <si>
    <t>Laramie (Curtis St Connector)</t>
  </si>
  <si>
    <t>Rawlins (Spruce Street)</t>
  </si>
  <si>
    <t>Rawlins (Cedar Street)</t>
  </si>
  <si>
    <t>Laramie (Grand Ave)</t>
  </si>
  <si>
    <t>Otto Road-Cheyenne</t>
  </si>
  <si>
    <t>Cheyenne (Otto Rd)</t>
  </si>
  <si>
    <t>Cheyenne (W Lincolnway)</t>
  </si>
  <si>
    <t>Cheyenne (E Lincolnway)</t>
  </si>
  <si>
    <t>Cheyenne (I-80 Bus/Us 30)</t>
  </si>
  <si>
    <t>Saratoga River Bridge</t>
  </si>
  <si>
    <t>Rawlins-Sinclair</t>
  </si>
  <si>
    <t>St Penitentiary Rd</t>
  </si>
  <si>
    <t>County Line West</t>
  </si>
  <si>
    <t>County Line East</t>
  </si>
  <si>
    <t>Rawlins West</t>
  </si>
  <si>
    <t>Rawlins Marginal</t>
  </si>
  <si>
    <t>Rawlins East</t>
  </si>
  <si>
    <t>Sinclair East</t>
  </si>
  <si>
    <t>Ft. Steele Section</t>
  </si>
  <si>
    <t>Walcott Jct East</t>
  </si>
  <si>
    <t>Dana Ridge Section</t>
  </si>
  <si>
    <t>Halleck Ridge Section</t>
  </si>
  <si>
    <t>Elk Mountain Section</t>
  </si>
  <si>
    <t>Cooper Cove Sect.</t>
  </si>
  <si>
    <t>Quealy Dome West</t>
  </si>
  <si>
    <t>Quealy Dome East</t>
  </si>
  <si>
    <t>Herrick Lane Section</t>
  </si>
  <si>
    <t>Laramie West</t>
  </si>
  <si>
    <t>Snwy Range Int. Sect.</t>
  </si>
  <si>
    <t>Third Street Int. Sect.</t>
  </si>
  <si>
    <t>Grand Avenue Int. Sect.</t>
  </si>
  <si>
    <t>Telephone Canyon</t>
  </si>
  <si>
    <t>Vedauwoo West</t>
  </si>
  <si>
    <t>Otto Road East</t>
  </si>
  <si>
    <t>I-25 Int. Sect.</t>
  </si>
  <si>
    <t>Cheyenne Marginal</t>
  </si>
  <si>
    <t>Central Ave.-Campstool</t>
  </si>
  <si>
    <t>Campstool-Archer Int.</t>
  </si>
  <si>
    <t>Archer East-West Half</t>
  </si>
  <si>
    <t>Archer East-East Half</t>
  </si>
  <si>
    <t>Burns Interchange</t>
  </si>
  <si>
    <t>Pine Bluffs West</t>
  </si>
  <si>
    <t>Pine Bluffs Marginal</t>
  </si>
  <si>
    <t>Cheyenne</t>
  </si>
  <si>
    <t>Cheyenne-Goshen Co</t>
  </si>
  <si>
    <t>Kaycee-Barnum</t>
  </si>
  <si>
    <t>Kaycee-Sussex</t>
  </si>
  <si>
    <t>Kaycee-Linch</t>
  </si>
  <si>
    <t>Kaycee-Buffalo</t>
  </si>
  <si>
    <t>Kaycee</t>
  </si>
  <si>
    <t>Casper-Casper Mntn</t>
  </si>
  <si>
    <t>Casper-Casper Mtn</t>
  </si>
  <si>
    <t>Gothmore Park Spur</t>
  </si>
  <si>
    <t>Guernsey-Hartville</t>
  </si>
  <si>
    <t>Hartville-Manville</t>
  </si>
  <si>
    <t>Jct P40-Manville</t>
  </si>
  <si>
    <t>Manville-Lance Creek</t>
  </si>
  <si>
    <t>Lance Creek-Us 85</t>
  </si>
  <si>
    <t>Yoder-Southwest</t>
  </si>
  <si>
    <t>Wheatland-West</t>
  </si>
  <si>
    <t>Chugwater</t>
  </si>
  <si>
    <t>Chugwater-Hawk Spgs</t>
  </si>
  <si>
    <t>Wheatland-East</t>
  </si>
  <si>
    <t>Wheatland</t>
  </si>
  <si>
    <t>Slater North Road</t>
  </si>
  <si>
    <t>Glendo Connector</t>
  </si>
  <si>
    <t>Wheatland-Dwyer Jct</t>
  </si>
  <si>
    <t>Kaycee-Mayoworth</t>
  </si>
  <si>
    <t>Muddy Gap Jct-Carbon Co. Line</t>
  </si>
  <si>
    <t>Fremont Co. Line-Lander</t>
  </si>
  <si>
    <t>Rawlins-Muddy Gap Jct</t>
  </si>
  <si>
    <t>Muddy Gap-Na Co Line</t>
  </si>
  <si>
    <t>Na Co Line-Casper</t>
  </si>
  <si>
    <t>Casper (Cy Ave)</t>
  </si>
  <si>
    <t>Iron Mtn-Chugwater</t>
  </si>
  <si>
    <t>Dst Bndry-Na Co Ln</t>
  </si>
  <si>
    <t>Na Co Line-Jct P-21</t>
  </si>
  <si>
    <t>Nimmo Road Sect.</t>
  </si>
  <si>
    <t>Laramie County Line South</t>
  </si>
  <si>
    <t>Chugwater South</t>
  </si>
  <si>
    <t>Chugwater Marginal</t>
  </si>
  <si>
    <t>Chugwater North</t>
  </si>
  <si>
    <t>Wheatland South</t>
  </si>
  <si>
    <t>Wheatland Marginal</t>
  </si>
  <si>
    <t>Fairview Section</t>
  </si>
  <si>
    <t>El Rancho North</t>
  </si>
  <si>
    <t>Cassa Road</t>
  </si>
  <si>
    <t>Glendo Marginal</t>
  </si>
  <si>
    <t>Converse Cnty Line N.</t>
  </si>
  <si>
    <t>Douglas South</t>
  </si>
  <si>
    <t>Douglas Marginal</t>
  </si>
  <si>
    <t>Douglas North</t>
  </si>
  <si>
    <t>Glenrock South</t>
  </si>
  <si>
    <t>Glenrock Marginal</t>
  </si>
  <si>
    <t>Glenrock North</t>
  </si>
  <si>
    <t>Casper South</t>
  </si>
  <si>
    <t>Casper Marginal</t>
  </si>
  <si>
    <t>Casper North</t>
  </si>
  <si>
    <t>Wardwell Road Sect.</t>
  </si>
  <si>
    <t>Ormsby Road Sect.</t>
  </si>
  <si>
    <t>Ormsby Road North</t>
  </si>
  <si>
    <t>Horse Ranch Cr So.</t>
  </si>
  <si>
    <t>Horse Ranch Cr No.</t>
  </si>
  <si>
    <t>Midwest Sect</t>
  </si>
  <si>
    <t>Midwest Sect.</t>
  </si>
  <si>
    <t>Johnson Cnty Ln So.</t>
  </si>
  <si>
    <t>Johnson Cnty Ln No.</t>
  </si>
  <si>
    <t>Kaycee South</t>
  </si>
  <si>
    <t>Kaycee North</t>
  </si>
  <si>
    <t>Reno Road Sect.</t>
  </si>
  <si>
    <t>Hat Six Road</t>
  </si>
  <si>
    <t>Brooks-Hat Six Road</t>
  </si>
  <si>
    <t>Salt Creek Road</t>
  </si>
  <si>
    <t>Casper (Center Street)</t>
  </si>
  <si>
    <t>Cole Creek Rd</t>
  </si>
  <si>
    <t>Mills (Wyoming Blvd)</t>
  </si>
  <si>
    <t>Casper (Wyoming Blvd)</t>
  </si>
  <si>
    <t>Dwyer Jct-Guernsey</t>
  </si>
  <si>
    <t>Guernsey-Ft. Laramie</t>
  </si>
  <si>
    <t>Ft. Laramie-Lingle</t>
  </si>
  <si>
    <t>Lance Creek(Airport Rd)</t>
  </si>
  <si>
    <t>Lance Crk-Cow Crk</t>
  </si>
  <si>
    <t>Country Club</t>
  </si>
  <si>
    <t>Torrington</t>
  </si>
  <si>
    <t>Torrington-Ne. St Ln</t>
  </si>
  <si>
    <t>Jct S0109-Wheatland</t>
  </si>
  <si>
    <t>Slater Rd-I25 East</t>
  </si>
  <si>
    <t>Jct P27-Lake Guernsey</t>
  </si>
  <si>
    <t>Hartville</t>
  </si>
  <si>
    <t>Cassa-Glendo</t>
  </si>
  <si>
    <t>Glendo</t>
  </si>
  <si>
    <t>Glendo-Jct P40</t>
  </si>
  <si>
    <t>Chugwater-Ty Basin Int</t>
  </si>
  <si>
    <t>Casper (Yellowstone Hwy)</t>
  </si>
  <si>
    <t>Casper (1St Street)</t>
  </si>
  <si>
    <t>Casper-Natrona</t>
  </si>
  <si>
    <t>Natrona-Powder River</t>
  </si>
  <si>
    <t>Pwdr Riv-Hell'S 1/2 Acre</t>
  </si>
  <si>
    <t>Hell'S 1/2 Acre-Waltman</t>
  </si>
  <si>
    <t>Lusk-Van Tassel</t>
  </si>
  <si>
    <t>Orin Jct Int-Lost Springs</t>
  </si>
  <si>
    <t>Orin Jct. Int-Lost Spgs</t>
  </si>
  <si>
    <t>Lost Springs-Lusk</t>
  </si>
  <si>
    <t>Lusk</t>
  </si>
  <si>
    <t>Lamont-Bairoil</t>
  </si>
  <si>
    <t>Old Hwy-Midwest</t>
  </si>
  <si>
    <t>Smokey Gap-Midwest</t>
  </si>
  <si>
    <t>Midwest-Johnson Co</t>
  </si>
  <si>
    <t>Jo Co-Campell Co</t>
  </si>
  <si>
    <t>Campbell Co-Wright</t>
  </si>
  <si>
    <t>Douglas</t>
  </si>
  <si>
    <t>Walter Road</t>
  </si>
  <si>
    <t>Railroad Sep</t>
  </si>
  <si>
    <t>Lightening Creek</t>
  </si>
  <si>
    <t>Box Creek</t>
  </si>
  <si>
    <t>Bill</t>
  </si>
  <si>
    <t>Cheyenne River</t>
  </si>
  <si>
    <t>Converse Co Line North</t>
  </si>
  <si>
    <t>Casper</t>
  </si>
  <si>
    <t>Deer Creek Road</t>
  </si>
  <si>
    <t>Douglas-Orpha</t>
  </si>
  <si>
    <t>Orpha-Ross</t>
  </si>
  <si>
    <t>Monkey Mtn Road</t>
  </si>
  <si>
    <t>Douglas-Glenrock</t>
  </si>
  <si>
    <t>Glenrock-Casper</t>
  </si>
  <si>
    <t>Evansville (E Yellowstone Hwy)</t>
  </si>
  <si>
    <t>Casper (E Yellowstone Hwy)</t>
  </si>
  <si>
    <t>Boxelder Creek Road</t>
  </si>
  <si>
    <t>Wheatland (16Th Street)</t>
  </si>
  <si>
    <t>Wheatland (South/9Th St)</t>
  </si>
  <si>
    <t>Wheatland (Swanson Rd)</t>
  </si>
  <si>
    <t>Douglas (Richards St)</t>
  </si>
  <si>
    <t>Douglas (Richards/4Th St)</t>
  </si>
  <si>
    <t>Douglas (Center St)</t>
  </si>
  <si>
    <t>Douglas (Yellowstone Hwy)</t>
  </si>
  <si>
    <t>Medicine Bow-Bates Cr</t>
  </si>
  <si>
    <t>Us 85-Lagrange</t>
  </si>
  <si>
    <t>Lagrange-Nebr St Ln</t>
  </si>
  <si>
    <t>Us 85-Yoder</t>
  </si>
  <si>
    <t>Yoder-Jct S-0803</t>
  </si>
  <si>
    <t>Table Mt Road</t>
  </si>
  <si>
    <t>Torrington-Veteran</t>
  </si>
  <si>
    <t>Veteran-Yoder</t>
  </si>
  <si>
    <t>Sugar Factory Road</t>
  </si>
  <si>
    <t>Lingle</t>
  </si>
  <si>
    <t>Lingle-Barnes</t>
  </si>
  <si>
    <t>Torrington-Huntley</t>
  </si>
  <si>
    <t>Huntley-Nebr St Line</t>
  </si>
  <si>
    <t>Table Mt Rd-Nebr Line</t>
  </si>
  <si>
    <t>Torrington-Francel</t>
  </si>
  <si>
    <t>Fl.Lara.Nat'L.Monument</t>
  </si>
  <si>
    <t>Yoder Jct-Huntley</t>
  </si>
  <si>
    <t>Goshen Co-Hawk Spgs</t>
  </si>
  <si>
    <t>Goshen Co-Hawk Spring</t>
  </si>
  <si>
    <t>Hawk Spr-Torrington</t>
  </si>
  <si>
    <t>Torrington - Lingle</t>
  </si>
  <si>
    <t>Lingle-Niobrara Co</t>
  </si>
  <si>
    <t>Niabrara Co Line - Lusk</t>
  </si>
  <si>
    <t>Lusk-Mule Cr</t>
  </si>
  <si>
    <t>Douglas-Cold Spgs Rd</t>
  </si>
  <si>
    <t>Douglas-Cold Springs Rd</t>
  </si>
  <si>
    <t>Douglas-Esterbrook</t>
  </si>
  <si>
    <t>319 Con.</t>
  </si>
  <si>
    <t>20/26</t>
  </si>
  <si>
    <t>18/20</t>
  </si>
  <si>
    <t>20/26/87</t>
  </si>
  <si>
    <t>87 Bus.</t>
  </si>
  <si>
    <t>25 Bus.</t>
  </si>
  <si>
    <t>26/85</t>
  </si>
  <si>
    <t>Idaho St. Line-Smoot</t>
  </si>
  <si>
    <t>Smoot-Afton</t>
  </si>
  <si>
    <t>Afton</t>
  </si>
  <si>
    <t>Afton-Thayne</t>
  </si>
  <si>
    <t>Thayne</t>
  </si>
  <si>
    <t>Thayne-Lincoln Co. Line</t>
  </si>
  <si>
    <t>Thayne-Lincoln Co Line</t>
  </si>
  <si>
    <t>Teton Co. Line-Hoback Jct</t>
  </si>
  <si>
    <t>Hoback Jct.</t>
  </si>
  <si>
    <t>Hoback Jct-Jackson</t>
  </si>
  <si>
    <t>Jackson Streets</t>
  </si>
  <si>
    <t>Jackson-Moran Jct.</t>
  </si>
  <si>
    <t>Jct I-80 - Unita Co Line</t>
  </si>
  <si>
    <t>Uinta Co Line-Kemmerer</t>
  </si>
  <si>
    <t>Kemmerer</t>
  </si>
  <si>
    <t>Kemmerer-Labarge</t>
  </si>
  <si>
    <t>Labarge</t>
  </si>
  <si>
    <t>Labarge-Sublette Co Ln</t>
  </si>
  <si>
    <t>Sublette County Line</t>
  </si>
  <si>
    <t>Sb Co Line-Big Piney</t>
  </si>
  <si>
    <t>Big Piney</t>
  </si>
  <si>
    <t>Marbleton</t>
  </si>
  <si>
    <t>Marbleton-Daniel</t>
  </si>
  <si>
    <t>Idaho St. Line-Cokeville</t>
  </si>
  <si>
    <t>Cokeville</t>
  </si>
  <si>
    <t>Cokeville-Sage Jct.</t>
  </si>
  <si>
    <t>Sage Jct</t>
  </si>
  <si>
    <t>Sage Jct-Kemmerer</t>
  </si>
  <si>
    <t>Kemmerer-Opal</t>
  </si>
  <si>
    <t>Opal</t>
  </si>
  <si>
    <t>Opal-Granger</t>
  </si>
  <si>
    <t>Granger-I-80 Intchg</t>
  </si>
  <si>
    <t>Granger-I80 Intchg</t>
  </si>
  <si>
    <t>Us 30-Cokeville</t>
  </si>
  <si>
    <t>Cokeville-Smiths Fork</t>
  </si>
  <si>
    <t>Kemmerer-Hams Fork Rd</t>
  </si>
  <si>
    <t>Kemmerer-Hams Fork</t>
  </si>
  <si>
    <t>Labarge-Calpet</t>
  </si>
  <si>
    <t>Osmond-Fairview</t>
  </si>
  <si>
    <t>Grover-Auburn</t>
  </si>
  <si>
    <t>Us 89-Auburn</t>
  </si>
  <si>
    <t>Auburn-Afton</t>
  </si>
  <si>
    <t>Us 89-Freedom</t>
  </si>
  <si>
    <t>Opal-North</t>
  </si>
  <si>
    <t>Smoot-North</t>
  </si>
  <si>
    <t>Utah St Line-Sage Jct</t>
  </si>
  <si>
    <t>Border Jct-Idaho St.Line</t>
  </si>
  <si>
    <t>Rock Springs (Elk Street)</t>
  </si>
  <si>
    <t>Rock Springs</t>
  </si>
  <si>
    <t>Rock Springs - Farson</t>
  </si>
  <si>
    <t>Farson - Sb County Line</t>
  </si>
  <si>
    <t>Sb Co Line - Pinedale</t>
  </si>
  <si>
    <t>Pinedale</t>
  </si>
  <si>
    <t>Pinedale-Daniel Jct</t>
  </si>
  <si>
    <t>Daniel Jct-Teton Co Line</t>
  </si>
  <si>
    <t>Daniel Jct-Teton Co</t>
  </si>
  <si>
    <t>Te Co Line - Hoback Jct</t>
  </si>
  <si>
    <t>Hoback Jct</t>
  </si>
  <si>
    <t>Farson</t>
  </si>
  <si>
    <t>Farson - Sb Co Line</t>
  </si>
  <si>
    <t>Sb Co Ln-Fr Co Ln</t>
  </si>
  <si>
    <t>Carter Mnt View Int</t>
  </si>
  <si>
    <t>Carter Mnt-Sw Co Ln</t>
  </si>
  <si>
    <t>Sweetwater Co Line</t>
  </si>
  <si>
    <t>Sw Co Line-Utah St Line</t>
  </si>
  <si>
    <t>Flaming Gorge Int</t>
  </si>
  <si>
    <t>Flmng Grg Int-Utah Line</t>
  </si>
  <si>
    <t>Big Piney-West</t>
  </si>
  <si>
    <t>Big Piney-East</t>
  </si>
  <si>
    <t>Boulder-Big Sandy</t>
  </si>
  <si>
    <t>Green River (Uinta Dr)</t>
  </si>
  <si>
    <t>Green River-Utah St Ln</t>
  </si>
  <si>
    <t>Rock Springs-Colo St Ln</t>
  </si>
  <si>
    <t>Rock Springs-Hiawatha</t>
  </si>
  <si>
    <t>Rock Spgs-Colo St Ln</t>
  </si>
  <si>
    <t>I 80-Rock Spring Airprt</t>
  </si>
  <si>
    <t>Rock Springs-Airport</t>
  </si>
  <si>
    <t>Thayer Jct-Superior</t>
  </si>
  <si>
    <t>Green River-Fontenelle</t>
  </si>
  <si>
    <t>Green River-Font</t>
  </si>
  <si>
    <t>Granger</t>
  </si>
  <si>
    <t>Cedar Mtn-Green River</t>
  </si>
  <si>
    <t>Jim Bridger Pwr Plt Rd</t>
  </si>
  <si>
    <t>Fontenelle-Farson</t>
  </si>
  <si>
    <t>Jackson-Wilson</t>
  </si>
  <si>
    <t>Wilson-Idaho St Ln</t>
  </si>
  <si>
    <t>Jct S2000-Moose</t>
  </si>
  <si>
    <t>Wilson-Moose</t>
  </si>
  <si>
    <t>Evanston-Hilliard Flat</t>
  </si>
  <si>
    <t>Mtn View-Robertson</t>
  </si>
  <si>
    <t>Robertson-West</t>
  </si>
  <si>
    <t>Jct I80-Carter</t>
  </si>
  <si>
    <t>Carter-Northwest</t>
  </si>
  <si>
    <t>Mountainview-Milburne</t>
  </si>
  <si>
    <t>Jct I80-Ft Bridger</t>
  </si>
  <si>
    <t>Ft Bridger-Lyman</t>
  </si>
  <si>
    <t>Lyman</t>
  </si>
  <si>
    <t>Lyman-Jct I80</t>
  </si>
  <si>
    <t>Cora Road</t>
  </si>
  <si>
    <t>Cora North</t>
  </si>
  <si>
    <t>Daniel-Merna</t>
  </si>
  <si>
    <t>Little America East</t>
  </si>
  <si>
    <t>Green River (I25 Bus Rt)</t>
  </si>
  <si>
    <t>Rock Springs Outer Belt</t>
  </si>
  <si>
    <t>Lyman-I80</t>
  </si>
  <si>
    <t>Evanston</t>
  </si>
  <si>
    <t>Evanston-Utah St Line</t>
  </si>
  <si>
    <t>Evanston (Harrison Dr)</t>
  </si>
  <si>
    <t>Evanston (11Th Street)</t>
  </si>
  <si>
    <t>Evanston (Front Street)</t>
  </si>
  <si>
    <t>Evanston (Bear River Dr)</t>
  </si>
  <si>
    <t>Green River (Flam Grg Way)</t>
  </si>
  <si>
    <t>Rock Springs (Dewar Dr)</t>
  </si>
  <si>
    <t>Rock Springs (Center St)</t>
  </si>
  <si>
    <t>Rock Springs (Bridger Ave)</t>
  </si>
  <si>
    <t>Rock Springs (Pilot Butte Ave)</t>
  </si>
  <si>
    <t>Rock Springs (9Th Street)</t>
  </si>
  <si>
    <t>Utah St Line</t>
  </si>
  <si>
    <t>Evanston Marginal</t>
  </si>
  <si>
    <t>Evanston East</t>
  </si>
  <si>
    <t>Divide Road Sect.</t>
  </si>
  <si>
    <t>Lazeart Jct. Sect.</t>
  </si>
  <si>
    <t>Bigelow Bench</t>
  </si>
  <si>
    <t>Lyman West Sec 1</t>
  </si>
  <si>
    <t>Lyman West Sec 2</t>
  </si>
  <si>
    <t>Lyman East</t>
  </si>
  <si>
    <t>Bridger West</t>
  </si>
  <si>
    <t>Church Buttes Sect.</t>
  </si>
  <si>
    <t>Granger Jct. West</t>
  </si>
  <si>
    <t>Little America Section</t>
  </si>
  <si>
    <t>Labarge Int. West</t>
  </si>
  <si>
    <t>Green River West</t>
  </si>
  <si>
    <t>Green River Marginal</t>
  </si>
  <si>
    <t>Green River East</t>
  </si>
  <si>
    <t>Rock Springs Marginal</t>
  </si>
  <si>
    <t>Rock Springs East</t>
  </si>
  <si>
    <t>Point Of Rocks West</t>
  </si>
  <si>
    <t>Point Of Rocks East</t>
  </si>
  <si>
    <t>Bitter Creek Section</t>
  </si>
  <si>
    <t>Patrick Draw Section</t>
  </si>
  <si>
    <t>Table Rock Sect.</t>
  </si>
  <si>
    <t>Tipton Road Sect.</t>
  </si>
  <si>
    <t>Wamsutter West</t>
  </si>
  <si>
    <t>Wamsutter East</t>
  </si>
  <si>
    <t>Alpine Jct - Idaho St Line</t>
  </si>
  <si>
    <t>Jackson-Moran Jct</t>
  </si>
  <si>
    <t>Jackson-Moran.Jct</t>
  </si>
  <si>
    <t>26/89</t>
  </si>
  <si>
    <t>30/189</t>
  </si>
  <si>
    <t>30 Con.</t>
  </si>
  <si>
    <t>189/191</t>
  </si>
  <si>
    <t>30 Byp.</t>
  </si>
  <si>
    <t>90 Bus.</t>
  </si>
  <si>
    <t>14/16</t>
  </si>
  <si>
    <t>14A</t>
  </si>
  <si>
    <t>16 Byp.</t>
  </si>
  <si>
    <t>26/287</t>
  </si>
  <si>
    <t>14/16/20</t>
  </si>
  <si>
    <t>16/20</t>
  </si>
  <si>
    <t>14A/310</t>
  </si>
  <si>
    <t>1S</t>
  </si>
  <si>
    <t>2S</t>
  </si>
  <si>
    <t>3S</t>
  </si>
  <si>
    <t>Priority No.</t>
  </si>
  <si>
    <t>1R</t>
  </si>
  <si>
    <t>Needed Rehab</t>
  </si>
  <si>
    <t>Fault</t>
  </si>
  <si>
    <t>PSR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</si>
</sst>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_);\(0\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" fontId="3" fillId="0" borderId="2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88"/>
  <sheetViews>
    <sheetView zoomScale="70" zoomScaleNormal="70" workbookViewId="0"/>
  </sheetViews>
  <sheetFormatPr defaultRowHeight="18.75"/>
  <cols>
    <col min="1" max="1" width="10.42578125" style="9" bestFit="1" customWidth="1"/>
    <col min="2" max="2" width="6.28515625" style="9" bestFit="1" customWidth="1"/>
    <col min="3" max="3" width="11" style="9" bestFit="1" customWidth="1"/>
    <col min="4" max="4" width="11.42578125" style="10" bestFit="1" customWidth="1"/>
    <col min="5" max="5" width="10" style="10" bestFit="1" customWidth="1"/>
    <col min="6" max="6" width="6.85546875" style="9" customWidth="1"/>
    <col min="7" max="7" width="7.7109375" style="9" customWidth="1"/>
    <col min="8" max="8" width="37.42578125" style="9" customWidth="1"/>
    <col min="9" max="9" width="13.42578125" style="9" customWidth="1"/>
    <col min="10" max="10" width="11.85546875" style="9" customWidth="1"/>
    <col min="11" max="11" width="8.42578125" style="11" customWidth="1"/>
    <col min="12" max="12" width="7.85546875" style="11" customWidth="1"/>
    <col min="13" max="13" width="8.7109375" style="12" customWidth="1"/>
    <col min="14" max="14" width="6.140625" style="12" customWidth="1"/>
    <col min="15" max="16" width="6.28515625" style="10" customWidth="1"/>
    <col min="17" max="17" width="5.5703125" style="11" customWidth="1"/>
    <col min="18" max="18" width="6.42578125" style="11" customWidth="1"/>
    <col min="19" max="19" width="7" style="10" bestFit="1" customWidth="1"/>
    <col min="20" max="20" width="10.140625" style="11" customWidth="1"/>
    <col min="21" max="21" width="14.28515625" style="9" customWidth="1"/>
    <col min="22" max="22" width="10.42578125" style="1" customWidth="1"/>
    <col min="23" max="23" width="9.85546875" style="14" bestFit="1" customWidth="1"/>
    <col min="24" max="16384" width="9.140625" style="1"/>
  </cols>
  <sheetData>
    <row r="1" spans="1:23" s="2" customFormat="1" ht="37.5" customHeight="1" thickBot="1">
      <c r="A1" s="3" t="s">
        <v>0</v>
      </c>
      <c r="B1" s="6" t="s">
        <v>520</v>
      </c>
      <c r="C1" s="6" t="s">
        <v>521</v>
      </c>
      <c r="D1" s="4" t="s">
        <v>1</v>
      </c>
      <c r="E1" s="4" t="s">
        <v>2</v>
      </c>
      <c r="F1" s="5" t="s">
        <v>517</v>
      </c>
      <c r="G1" s="5" t="s">
        <v>529</v>
      </c>
      <c r="H1" s="5" t="s">
        <v>3</v>
      </c>
      <c r="I1" s="6" t="s">
        <v>518</v>
      </c>
      <c r="J1" s="6" t="s">
        <v>530</v>
      </c>
      <c r="K1" s="7" t="s">
        <v>65</v>
      </c>
      <c r="L1" s="7" t="s">
        <v>66</v>
      </c>
      <c r="M1" s="8" t="s">
        <v>528</v>
      </c>
      <c r="N1" s="8" t="s">
        <v>516</v>
      </c>
      <c r="O1" s="4" t="s">
        <v>67</v>
      </c>
      <c r="P1" s="4" t="s">
        <v>68</v>
      </c>
      <c r="Q1" s="7" t="s">
        <v>69</v>
      </c>
      <c r="R1" s="7" t="s">
        <v>993</v>
      </c>
      <c r="S1" s="4" t="s">
        <v>992</v>
      </c>
      <c r="T1" s="15" t="s">
        <v>70</v>
      </c>
      <c r="U1" s="6" t="s">
        <v>62</v>
      </c>
      <c r="V1" s="6" t="s">
        <v>991</v>
      </c>
      <c r="W1" s="13" t="s">
        <v>989</v>
      </c>
    </row>
    <row r="2" spans="1:23" ht="28.5" customHeight="1">
      <c r="A2" s="9" t="s">
        <v>4</v>
      </c>
      <c r="B2" s="9" t="s">
        <v>522</v>
      </c>
      <c r="C2" s="9">
        <v>10</v>
      </c>
      <c r="D2" s="10">
        <v>0</v>
      </c>
      <c r="E2" s="10">
        <v>9.1170000000000009</v>
      </c>
      <c r="F2" s="9" t="s">
        <v>5</v>
      </c>
      <c r="G2" s="9">
        <v>1</v>
      </c>
      <c r="H2" s="9" t="s">
        <v>531</v>
      </c>
      <c r="I2" s="9" t="s">
        <v>6</v>
      </c>
      <c r="J2" s="9" t="s">
        <v>73</v>
      </c>
      <c r="K2" s="11">
        <v>85.743300000000005</v>
      </c>
      <c r="L2" s="11">
        <v>5.0529999999999999</v>
      </c>
      <c r="M2" s="12">
        <v>1951</v>
      </c>
      <c r="N2" s="12">
        <f t="shared" ref="N2:N28" si="0">(LN(O2/5.35)/-0.0058)</f>
        <v>137.48764146383809</v>
      </c>
      <c r="O2" s="10">
        <v>2.4100999999999999</v>
      </c>
      <c r="P2" s="10">
        <v>0.36409999999999998</v>
      </c>
      <c r="Q2" s="11">
        <v>88</v>
      </c>
      <c r="R2" s="10">
        <f>O2-(4*(P2^2))-(3*(1-Q2/100))</f>
        <v>1.5198247600000001</v>
      </c>
      <c r="T2" s="11">
        <v>57.295200000000001</v>
      </c>
      <c r="U2" s="9" t="s">
        <v>63</v>
      </c>
      <c r="V2" s="9" t="s">
        <v>988</v>
      </c>
      <c r="W2" s="14">
        <v>1</v>
      </c>
    </row>
    <row r="3" spans="1:23" ht="28.5" customHeight="1">
      <c r="A3" s="9" t="s">
        <v>7</v>
      </c>
      <c r="B3" s="9" t="s">
        <v>522</v>
      </c>
      <c r="C3" s="9">
        <v>11</v>
      </c>
      <c r="D3" s="10">
        <v>0</v>
      </c>
      <c r="E3" s="10">
        <v>10.935</v>
      </c>
      <c r="F3" s="9" t="s">
        <v>5</v>
      </c>
      <c r="G3" s="9">
        <v>1</v>
      </c>
      <c r="H3" s="9" t="s">
        <v>532</v>
      </c>
      <c r="I3" s="9" t="s">
        <v>6</v>
      </c>
      <c r="J3" s="9" t="s">
        <v>73</v>
      </c>
      <c r="K3" s="11">
        <v>151.14359999999999</v>
      </c>
      <c r="L3" s="11">
        <v>8.8779000000000003</v>
      </c>
      <c r="M3" s="12">
        <v>1962</v>
      </c>
      <c r="N3" s="12">
        <f t="shared" si="0"/>
        <v>120.28331966829657</v>
      </c>
      <c r="O3" s="10">
        <v>2.6629999999999998</v>
      </c>
      <c r="P3" s="10">
        <v>0.2787</v>
      </c>
      <c r="Q3" s="11">
        <v>93</v>
      </c>
      <c r="R3" s="10">
        <f t="shared" ref="R3:R28" si="1">O3-(4*(P3^2))-(3*(1-Q3/100))</f>
        <v>2.1423052399999998</v>
      </c>
      <c r="T3" s="11">
        <v>56.6083</v>
      </c>
      <c r="U3" s="9" t="s">
        <v>63</v>
      </c>
      <c r="V3" s="9" t="s">
        <v>988</v>
      </c>
      <c r="W3" s="14">
        <v>2</v>
      </c>
    </row>
    <row r="4" spans="1:23" ht="28.5" customHeight="1">
      <c r="A4" s="9" t="s">
        <v>8</v>
      </c>
      <c r="B4" s="9" t="s">
        <v>522</v>
      </c>
      <c r="C4" s="9">
        <v>130</v>
      </c>
      <c r="D4" s="10">
        <v>0</v>
      </c>
      <c r="E4" s="10">
        <v>0.73</v>
      </c>
      <c r="F4" s="9" t="s">
        <v>5</v>
      </c>
      <c r="G4" s="9">
        <v>1</v>
      </c>
      <c r="H4" s="9" t="s">
        <v>533</v>
      </c>
      <c r="I4" s="9" t="s">
        <v>6</v>
      </c>
      <c r="J4" s="9" t="s">
        <v>73</v>
      </c>
      <c r="K4" s="11">
        <v>1075</v>
      </c>
      <c r="L4" s="11">
        <v>51</v>
      </c>
      <c r="M4" s="12">
        <v>2004</v>
      </c>
      <c r="N4" s="12">
        <f t="shared" si="0"/>
        <v>103.9211745494114</v>
      </c>
      <c r="O4" s="10">
        <v>2.9281000000000001</v>
      </c>
      <c r="P4" s="10">
        <v>0.1137</v>
      </c>
      <c r="Q4" s="11">
        <v>90</v>
      </c>
      <c r="R4" s="10">
        <f t="shared" si="1"/>
        <v>2.5763892400000001</v>
      </c>
      <c r="T4" s="11">
        <v>62.25</v>
      </c>
      <c r="U4" s="9" t="s">
        <v>213</v>
      </c>
      <c r="V4" s="9" t="s">
        <v>986</v>
      </c>
      <c r="W4" s="14">
        <v>50</v>
      </c>
    </row>
    <row r="5" spans="1:23" ht="28.5" customHeight="1">
      <c r="A5" s="9" t="s">
        <v>8</v>
      </c>
      <c r="B5" s="9" t="s">
        <v>522</v>
      </c>
      <c r="C5" s="9">
        <v>130</v>
      </c>
      <c r="D5" s="10">
        <v>0.73</v>
      </c>
      <c r="E5" s="10">
        <v>4.5069999999999997</v>
      </c>
      <c r="F5" s="9" t="s">
        <v>5</v>
      </c>
      <c r="G5" s="9">
        <v>1</v>
      </c>
      <c r="H5" s="9" t="s">
        <v>534</v>
      </c>
      <c r="I5" s="9" t="s">
        <v>6</v>
      </c>
      <c r="J5" s="9" t="s">
        <v>73</v>
      </c>
      <c r="K5" s="11">
        <v>680.43880000000001</v>
      </c>
      <c r="L5" s="11">
        <v>44.542099999999998</v>
      </c>
      <c r="M5" s="12">
        <v>1992</v>
      </c>
      <c r="N5" s="12">
        <f t="shared" si="0"/>
        <v>74.491205863837891</v>
      </c>
      <c r="O5" s="10">
        <v>3.4731000000000001</v>
      </c>
      <c r="P5" s="10">
        <v>0.22459999999999999</v>
      </c>
      <c r="Q5" s="11">
        <v>97</v>
      </c>
      <c r="R5" s="10">
        <f t="shared" si="1"/>
        <v>3.1813193599999998</v>
      </c>
      <c r="T5" s="11">
        <v>57.987499999999997</v>
      </c>
      <c r="U5" s="9" t="s">
        <v>63</v>
      </c>
      <c r="V5" s="9" t="s">
        <v>987</v>
      </c>
      <c r="W5" s="14">
        <v>44</v>
      </c>
    </row>
    <row r="6" spans="1:23" ht="28.5" customHeight="1">
      <c r="A6" s="9" t="s">
        <v>8</v>
      </c>
      <c r="B6" s="9" t="s">
        <v>522</v>
      </c>
      <c r="C6" s="9">
        <v>130</v>
      </c>
      <c r="D6" s="10">
        <v>4.5069999999999997</v>
      </c>
      <c r="E6" s="10">
        <v>4.6680000000000001</v>
      </c>
      <c r="F6" s="9" t="s">
        <v>5</v>
      </c>
      <c r="G6" s="9">
        <v>1</v>
      </c>
      <c r="H6" s="9" t="s">
        <v>534</v>
      </c>
      <c r="I6" s="9" t="s">
        <v>6</v>
      </c>
      <c r="J6" s="9" t="s">
        <v>73</v>
      </c>
      <c r="K6" s="11">
        <v>752</v>
      </c>
      <c r="L6" s="11">
        <v>44</v>
      </c>
      <c r="M6" s="12">
        <v>1979</v>
      </c>
      <c r="N6" s="12">
        <f t="shared" si="0"/>
        <v>73.659220413658943</v>
      </c>
      <c r="O6" s="10">
        <v>3.4899</v>
      </c>
      <c r="P6" s="10">
        <v>0.21510000000000001</v>
      </c>
      <c r="Q6" s="11">
        <v>98</v>
      </c>
      <c r="R6" s="10">
        <f t="shared" si="1"/>
        <v>3.2448279599999998</v>
      </c>
      <c r="U6" s="9" t="s">
        <v>63</v>
      </c>
      <c r="V6" s="9" t="s">
        <v>986</v>
      </c>
      <c r="W6" s="14">
        <v>3</v>
      </c>
    </row>
    <row r="7" spans="1:23" ht="28.5" customHeight="1">
      <c r="A7" s="9" t="s">
        <v>8</v>
      </c>
      <c r="B7" s="9" t="s">
        <v>522</v>
      </c>
      <c r="C7" s="9">
        <v>130</v>
      </c>
      <c r="D7" s="10">
        <v>4.6680000000000001</v>
      </c>
      <c r="E7" s="10">
        <v>11.823</v>
      </c>
      <c r="F7" s="9" t="s">
        <v>5</v>
      </c>
      <c r="G7" s="9">
        <v>1</v>
      </c>
      <c r="H7" s="9" t="s">
        <v>534</v>
      </c>
      <c r="I7" s="9" t="s">
        <v>6</v>
      </c>
      <c r="J7" s="9" t="s">
        <v>73</v>
      </c>
      <c r="K7" s="11">
        <v>675.36590000000001</v>
      </c>
      <c r="L7" s="11">
        <v>40.018999999999998</v>
      </c>
      <c r="M7" s="12">
        <v>1969</v>
      </c>
      <c r="N7" s="12">
        <f t="shared" si="0"/>
        <v>73.881680286812141</v>
      </c>
      <c r="O7" s="10">
        <v>3.4853999999999998</v>
      </c>
      <c r="P7" s="10">
        <v>0.24060000000000001</v>
      </c>
      <c r="Q7" s="11">
        <v>100</v>
      </c>
      <c r="R7" s="10">
        <f t="shared" si="1"/>
        <v>3.2538465599999999</v>
      </c>
      <c r="T7" s="11">
        <v>57.328600000000002</v>
      </c>
      <c r="U7" s="9" t="s">
        <v>63</v>
      </c>
      <c r="V7" s="9" t="s">
        <v>986</v>
      </c>
      <c r="W7" s="14">
        <v>3</v>
      </c>
    </row>
    <row r="8" spans="1:23" ht="28.5" customHeight="1">
      <c r="A8" s="9" t="s">
        <v>8</v>
      </c>
      <c r="B8" s="9" t="s">
        <v>522</v>
      </c>
      <c r="C8" s="9">
        <v>130</v>
      </c>
      <c r="D8" s="10">
        <v>11.823</v>
      </c>
      <c r="E8" s="10">
        <v>16.942</v>
      </c>
      <c r="F8" s="9" t="s">
        <v>5</v>
      </c>
      <c r="G8" s="9">
        <v>1</v>
      </c>
      <c r="H8" s="9" t="s">
        <v>534</v>
      </c>
      <c r="I8" s="9" t="s">
        <v>6</v>
      </c>
      <c r="J8" s="9" t="s">
        <v>73</v>
      </c>
      <c r="K8" s="11">
        <v>607.44770000000005</v>
      </c>
      <c r="L8" s="11">
        <v>35.733499999999999</v>
      </c>
      <c r="M8" s="12">
        <v>1968</v>
      </c>
      <c r="N8" s="12">
        <f t="shared" si="0"/>
        <v>72.615031416075411</v>
      </c>
      <c r="O8" s="10">
        <v>3.5110999999999999</v>
      </c>
      <c r="P8" s="10">
        <v>0.28970000000000001</v>
      </c>
      <c r="Q8" s="11">
        <v>98</v>
      </c>
      <c r="R8" s="10">
        <f t="shared" si="1"/>
        <v>3.1153956399999996</v>
      </c>
      <c r="T8" s="11">
        <v>56.55</v>
      </c>
      <c r="U8" s="9" t="s">
        <v>63</v>
      </c>
      <c r="V8" s="9" t="s">
        <v>988</v>
      </c>
      <c r="W8" s="14">
        <v>14</v>
      </c>
    </row>
    <row r="9" spans="1:23" ht="28.5" customHeight="1">
      <c r="A9" s="9" t="s">
        <v>8</v>
      </c>
      <c r="B9" s="9" t="s">
        <v>522</v>
      </c>
      <c r="C9" s="9">
        <v>130</v>
      </c>
      <c r="D9" s="10">
        <v>16.942</v>
      </c>
      <c r="E9" s="10">
        <v>21.687000000000001</v>
      </c>
      <c r="F9" s="9" t="s">
        <v>5</v>
      </c>
      <c r="G9" s="9">
        <v>1</v>
      </c>
      <c r="H9" s="9" t="s">
        <v>534</v>
      </c>
      <c r="I9" s="9" t="s">
        <v>6</v>
      </c>
      <c r="J9" s="9" t="s">
        <v>73</v>
      </c>
      <c r="K9" s="11">
        <v>578.16399999999999</v>
      </c>
      <c r="L9" s="11">
        <v>33.8887</v>
      </c>
      <c r="M9" s="12">
        <v>1966</v>
      </c>
      <c r="N9" s="12">
        <f t="shared" si="0"/>
        <v>67.205887757754283</v>
      </c>
      <c r="O9" s="10">
        <v>3.6230000000000002</v>
      </c>
      <c r="P9" s="10">
        <v>0.23380000000000001</v>
      </c>
      <c r="Q9" s="11">
        <v>98</v>
      </c>
      <c r="R9" s="10">
        <f t="shared" si="1"/>
        <v>3.3443502400000003</v>
      </c>
      <c r="T9" s="11">
        <v>58.89</v>
      </c>
      <c r="U9" s="9" t="s">
        <v>63</v>
      </c>
      <c r="V9" s="9" t="s">
        <v>986</v>
      </c>
      <c r="W9" s="14">
        <v>8</v>
      </c>
    </row>
    <row r="10" spans="1:23" ht="28.5" customHeight="1">
      <c r="A10" s="9" t="s">
        <v>8</v>
      </c>
      <c r="B10" s="9" t="s">
        <v>522</v>
      </c>
      <c r="C10" s="9">
        <v>130</v>
      </c>
      <c r="D10" s="10">
        <v>21.687000000000001</v>
      </c>
      <c r="E10" s="10">
        <v>22.126000000000001</v>
      </c>
      <c r="F10" s="9" t="s">
        <v>5</v>
      </c>
      <c r="G10" s="9">
        <v>1</v>
      </c>
      <c r="H10" s="9" t="s">
        <v>534</v>
      </c>
      <c r="I10" s="9" t="s">
        <v>6</v>
      </c>
      <c r="J10" s="9" t="s">
        <v>73</v>
      </c>
      <c r="K10" s="11">
        <v>448</v>
      </c>
      <c r="L10" s="11">
        <v>26</v>
      </c>
      <c r="M10" s="12">
        <v>1999</v>
      </c>
      <c r="N10" s="12">
        <f t="shared" si="0"/>
        <v>100.27974564488082</v>
      </c>
      <c r="O10" s="10">
        <v>2.9906000000000001</v>
      </c>
      <c r="P10" s="10">
        <v>9.9599999999999994E-2</v>
      </c>
      <c r="Q10" s="11">
        <v>100</v>
      </c>
      <c r="R10" s="10">
        <f t="shared" si="1"/>
        <v>2.9509193600000003</v>
      </c>
      <c r="T10" s="11">
        <v>62.2</v>
      </c>
      <c r="U10" s="9" t="s">
        <v>63</v>
      </c>
      <c r="V10" s="9" t="s">
        <v>986</v>
      </c>
      <c r="W10" s="14">
        <v>1</v>
      </c>
    </row>
    <row r="11" spans="1:23" ht="28.5" customHeight="1">
      <c r="A11" s="9" t="s">
        <v>8</v>
      </c>
      <c r="B11" s="9" t="s">
        <v>522</v>
      </c>
      <c r="C11" s="9">
        <v>130</v>
      </c>
      <c r="D11" s="10">
        <v>22.126000000000001</v>
      </c>
      <c r="E11" s="10">
        <v>27.751999999999999</v>
      </c>
      <c r="F11" s="9" t="s">
        <v>5</v>
      </c>
      <c r="G11" s="9">
        <v>1</v>
      </c>
      <c r="H11" s="9" t="s">
        <v>534</v>
      </c>
      <c r="I11" s="9" t="s">
        <v>6</v>
      </c>
      <c r="J11" s="9" t="s">
        <v>73</v>
      </c>
      <c r="K11" s="11">
        <v>437.1678</v>
      </c>
      <c r="L11" s="11">
        <v>25.4678</v>
      </c>
      <c r="M11" s="12">
        <v>1999</v>
      </c>
      <c r="N11" s="12">
        <f t="shared" si="0"/>
        <v>81.027374213590136</v>
      </c>
      <c r="O11" s="10">
        <v>3.3439000000000001</v>
      </c>
      <c r="P11" s="10">
        <v>9.8900000000000002E-2</v>
      </c>
      <c r="Q11" s="11">
        <v>97</v>
      </c>
      <c r="R11" s="10">
        <f t="shared" si="1"/>
        <v>3.2147751600000003</v>
      </c>
      <c r="T11" s="11">
        <v>62.972700000000003</v>
      </c>
      <c r="U11" s="9" t="s">
        <v>63</v>
      </c>
      <c r="V11" s="9" t="s">
        <v>986</v>
      </c>
      <c r="W11" s="14">
        <v>1</v>
      </c>
    </row>
    <row r="12" spans="1:23" ht="28.5" customHeight="1">
      <c r="A12" s="9" t="s">
        <v>8</v>
      </c>
      <c r="B12" s="9" t="s">
        <v>522</v>
      </c>
      <c r="C12" s="9">
        <v>130</v>
      </c>
      <c r="D12" s="10">
        <v>27.751999999999999</v>
      </c>
      <c r="E12" s="10">
        <v>33.720999999999997</v>
      </c>
      <c r="F12" s="9" t="s">
        <v>5</v>
      </c>
      <c r="G12" s="9">
        <v>1</v>
      </c>
      <c r="H12" s="9" t="s">
        <v>535</v>
      </c>
      <c r="I12" s="9" t="s">
        <v>6</v>
      </c>
      <c r="J12" s="9" t="s">
        <v>425</v>
      </c>
      <c r="K12" s="11">
        <v>279.08190000000002</v>
      </c>
      <c r="L12" s="11">
        <v>15.973000000000001</v>
      </c>
      <c r="M12" s="12">
        <v>1968</v>
      </c>
      <c r="N12" s="12">
        <f t="shared" si="0"/>
        <v>101.65153866300329</v>
      </c>
      <c r="O12" s="10">
        <v>2.9668999999999999</v>
      </c>
      <c r="P12" s="10">
        <v>0.12720000000000001</v>
      </c>
      <c r="Q12" s="11">
        <v>99</v>
      </c>
      <c r="R12" s="10">
        <f t="shared" si="1"/>
        <v>2.8721806399999998</v>
      </c>
      <c r="T12" s="11">
        <v>61.3583</v>
      </c>
      <c r="U12" s="9" t="s">
        <v>63</v>
      </c>
      <c r="V12" s="9" t="s">
        <v>987</v>
      </c>
      <c r="W12" s="14">
        <v>29</v>
      </c>
    </row>
    <row r="13" spans="1:23" ht="28.5" customHeight="1">
      <c r="A13" s="9" t="s">
        <v>8</v>
      </c>
      <c r="B13" s="9" t="s">
        <v>522</v>
      </c>
      <c r="C13" s="9">
        <v>130</v>
      </c>
      <c r="D13" s="10">
        <v>33.720999999999997</v>
      </c>
      <c r="E13" s="10">
        <v>39.584000000000003</v>
      </c>
      <c r="F13" s="9" t="s">
        <v>5</v>
      </c>
      <c r="G13" s="9">
        <v>1</v>
      </c>
      <c r="H13" s="9" t="s">
        <v>535</v>
      </c>
      <c r="I13" s="9" t="s">
        <v>6</v>
      </c>
      <c r="J13" s="9" t="s">
        <v>79</v>
      </c>
      <c r="K13" s="11">
        <v>248.1542</v>
      </c>
      <c r="L13" s="11">
        <v>14.2454</v>
      </c>
      <c r="M13" s="12">
        <v>1984</v>
      </c>
      <c r="N13" s="12">
        <f t="shared" si="0"/>
        <v>120.53600710876646</v>
      </c>
      <c r="O13" s="10">
        <v>2.6591</v>
      </c>
      <c r="P13" s="10">
        <v>0.15429999999999999</v>
      </c>
      <c r="Q13" s="11">
        <v>98</v>
      </c>
      <c r="R13" s="10">
        <f t="shared" si="1"/>
        <v>2.5038660400000001</v>
      </c>
      <c r="T13" s="11">
        <v>60.575000000000003</v>
      </c>
      <c r="U13" s="9" t="s">
        <v>63</v>
      </c>
      <c r="V13" s="9" t="s">
        <v>987</v>
      </c>
      <c r="W13" s="14">
        <v>11</v>
      </c>
    </row>
    <row r="14" spans="1:23" ht="28.5" customHeight="1">
      <c r="A14" s="9" t="s">
        <v>8</v>
      </c>
      <c r="B14" s="9" t="s">
        <v>522</v>
      </c>
      <c r="C14" s="9">
        <v>130</v>
      </c>
      <c r="D14" s="10">
        <v>39.584000000000003</v>
      </c>
      <c r="E14" s="10">
        <v>42.707999999999998</v>
      </c>
      <c r="F14" s="9" t="s">
        <v>5</v>
      </c>
      <c r="G14" s="9">
        <v>1</v>
      </c>
      <c r="H14" s="9" t="s">
        <v>535</v>
      </c>
      <c r="I14" s="9" t="s">
        <v>6</v>
      </c>
      <c r="J14" s="9" t="s">
        <v>73</v>
      </c>
      <c r="K14" s="11">
        <v>223.54990000000001</v>
      </c>
      <c r="L14" s="11">
        <v>13.002599999999999</v>
      </c>
      <c r="M14" s="12">
        <v>1986</v>
      </c>
      <c r="N14" s="12">
        <f t="shared" si="0"/>
        <v>109.31589980562367</v>
      </c>
      <c r="O14" s="10">
        <v>2.8378999999999999</v>
      </c>
      <c r="P14" s="10">
        <v>0.1099</v>
      </c>
      <c r="Q14" s="11">
        <v>97</v>
      </c>
      <c r="R14" s="10">
        <f t="shared" si="1"/>
        <v>2.6995879599999997</v>
      </c>
      <c r="T14" s="11">
        <v>60.583300000000001</v>
      </c>
      <c r="U14" s="9" t="s">
        <v>63</v>
      </c>
      <c r="V14" s="9" t="s">
        <v>987</v>
      </c>
      <c r="W14" s="14">
        <v>18</v>
      </c>
    </row>
    <row r="15" spans="1:23" ht="28.5" customHeight="1">
      <c r="A15" s="9" t="s">
        <v>8</v>
      </c>
      <c r="B15" s="9" t="s">
        <v>522</v>
      </c>
      <c r="C15" s="9">
        <v>130</v>
      </c>
      <c r="D15" s="10">
        <v>42.707999999999998</v>
      </c>
      <c r="E15" s="10">
        <v>47.082000000000001</v>
      </c>
      <c r="F15" s="9" t="s">
        <v>5</v>
      </c>
      <c r="G15" s="9">
        <v>1</v>
      </c>
      <c r="H15" s="9" t="s">
        <v>535</v>
      </c>
      <c r="I15" s="9" t="s">
        <v>6</v>
      </c>
      <c r="J15" s="9" t="s">
        <v>73</v>
      </c>
      <c r="K15" s="11">
        <v>204</v>
      </c>
      <c r="L15" s="11">
        <v>12</v>
      </c>
      <c r="M15" s="12">
        <v>1988</v>
      </c>
      <c r="N15" s="12">
        <f t="shared" si="0"/>
        <v>91.523727374560764</v>
      </c>
      <c r="O15" s="10">
        <v>3.1463999999999999</v>
      </c>
      <c r="P15" s="10">
        <v>0.15110000000000001</v>
      </c>
      <c r="Q15" s="11">
        <v>100</v>
      </c>
      <c r="R15" s="10">
        <f t="shared" si="1"/>
        <v>3.0550751599999999</v>
      </c>
      <c r="T15" s="11">
        <v>55.355600000000003</v>
      </c>
      <c r="U15" s="9" t="s">
        <v>63</v>
      </c>
      <c r="V15" s="9" t="s">
        <v>987</v>
      </c>
      <c r="W15" s="14">
        <v>38</v>
      </c>
    </row>
    <row r="16" spans="1:23" ht="28.5" customHeight="1">
      <c r="A16" s="9" t="s">
        <v>8</v>
      </c>
      <c r="B16" s="9" t="s">
        <v>522</v>
      </c>
      <c r="C16" s="9">
        <v>130</v>
      </c>
      <c r="D16" s="10">
        <v>47.457999999999998</v>
      </c>
      <c r="E16" s="10">
        <v>57.521000000000001</v>
      </c>
      <c r="F16" s="9" t="s">
        <v>5</v>
      </c>
      <c r="G16" s="9">
        <v>1</v>
      </c>
      <c r="H16" s="9" t="s">
        <v>535</v>
      </c>
      <c r="I16" s="9" t="s">
        <v>6</v>
      </c>
      <c r="J16" s="9" t="s">
        <v>79</v>
      </c>
      <c r="K16" s="11">
        <v>223.75880000000001</v>
      </c>
      <c r="L16" s="11">
        <v>13.148099999999999</v>
      </c>
      <c r="M16" s="12">
        <v>1996</v>
      </c>
      <c r="N16" s="12">
        <f t="shared" si="0"/>
        <v>86.54936228742767</v>
      </c>
      <c r="O16" s="10">
        <v>3.2385000000000002</v>
      </c>
      <c r="P16" s="10">
        <v>0.13</v>
      </c>
      <c r="Q16" s="11">
        <v>96</v>
      </c>
      <c r="R16" s="10">
        <f t="shared" si="1"/>
        <v>3.0508999999999999</v>
      </c>
      <c r="T16" s="11">
        <v>50.219000000000001</v>
      </c>
      <c r="U16" s="9" t="s">
        <v>63</v>
      </c>
      <c r="V16" s="9" t="s">
        <v>987</v>
      </c>
      <c r="W16" s="14">
        <v>37</v>
      </c>
    </row>
    <row r="17" spans="1:23" ht="28.5" customHeight="1">
      <c r="A17" s="9" t="s">
        <v>8</v>
      </c>
      <c r="B17" s="9" t="s">
        <v>522</v>
      </c>
      <c r="C17" s="9">
        <v>130</v>
      </c>
      <c r="D17" s="10">
        <v>57.521000000000001</v>
      </c>
      <c r="E17" s="10">
        <v>59.86</v>
      </c>
      <c r="F17" s="9" t="s">
        <v>5</v>
      </c>
      <c r="G17" s="9">
        <v>1</v>
      </c>
      <c r="H17" s="9" t="s">
        <v>535</v>
      </c>
      <c r="I17" s="9" t="s">
        <v>6</v>
      </c>
      <c r="J17" s="9" t="s">
        <v>73</v>
      </c>
      <c r="K17" s="11">
        <v>257</v>
      </c>
      <c r="L17" s="11">
        <v>15</v>
      </c>
      <c r="M17" s="12">
        <v>2004</v>
      </c>
      <c r="N17" s="12">
        <f t="shared" si="0"/>
        <v>80.759466876213551</v>
      </c>
      <c r="O17" s="10">
        <v>3.3491</v>
      </c>
      <c r="P17" s="10">
        <v>8.5199999999999998E-2</v>
      </c>
      <c r="Q17" s="11">
        <v>98</v>
      </c>
      <c r="R17" s="10">
        <f t="shared" si="1"/>
        <v>3.2600638399999999</v>
      </c>
      <c r="T17" s="11">
        <v>58.725000000000001</v>
      </c>
      <c r="U17" s="9" t="s">
        <v>63</v>
      </c>
      <c r="V17" s="9" t="s">
        <v>986</v>
      </c>
      <c r="W17" s="14">
        <v>6</v>
      </c>
    </row>
    <row r="18" spans="1:23" ht="28.5" customHeight="1">
      <c r="A18" s="9" t="s">
        <v>8</v>
      </c>
      <c r="B18" s="9" t="s">
        <v>522</v>
      </c>
      <c r="C18" s="9">
        <v>130</v>
      </c>
      <c r="D18" s="10">
        <v>59.86</v>
      </c>
      <c r="E18" s="10">
        <v>62.6</v>
      </c>
      <c r="F18" s="9" t="s">
        <v>5</v>
      </c>
      <c r="G18" s="9">
        <v>1</v>
      </c>
      <c r="H18" s="9" t="s">
        <v>535</v>
      </c>
      <c r="I18" s="9" t="s">
        <v>6</v>
      </c>
      <c r="J18" s="9" t="s">
        <v>73</v>
      </c>
      <c r="K18" s="11">
        <v>257</v>
      </c>
      <c r="L18" s="11">
        <v>15</v>
      </c>
      <c r="M18" s="12">
        <v>2004</v>
      </c>
      <c r="N18" s="12">
        <f t="shared" si="0"/>
        <v>68.586715307287733</v>
      </c>
      <c r="O18" s="10">
        <v>3.5941000000000001</v>
      </c>
      <c r="P18" s="10">
        <v>0.1222</v>
      </c>
      <c r="Q18" s="11">
        <v>100</v>
      </c>
      <c r="R18" s="10">
        <f t="shared" si="1"/>
        <v>3.5343686400000003</v>
      </c>
      <c r="T18" s="11">
        <v>66.95</v>
      </c>
      <c r="U18" s="9" t="s">
        <v>63</v>
      </c>
      <c r="V18" s="9" t="s">
        <v>986</v>
      </c>
      <c r="W18" s="14">
        <v>20</v>
      </c>
    </row>
    <row r="19" spans="1:23" ht="28.5" customHeight="1">
      <c r="A19" s="9" t="s">
        <v>8</v>
      </c>
      <c r="B19" s="9" t="s">
        <v>522</v>
      </c>
      <c r="C19" s="9">
        <v>130</v>
      </c>
      <c r="D19" s="10">
        <v>62.6</v>
      </c>
      <c r="E19" s="10">
        <v>68.119</v>
      </c>
      <c r="F19" s="9" t="s">
        <v>5</v>
      </c>
      <c r="G19" s="9">
        <v>1</v>
      </c>
      <c r="H19" s="9" t="s">
        <v>535</v>
      </c>
      <c r="I19" s="9" t="s">
        <v>6</v>
      </c>
      <c r="J19" s="9" t="s">
        <v>73</v>
      </c>
      <c r="K19" s="11">
        <v>257</v>
      </c>
      <c r="L19" s="11">
        <v>15</v>
      </c>
      <c r="M19" s="12">
        <v>2002</v>
      </c>
      <c r="N19" s="12">
        <f t="shared" si="0"/>
        <v>60.51326255587837</v>
      </c>
      <c r="O19" s="10">
        <v>3.7664</v>
      </c>
      <c r="P19" s="10">
        <v>0.2044</v>
      </c>
      <c r="Q19" s="11">
        <v>100</v>
      </c>
      <c r="R19" s="10">
        <f t="shared" si="1"/>
        <v>3.5992825599999998</v>
      </c>
      <c r="T19" s="11">
        <v>67.091700000000003</v>
      </c>
      <c r="U19" s="9" t="s">
        <v>63</v>
      </c>
      <c r="V19" s="9" t="s">
        <v>986</v>
      </c>
      <c r="W19" s="14">
        <v>23</v>
      </c>
    </row>
    <row r="20" spans="1:23" ht="28.5" customHeight="1">
      <c r="A20" s="9" t="s">
        <v>9</v>
      </c>
      <c r="B20" s="9" t="s">
        <v>522</v>
      </c>
      <c r="C20" s="9">
        <v>12</v>
      </c>
      <c r="D20" s="10">
        <v>0</v>
      </c>
      <c r="E20" s="10">
        <v>1.6970000000000001</v>
      </c>
      <c r="F20" s="9" t="s">
        <v>5</v>
      </c>
      <c r="G20" s="9">
        <v>1</v>
      </c>
      <c r="H20" s="9" t="s">
        <v>536</v>
      </c>
      <c r="I20" s="9" t="s">
        <v>6</v>
      </c>
      <c r="J20" s="9" t="s">
        <v>73</v>
      </c>
      <c r="K20" s="11">
        <v>78</v>
      </c>
      <c r="L20" s="11">
        <v>5</v>
      </c>
      <c r="M20" s="12">
        <v>1958</v>
      </c>
      <c r="N20" s="12">
        <f t="shared" si="0"/>
        <v>107.01057778258476</v>
      </c>
      <c r="O20" s="10">
        <v>2.8761000000000001</v>
      </c>
      <c r="P20" s="10">
        <v>8.8999999999999996E-2</v>
      </c>
      <c r="Q20" s="11">
        <v>89</v>
      </c>
      <c r="R20" s="10">
        <f t="shared" si="1"/>
        <v>2.5144160000000002</v>
      </c>
      <c r="T20" s="11">
        <v>66.224999999999994</v>
      </c>
      <c r="U20" s="9" t="s">
        <v>63</v>
      </c>
      <c r="V20" s="9" t="s">
        <v>987</v>
      </c>
      <c r="W20" s="14">
        <v>14</v>
      </c>
    </row>
    <row r="21" spans="1:23" ht="28.5" customHeight="1">
      <c r="A21" s="9" t="s">
        <v>9</v>
      </c>
      <c r="B21" s="9" t="s">
        <v>522</v>
      </c>
      <c r="C21" s="9">
        <v>12</v>
      </c>
      <c r="D21" s="10">
        <v>1.6970000000000001</v>
      </c>
      <c r="E21" s="10">
        <v>2.4580000000000002</v>
      </c>
      <c r="F21" s="9" t="s">
        <v>5</v>
      </c>
      <c r="G21" s="9">
        <v>1</v>
      </c>
      <c r="H21" s="9" t="s">
        <v>537</v>
      </c>
      <c r="I21" s="9" t="s">
        <v>6</v>
      </c>
      <c r="J21" s="9" t="s">
        <v>73</v>
      </c>
      <c r="K21" s="11">
        <v>78</v>
      </c>
      <c r="L21" s="11">
        <v>5</v>
      </c>
      <c r="M21" s="12">
        <v>1972</v>
      </c>
      <c r="N21" s="12">
        <f t="shared" si="0"/>
        <v>100.2566864241559</v>
      </c>
      <c r="O21" s="10">
        <v>2.9910000000000001</v>
      </c>
      <c r="P21" s="10">
        <v>0.2205</v>
      </c>
      <c r="Q21" s="11">
        <v>92</v>
      </c>
      <c r="R21" s="10">
        <f t="shared" si="1"/>
        <v>2.5565190000000002</v>
      </c>
      <c r="T21" s="11">
        <v>64.150000000000006</v>
      </c>
      <c r="U21" s="9" t="s">
        <v>63</v>
      </c>
      <c r="V21" s="9" t="s">
        <v>987</v>
      </c>
      <c r="W21" s="14">
        <v>15</v>
      </c>
    </row>
    <row r="22" spans="1:23" ht="28.5" customHeight="1">
      <c r="A22" s="9" t="s">
        <v>9</v>
      </c>
      <c r="B22" s="9" t="s">
        <v>522</v>
      </c>
      <c r="C22" s="9">
        <v>12</v>
      </c>
      <c r="D22" s="10">
        <v>2.4580000000000002</v>
      </c>
      <c r="E22" s="10">
        <v>2.78</v>
      </c>
      <c r="F22" s="9" t="s">
        <v>5</v>
      </c>
      <c r="G22" s="9">
        <v>1</v>
      </c>
      <c r="H22" s="9" t="s">
        <v>537</v>
      </c>
      <c r="I22" s="9" t="s">
        <v>6</v>
      </c>
      <c r="J22" s="9" t="s">
        <v>73</v>
      </c>
      <c r="K22" s="11">
        <v>78</v>
      </c>
      <c r="L22" s="11">
        <v>5</v>
      </c>
      <c r="M22" s="12">
        <v>1992</v>
      </c>
      <c r="N22" s="12">
        <f t="shared" si="0"/>
        <v>155.12863949411991</v>
      </c>
      <c r="O22" s="10">
        <v>2.1757</v>
      </c>
      <c r="P22" s="10">
        <v>0.2102</v>
      </c>
      <c r="Q22" s="11">
        <v>87</v>
      </c>
      <c r="R22" s="10">
        <f t="shared" si="1"/>
        <v>1.6089638399999999</v>
      </c>
      <c r="U22" s="9" t="s">
        <v>63</v>
      </c>
      <c r="V22" s="9" t="s">
        <v>987</v>
      </c>
      <c r="W22" s="14">
        <v>15</v>
      </c>
    </row>
    <row r="23" spans="1:23" ht="28.5" customHeight="1">
      <c r="A23" s="9" t="s">
        <v>9</v>
      </c>
      <c r="B23" s="9" t="s">
        <v>522</v>
      </c>
      <c r="C23" s="9">
        <v>12</v>
      </c>
      <c r="D23" s="10">
        <v>2.78</v>
      </c>
      <c r="E23" s="10">
        <v>3.0059999999999998</v>
      </c>
      <c r="F23" s="9" t="s">
        <v>5</v>
      </c>
      <c r="G23" s="9">
        <v>1</v>
      </c>
      <c r="H23" s="9" t="s">
        <v>537</v>
      </c>
      <c r="I23" s="9" t="s">
        <v>6</v>
      </c>
      <c r="J23" s="9" t="s">
        <v>73</v>
      </c>
      <c r="K23" s="11">
        <v>78</v>
      </c>
      <c r="L23" s="11">
        <v>5</v>
      </c>
      <c r="M23" s="12">
        <v>1972</v>
      </c>
      <c r="N23" s="12">
        <f t="shared" si="0"/>
        <v>120.69169134502965</v>
      </c>
      <c r="O23" s="10">
        <v>2.6566999999999998</v>
      </c>
      <c r="P23" s="10">
        <v>0.1729</v>
      </c>
      <c r="Q23" s="11">
        <v>93</v>
      </c>
      <c r="R23" s="10">
        <f t="shared" si="1"/>
        <v>2.3271223599999997</v>
      </c>
      <c r="U23" s="9" t="s">
        <v>63</v>
      </c>
      <c r="V23" s="9" t="s">
        <v>987</v>
      </c>
      <c r="W23" s="14">
        <v>15</v>
      </c>
    </row>
    <row r="24" spans="1:23" ht="28.5" customHeight="1">
      <c r="A24" s="9" t="s">
        <v>9</v>
      </c>
      <c r="B24" s="9" t="s">
        <v>522</v>
      </c>
      <c r="C24" s="9">
        <v>12</v>
      </c>
      <c r="D24" s="10">
        <v>3.0059999999999998</v>
      </c>
      <c r="E24" s="10">
        <v>12.18</v>
      </c>
      <c r="F24" s="9" t="s">
        <v>5</v>
      </c>
      <c r="G24" s="9">
        <v>1</v>
      </c>
      <c r="H24" s="9" t="s">
        <v>536</v>
      </c>
      <c r="I24" s="9" t="s">
        <v>6</v>
      </c>
      <c r="J24" s="9" t="s">
        <v>73</v>
      </c>
      <c r="K24" s="11">
        <v>75.365600000000001</v>
      </c>
      <c r="L24" s="11">
        <v>4.5609000000000002</v>
      </c>
      <c r="M24" s="12">
        <v>1958</v>
      </c>
      <c r="N24" s="12">
        <f t="shared" si="0"/>
        <v>105.97659994733831</v>
      </c>
      <c r="O24" s="10">
        <v>2.8934000000000002</v>
      </c>
      <c r="P24" s="10">
        <v>0.2114</v>
      </c>
      <c r="Q24" s="11">
        <v>93</v>
      </c>
      <c r="R24" s="10">
        <f t="shared" si="1"/>
        <v>2.5046401600000001</v>
      </c>
      <c r="T24" s="11">
        <v>63.99</v>
      </c>
      <c r="U24" s="9" t="s">
        <v>63</v>
      </c>
      <c r="V24" s="9" t="s">
        <v>987</v>
      </c>
      <c r="W24" s="14">
        <v>12</v>
      </c>
    </row>
    <row r="25" spans="1:23" ht="28.5" customHeight="1">
      <c r="A25" s="9" t="s">
        <v>10</v>
      </c>
      <c r="B25" s="9" t="s">
        <v>522</v>
      </c>
      <c r="C25" s="9">
        <v>13</v>
      </c>
      <c r="D25" s="10">
        <v>0</v>
      </c>
      <c r="E25" s="10">
        <v>1.6759999999999999</v>
      </c>
      <c r="F25" s="9" t="s">
        <v>5</v>
      </c>
      <c r="G25" s="9">
        <v>1</v>
      </c>
      <c r="H25" s="9" t="s">
        <v>538</v>
      </c>
      <c r="I25" s="9" t="s">
        <v>6</v>
      </c>
      <c r="J25" s="9" t="s">
        <v>73</v>
      </c>
      <c r="K25" s="11">
        <v>242</v>
      </c>
      <c r="L25" s="11">
        <v>14</v>
      </c>
      <c r="M25" s="12">
        <v>2002</v>
      </c>
      <c r="N25" s="12">
        <f t="shared" si="0"/>
        <v>76.865503802523065</v>
      </c>
      <c r="O25" s="10">
        <v>3.4256000000000002</v>
      </c>
      <c r="P25" s="10">
        <v>7.1900000000000006E-2</v>
      </c>
      <c r="Q25" s="11">
        <v>94</v>
      </c>
      <c r="R25" s="10">
        <f t="shared" si="1"/>
        <v>3.2249215599999999</v>
      </c>
      <c r="T25" s="11">
        <v>63.42</v>
      </c>
      <c r="U25" s="9" t="s">
        <v>63</v>
      </c>
      <c r="V25" s="9" t="s">
        <v>986</v>
      </c>
      <c r="W25" s="14">
        <v>2</v>
      </c>
    </row>
    <row r="26" spans="1:23" ht="28.5" customHeight="1">
      <c r="A26" s="9" t="s">
        <v>10</v>
      </c>
      <c r="B26" s="9" t="s">
        <v>522</v>
      </c>
      <c r="C26" s="9">
        <v>13</v>
      </c>
      <c r="D26" s="10">
        <v>1.6759999999999999</v>
      </c>
      <c r="E26" s="10">
        <v>9.5329999999999995</v>
      </c>
      <c r="F26" s="9" t="s">
        <v>5</v>
      </c>
      <c r="G26" s="9">
        <v>1</v>
      </c>
      <c r="H26" s="9" t="s">
        <v>538</v>
      </c>
      <c r="I26" s="9" t="s">
        <v>6</v>
      </c>
      <c r="J26" s="9" t="s">
        <v>73</v>
      </c>
      <c r="K26" s="11">
        <v>258.39659999999998</v>
      </c>
      <c r="L26" s="11">
        <v>14.9533</v>
      </c>
      <c r="M26" s="12">
        <v>2002</v>
      </c>
      <c r="N26" s="12">
        <f t="shared" si="0"/>
        <v>66.787615131785458</v>
      </c>
      <c r="O26" s="10">
        <v>3.6318000000000001</v>
      </c>
      <c r="P26" s="10">
        <v>8.0399999999999999E-2</v>
      </c>
      <c r="Q26" s="11">
        <v>97</v>
      </c>
      <c r="R26" s="10">
        <f t="shared" si="1"/>
        <v>3.5159433599999996</v>
      </c>
      <c r="T26" s="11">
        <v>64.693799999999996</v>
      </c>
      <c r="U26" s="9" t="s">
        <v>63</v>
      </c>
      <c r="V26" s="9" t="s">
        <v>986</v>
      </c>
      <c r="W26" s="14">
        <v>19</v>
      </c>
    </row>
    <row r="27" spans="1:23" ht="28.5" customHeight="1">
      <c r="A27" s="9" t="s">
        <v>10</v>
      </c>
      <c r="B27" s="9" t="s">
        <v>522</v>
      </c>
      <c r="C27" s="9">
        <v>13</v>
      </c>
      <c r="D27" s="10">
        <v>9.5329999999999995</v>
      </c>
      <c r="E27" s="10">
        <v>17.190000000000001</v>
      </c>
      <c r="F27" s="9" t="s">
        <v>5</v>
      </c>
      <c r="G27" s="9">
        <v>1</v>
      </c>
      <c r="H27" s="9" t="s">
        <v>539</v>
      </c>
      <c r="I27" s="9" t="s">
        <v>6</v>
      </c>
      <c r="J27" s="9" t="s">
        <v>73</v>
      </c>
      <c r="K27" s="11">
        <v>282.9074</v>
      </c>
      <c r="L27" s="11">
        <v>16.6676</v>
      </c>
      <c r="M27" s="12">
        <v>2002</v>
      </c>
      <c r="N27" s="12">
        <f t="shared" si="0"/>
        <v>67.24396290683049</v>
      </c>
      <c r="O27" s="10">
        <v>3.6221999999999999</v>
      </c>
      <c r="P27" s="10">
        <v>7.3599999999999999E-2</v>
      </c>
      <c r="Q27" s="11">
        <v>97</v>
      </c>
      <c r="R27" s="10">
        <f t="shared" si="1"/>
        <v>3.5105321599999995</v>
      </c>
      <c r="T27" s="11">
        <v>64.646699999999996</v>
      </c>
      <c r="U27" s="9" t="s">
        <v>63</v>
      </c>
      <c r="V27" s="9" t="s">
        <v>986</v>
      </c>
      <c r="W27" s="14">
        <v>18</v>
      </c>
    </row>
    <row r="28" spans="1:23" ht="28.5" customHeight="1">
      <c r="A28" s="9" t="s">
        <v>10</v>
      </c>
      <c r="B28" s="9" t="s">
        <v>522</v>
      </c>
      <c r="C28" s="9">
        <v>13</v>
      </c>
      <c r="D28" s="10">
        <v>17.190000000000001</v>
      </c>
      <c r="E28" s="10">
        <v>17.324999999999999</v>
      </c>
      <c r="F28" s="9" t="s">
        <v>5</v>
      </c>
      <c r="G28" s="9">
        <v>1</v>
      </c>
      <c r="H28" s="9" t="s">
        <v>539</v>
      </c>
      <c r="I28" s="9" t="s">
        <v>6</v>
      </c>
      <c r="J28" s="9" t="s">
        <v>73</v>
      </c>
      <c r="K28" s="11">
        <v>270</v>
      </c>
      <c r="L28" s="11">
        <v>16</v>
      </c>
      <c r="M28" s="12">
        <v>2002</v>
      </c>
      <c r="N28" s="12">
        <f t="shared" si="0"/>
        <v>73.289090622498819</v>
      </c>
      <c r="O28" s="10">
        <v>3.4973999999999998</v>
      </c>
      <c r="P28" s="10">
        <v>9.0200000000000002E-2</v>
      </c>
      <c r="Q28" s="11">
        <v>99</v>
      </c>
      <c r="R28" s="10">
        <f t="shared" si="1"/>
        <v>3.43485584</v>
      </c>
      <c r="T28" s="11">
        <v>53.1</v>
      </c>
      <c r="U28" s="9" t="s">
        <v>63</v>
      </c>
      <c r="V28" s="9" t="s">
        <v>986</v>
      </c>
      <c r="W28" s="14">
        <v>18</v>
      </c>
    </row>
    <row r="29" spans="1:23" ht="28.5" customHeight="1">
      <c r="A29" s="9" t="s">
        <v>11</v>
      </c>
      <c r="B29" s="9" t="s">
        <v>522</v>
      </c>
      <c r="C29" s="9">
        <v>210</v>
      </c>
      <c r="D29" s="10">
        <v>0</v>
      </c>
      <c r="E29" s="10">
        <v>0.25800000000000001</v>
      </c>
      <c r="F29" s="9" t="s">
        <v>5</v>
      </c>
      <c r="G29" s="9">
        <v>1</v>
      </c>
      <c r="H29" s="9" t="s">
        <v>540</v>
      </c>
      <c r="I29" s="9" t="s">
        <v>12</v>
      </c>
      <c r="J29" s="9" t="s">
        <v>86</v>
      </c>
      <c r="K29" s="11">
        <v>3035</v>
      </c>
      <c r="L29" s="11">
        <v>163</v>
      </c>
      <c r="M29" s="12">
        <v>2003</v>
      </c>
      <c r="N29" s="12">
        <f>(LN(O29/5)/-0.0038)</f>
        <v>239.31958629861134</v>
      </c>
      <c r="O29" s="10">
        <v>2.0137999999999998</v>
      </c>
      <c r="P29" s="10" t="s">
        <v>226</v>
      </c>
      <c r="Q29" s="11">
        <v>73</v>
      </c>
      <c r="R29" s="10">
        <v>1.5</v>
      </c>
      <c r="S29" s="10">
        <v>0.46050000000000002</v>
      </c>
      <c r="T29" s="11">
        <v>45.975000000000001</v>
      </c>
      <c r="U29" s="9" t="s">
        <v>213</v>
      </c>
      <c r="V29" s="9" t="s">
        <v>988</v>
      </c>
      <c r="W29" s="14">
        <v>13</v>
      </c>
    </row>
    <row r="30" spans="1:23" ht="28.5" customHeight="1">
      <c r="A30" s="9" t="s">
        <v>11</v>
      </c>
      <c r="B30" s="9" t="s">
        <v>522</v>
      </c>
      <c r="C30" s="9">
        <v>210</v>
      </c>
      <c r="D30" s="10">
        <v>0.25800000000000001</v>
      </c>
      <c r="E30" s="10">
        <v>3.92</v>
      </c>
      <c r="F30" s="9" t="s">
        <v>5</v>
      </c>
      <c r="G30" s="9">
        <v>1</v>
      </c>
      <c r="H30" s="9" t="s">
        <v>540</v>
      </c>
      <c r="I30" s="9" t="s">
        <v>6</v>
      </c>
      <c r="J30" s="9" t="s">
        <v>73</v>
      </c>
      <c r="K30" s="11">
        <v>2172</v>
      </c>
      <c r="L30" s="11">
        <v>137</v>
      </c>
      <c r="M30" s="12">
        <v>1991</v>
      </c>
      <c r="N30" s="12">
        <f t="shared" ref="N30:N42" si="2">(LN(O30/5.35)/-0.0058)</f>
        <v>70.215818953714361</v>
      </c>
      <c r="O30" s="10">
        <v>3.5602999999999998</v>
      </c>
      <c r="P30" s="10">
        <v>0.2273</v>
      </c>
      <c r="Q30" s="11">
        <v>98</v>
      </c>
      <c r="R30" s="10">
        <f t="shared" ref="R30:R42" si="3">O30-(4*(P30^2))-(3*(1-Q30/100))</f>
        <v>3.2936388399999998</v>
      </c>
      <c r="T30" s="11">
        <v>57.966700000000003</v>
      </c>
      <c r="U30" s="9" t="s">
        <v>213</v>
      </c>
      <c r="V30" s="9"/>
    </row>
    <row r="31" spans="1:23" ht="28.5" customHeight="1">
      <c r="A31" s="9" t="s">
        <v>11</v>
      </c>
      <c r="B31" s="9" t="s">
        <v>522</v>
      </c>
      <c r="C31" s="9">
        <v>210</v>
      </c>
      <c r="D31" s="10">
        <v>3.92</v>
      </c>
      <c r="E31" s="10">
        <v>10.375</v>
      </c>
      <c r="F31" s="9" t="s">
        <v>5</v>
      </c>
      <c r="G31" s="9">
        <v>1</v>
      </c>
      <c r="H31" s="9" t="s">
        <v>541</v>
      </c>
      <c r="I31" s="9" t="s">
        <v>13</v>
      </c>
      <c r="J31" s="9" t="s">
        <v>73</v>
      </c>
      <c r="K31" s="11">
        <v>1129.4012</v>
      </c>
      <c r="L31" s="11">
        <v>127.7521</v>
      </c>
      <c r="M31" s="12">
        <v>2004</v>
      </c>
      <c r="N31" s="12">
        <f t="shared" si="2"/>
        <v>46.593113288818429</v>
      </c>
      <c r="O31" s="10">
        <v>4.0831</v>
      </c>
      <c r="P31" s="10">
        <v>0.19670000000000001</v>
      </c>
      <c r="Q31" s="11">
        <v>98</v>
      </c>
      <c r="R31" s="10">
        <f t="shared" si="3"/>
        <v>3.8683364399999998</v>
      </c>
      <c r="T31" s="11">
        <v>56.857100000000003</v>
      </c>
      <c r="U31" s="9" t="s">
        <v>63</v>
      </c>
      <c r="V31" s="9"/>
    </row>
    <row r="32" spans="1:23" ht="28.5" customHeight="1">
      <c r="A32" s="9" t="s">
        <v>11</v>
      </c>
      <c r="B32" s="9" t="s">
        <v>522</v>
      </c>
      <c r="C32" s="9">
        <v>210</v>
      </c>
      <c r="D32" s="10">
        <v>10.375</v>
      </c>
      <c r="E32" s="10">
        <v>20.393999999999998</v>
      </c>
      <c r="F32" s="9" t="s">
        <v>5</v>
      </c>
      <c r="G32" s="9">
        <v>1</v>
      </c>
      <c r="H32" s="9" t="s">
        <v>542</v>
      </c>
      <c r="I32" s="9" t="s">
        <v>6</v>
      </c>
      <c r="J32" s="9" t="s">
        <v>73</v>
      </c>
      <c r="K32" s="11">
        <v>703.4633</v>
      </c>
      <c r="L32" s="11">
        <v>41.193300000000001</v>
      </c>
      <c r="M32" s="12">
        <v>2009</v>
      </c>
      <c r="N32" s="12">
        <f t="shared" si="2"/>
        <v>43.376118385300536</v>
      </c>
      <c r="O32" s="10">
        <v>4.16</v>
      </c>
      <c r="P32" s="10">
        <v>0.04</v>
      </c>
      <c r="Q32" s="11">
        <v>100</v>
      </c>
      <c r="R32" s="10">
        <f t="shared" si="3"/>
        <v>4.1536</v>
      </c>
      <c r="T32" s="11">
        <v>60.76</v>
      </c>
      <c r="U32" s="9" t="s">
        <v>63</v>
      </c>
      <c r="V32" s="9"/>
    </row>
    <row r="33" spans="1:23" ht="28.5" customHeight="1">
      <c r="A33" s="9" t="s">
        <v>11</v>
      </c>
      <c r="B33" s="9" t="s">
        <v>522</v>
      </c>
      <c r="C33" s="9">
        <v>210</v>
      </c>
      <c r="D33" s="10">
        <v>20.393999999999998</v>
      </c>
      <c r="E33" s="10">
        <v>26.445</v>
      </c>
      <c r="F33" s="9" t="s">
        <v>5</v>
      </c>
      <c r="G33" s="9">
        <v>1</v>
      </c>
      <c r="H33" s="9" t="s">
        <v>543</v>
      </c>
      <c r="I33" s="9" t="s">
        <v>6</v>
      </c>
      <c r="J33" s="9" t="s">
        <v>73</v>
      </c>
      <c r="K33" s="11">
        <v>644.03489999999999</v>
      </c>
      <c r="L33" s="11">
        <v>37.5627</v>
      </c>
      <c r="M33" s="12">
        <v>2000</v>
      </c>
      <c r="N33" s="12">
        <f t="shared" si="2"/>
        <v>59.027359776280441</v>
      </c>
      <c r="O33" s="10">
        <v>3.7989999999999999</v>
      </c>
      <c r="P33" s="10">
        <v>8.6699999999999999E-2</v>
      </c>
      <c r="Q33" s="11">
        <v>89</v>
      </c>
      <c r="R33" s="10">
        <f t="shared" si="3"/>
        <v>3.4389324399999999</v>
      </c>
      <c r="T33" s="11">
        <v>61.2333</v>
      </c>
      <c r="U33" s="9" t="s">
        <v>63</v>
      </c>
      <c r="V33" s="9" t="s">
        <v>986</v>
      </c>
      <c r="W33" s="14">
        <v>12</v>
      </c>
    </row>
    <row r="34" spans="1:23" ht="28.5" customHeight="1">
      <c r="A34" s="9" t="s">
        <v>11</v>
      </c>
      <c r="B34" s="9" t="s">
        <v>522</v>
      </c>
      <c r="C34" s="9">
        <v>210</v>
      </c>
      <c r="D34" s="10">
        <v>26.445</v>
      </c>
      <c r="E34" s="10">
        <v>32.451000000000001</v>
      </c>
      <c r="F34" s="9" t="s">
        <v>5</v>
      </c>
      <c r="G34" s="9">
        <v>1</v>
      </c>
      <c r="H34" s="9" t="s">
        <v>544</v>
      </c>
      <c r="I34" s="9" t="s">
        <v>6</v>
      </c>
      <c r="J34" s="9" t="s">
        <v>73</v>
      </c>
      <c r="K34" s="11">
        <v>310</v>
      </c>
      <c r="L34" s="11">
        <v>18</v>
      </c>
      <c r="M34" s="12">
        <v>2010</v>
      </c>
      <c r="N34" s="12">
        <f t="shared" si="2"/>
        <v>41.726213037688353</v>
      </c>
      <c r="O34" s="10">
        <v>4.2</v>
      </c>
      <c r="P34" s="10">
        <v>0.02</v>
      </c>
      <c r="Q34" s="11">
        <v>100</v>
      </c>
      <c r="R34" s="10">
        <f t="shared" si="3"/>
        <v>4.1984000000000004</v>
      </c>
      <c r="T34" s="11">
        <v>58.625</v>
      </c>
      <c r="U34" s="9" t="s">
        <v>63</v>
      </c>
      <c r="V34" s="9"/>
    </row>
    <row r="35" spans="1:23" ht="28.5" customHeight="1">
      <c r="A35" s="9" t="s">
        <v>11</v>
      </c>
      <c r="B35" s="9" t="s">
        <v>522</v>
      </c>
      <c r="C35" s="9">
        <v>210</v>
      </c>
      <c r="D35" s="10">
        <v>32.451000000000001</v>
      </c>
      <c r="E35" s="10">
        <v>37.707000000000001</v>
      </c>
      <c r="F35" s="9" t="s">
        <v>5</v>
      </c>
      <c r="G35" s="9">
        <v>1</v>
      </c>
      <c r="H35" s="9" t="s">
        <v>545</v>
      </c>
      <c r="I35" s="9" t="s">
        <v>6</v>
      </c>
      <c r="J35" s="9" t="s">
        <v>73</v>
      </c>
      <c r="K35" s="11">
        <v>340.61700000000002</v>
      </c>
      <c r="L35" s="11">
        <v>19.937799999999999</v>
      </c>
      <c r="M35" s="12">
        <v>2010</v>
      </c>
      <c r="N35" s="12">
        <f t="shared" si="2"/>
        <v>41.726213037688353</v>
      </c>
      <c r="O35" s="10">
        <v>4.2</v>
      </c>
      <c r="P35" s="10">
        <v>0.02</v>
      </c>
      <c r="Q35" s="11">
        <v>100</v>
      </c>
      <c r="R35" s="10">
        <f t="shared" si="3"/>
        <v>4.1984000000000004</v>
      </c>
      <c r="T35" s="11">
        <v>59.318199999999997</v>
      </c>
      <c r="U35" s="9" t="s">
        <v>63</v>
      </c>
      <c r="V35" s="9"/>
    </row>
    <row r="36" spans="1:23" ht="28.5" customHeight="1">
      <c r="A36" s="9" t="s">
        <v>11</v>
      </c>
      <c r="B36" s="9" t="s">
        <v>522</v>
      </c>
      <c r="C36" s="9">
        <v>210</v>
      </c>
      <c r="D36" s="10">
        <v>37.707000000000001</v>
      </c>
      <c r="E36" s="10">
        <v>37.79</v>
      </c>
      <c r="F36" s="9" t="s">
        <v>5</v>
      </c>
      <c r="G36" s="9">
        <v>1</v>
      </c>
      <c r="H36" s="9" t="s">
        <v>546</v>
      </c>
      <c r="I36" s="9" t="s">
        <v>6</v>
      </c>
      <c r="J36" s="9" t="s">
        <v>73</v>
      </c>
      <c r="K36" s="11">
        <v>389</v>
      </c>
      <c r="L36" s="11">
        <v>23</v>
      </c>
      <c r="M36" s="12">
        <v>2010</v>
      </c>
      <c r="N36" s="12">
        <f t="shared" si="2"/>
        <v>41.726213037688353</v>
      </c>
      <c r="O36" s="10">
        <v>4.2</v>
      </c>
      <c r="P36" s="10">
        <v>0.02</v>
      </c>
      <c r="Q36" s="11">
        <v>100</v>
      </c>
      <c r="R36" s="10">
        <f t="shared" si="3"/>
        <v>4.1984000000000004</v>
      </c>
      <c r="T36" s="11">
        <v>40.700000000000003</v>
      </c>
      <c r="U36" s="9" t="s">
        <v>63</v>
      </c>
      <c r="V36" s="9"/>
    </row>
    <row r="37" spans="1:23" ht="28.5" customHeight="1">
      <c r="A37" s="9" t="s">
        <v>14</v>
      </c>
      <c r="B37" s="9" t="s">
        <v>522</v>
      </c>
      <c r="C37" s="9">
        <v>34</v>
      </c>
      <c r="D37" s="10">
        <v>0</v>
      </c>
      <c r="E37" s="10">
        <v>9.6999999999999993</v>
      </c>
      <c r="F37" s="9" t="s">
        <v>5</v>
      </c>
      <c r="G37" s="9">
        <v>1</v>
      </c>
      <c r="H37" s="9" t="s">
        <v>547</v>
      </c>
      <c r="I37" s="9" t="s">
        <v>6</v>
      </c>
      <c r="J37" s="9" t="s">
        <v>73</v>
      </c>
      <c r="K37" s="11">
        <v>281</v>
      </c>
      <c r="L37" s="11">
        <v>15</v>
      </c>
      <c r="M37" s="12">
        <v>2002</v>
      </c>
      <c r="N37" s="12">
        <f t="shared" si="2"/>
        <v>127.52944077651756</v>
      </c>
      <c r="O37" s="10">
        <v>2.5533999999999999</v>
      </c>
      <c r="P37" s="10">
        <v>0.24979999999999999</v>
      </c>
      <c r="Q37" s="11">
        <v>91</v>
      </c>
      <c r="R37" s="10">
        <f t="shared" si="3"/>
        <v>2.0337998399999999</v>
      </c>
      <c r="T37" s="11">
        <v>64.328599999999994</v>
      </c>
      <c r="U37" s="9" t="s">
        <v>63</v>
      </c>
      <c r="V37" s="9" t="s">
        <v>988</v>
      </c>
      <c r="W37" s="14">
        <v>3</v>
      </c>
    </row>
    <row r="38" spans="1:23" ht="28.5" customHeight="1">
      <c r="A38" s="9" t="s">
        <v>14</v>
      </c>
      <c r="B38" s="9" t="s">
        <v>522</v>
      </c>
      <c r="C38" s="9">
        <v>34</v>
      </c>
      <c r="D38" s="10">
        <v>9.6999999999999993</v>
      </c>
      <c r="E38" s="10">
        <v>16.899999999999999</v>
      </c>
      <c r="F38" s="9" t="s">
        <v>5</v>
      </c>
      <c r="G38" s="9">
        <v>1</v>
      </c>
      <c r="H38" s="9" t="s">
        <v>547</v>
      </c>
      <c r="I38" s="9" t="s">
        <v>6</v>
      </c>
      <c r="J38" s="9" t="s">
        <v>73</v>
      </c>
      <c r="K38" s="11">
        <v>270.60000000000002</v>
      </c>
      <c r="L38" s="11">
        <v>14.1333</v>
      </c>
      <c r="M38" s="12">
        <v>2003</v>
      </c>
      <c r="N38" s="12">
        <f t="shared" si="2"/>
        <v>73.279231363419456</v>
      </c>
      <c r="O38" s="10">
        <v>3.4975999999999998</v>
      </c>
      <c r="P38" s="10">
        <v>0.23119999999999999</v>
      </c>
      <c r="Q38" s="11">
        <v>99</v>
      </c>
      <c r="R38" s="10">
        <f t="shared" si="3"/>
        <v>3.2537862400000002</v>
      </c>
      <c r="T38" s="11">
        <v>63.4786</v>
      </c>
      <c r="U38" s="9" t="s">
        <v>63</v>
      </c>
      <c r="V38" s="9" t="s">
        <v>986</v>
      </c>
      <c r="W38" s="14">
        <v>5</v>
      </c>
    </row>
    <row r="39" spans="1:23" ht="28.5" customHeight="1">
      <c r="A39" s="9" t="s">
        <v>14</v>
      </c>
      <c r="B39" s="9" t="s">
        <v>522</v>
      </c>
      <c r="C39" s="9">
        <v>34</v>
      </c>
      <c r="D39" s="10">
        <v>16.899999999999999</v>
      </c>
      <c r="E39" s="10">
        <v>23.1</v>
      </c>
      <c r="F39" s="9" t="s">
        <v>5</v>
      </c>
      <c r="G39" s="9">
        <v>1</v>
      </c>
      <c r="H39" s="9" t="s">
        <v>547</v>
      </c>
      <c r="I39" s="9" t="s">
        <v>6</v>
      </c>
      <c r="J39" s="9" t="s">
        <v>73</v>
      </c>
      <c r="K39" s="11">
        <v>269</v>
      </c>
      <c r="L39" s="11">
        <v>14</v>
      </c>
      <c r="M39" s="12">
        <v>2004</v>
      </c>
      <c r="N39" s="12">
        <f t="shared" si="2"/>
        <v>72.634674674873978</v>
      </c>
      <c r="O39" s="10">
        <v>3.5106999999999999</v>
      </c>
      <c r="P39" s="10">
        <v>0.16950000000000001</v>
      </c>
      <c r="Q39" s="11">
        <v>99</v>
      </c>
      <c r="R39" s="10">
        <f t="shared" si="3"/>
        <v>3.3657789999999999</v>
      </c>
      <c r="T39" s="11">
        <v>57.6462</v>
      </c>
      <c r="U39" s="9" t="s">
        <v>63</v>
      </c>
      <c r="V39" s="9" t="s">
        <v>986</v>
      </c>
      <c r="W39" s="14">
        <v>11</v>
      </c>
    </row>
    <row r="40" spans="1:23" ht="28.5" customHeight="1">
      <c r="A40" s="9" t="s">
        <v>14</v>
      </c>
      <c r="B40" s="9" t="s">
        <v>522</v>
      </c>
      <c r="C40" s="9">
        <v>34</v>
      </c>
      <c r="D40" s="10">
        <v>23.1</v>
      </c>
      <c r="E40" s="10">
        <v>28.5</v>
      </c>
      <c r="F40" s="9" t="s">
        <v>5</v>
      </c>
      <c r="G40" s="9">
        <v>1</v>
      </c>
      <c r="H40" s="9" t="s">
        <v>547</v>
      </c>
      <c r="I40" s="9" t="s">
        <v>6</v>
      </c>
      <c r="J40" s="9" t="s">
        <v>73</v>
      </c>
      <c r="K40" s="11">
        <v>270.55560000000003</v>
      </c>
      <c r="L40" s="11">
        <v>14.222200000000001</v>
      </c>
      <c r="M40" s="12">
        <v>1937</v>
      </c>
      <c r="N40" s="12">
        <f t="shared" si="2"/>
        <v>130.10089952081103</v>
      </c>
      <c r="O40" s="10">
        <v>2.5156000000000001</v>
      </c>
      <c r="P40" s="10">
        <v>0.28889999999999999</v>
      </c>
      <c r="Q40" s="11">
        <v>88</v>
      </c>
      <c r="R40" s="10">
        <f t="shared" si="3"/>
        <v>1.8217471600000001</v>
      </c>
      <c r="T40" s="11">
        <v>59.545499999999997</v>
      </c>
      <c r="U40" s="9" t="s">
        <v>63</v>
      </c>
      <c r="V40" s="9" t="s">
        <v>988</v>
      </c>
      <c r="W40" s="14">
        <v>4</v>
      </c>
    </row>
    <row r="41" spans="1:23" ht="28.5" customHeight="1">
      <c r="A41" s="9" t="s">
        <v>14</v>
      </c>
      <c r="B41" s="9" t="s">
        <v>522</v>
      </c>
      <c r="C41" s="9">
        <v>34</v>
      </c>
      <c r="D41" s="10">
        <v>28.5</v>
      </c>
      <c r="E41" s="10">
        <v>30.55</v>
      </c>
      <c r="F41" s="9" t="s">
        <v>5</v>
      </c>
      <c r="G41" s="9">
        <v>1</v>
      </c>
      <c r="H41" s="9" t="s">
        <v>547</v>
      </c>
      <c r="I41" s="9" t="s">
        <v>13</v>
      </c>
      <c r="K41" s="11">
        <v>276</v>
      </c>
      <c r="L41" s="11">
        <v>15</v>
      </c>
      <c r="M41" s="12">
        <v>1998</v>
      </c>
      <c r="N41" s="12">
        <f t="shared" si="2"/>
        <v>48.602071320391104</v>
      </c>
      <c r="O41" s="10">
        <v>4.0358000000000001</v>
      </c>
      <c r="P41" s="10">
        <v>0.2036</v>
      </c>
      <c r="Q41" s="11">
        <v>99</v>
      </c>
      <c r="R41" s="10">
        <f t="shared" si="3"/>
        <v>3.8399881599999999</v>
      </c>
      <c r="T41" s="11">
        <v>66.55</v>
      </c>
      <c r="U41" s="9" t="s">
        <v>63</v>
      </c>
      <c r="V41" s="9"/>
    </row>
    <row r="42" spans="1:23" ht="28.5" customHeight="1">
      <c r="A42" s="9" t="s">
        <v>15</v>
      </c>
      <c r="B42" s="9" t="s">
        <v>522</v>
      </c>
      <c r="C42" s="9">
        <v>14</v>
      </c>
      <c r="D42" s="10">
        <v>0</v>
      </c>
      <c r="E42" s="10">
        <v>0.36</v>
      </c>
      <c r="F42" s="9" t="s">
        <v>5</v>
      </c>
      <c r="G42" s="9">
        <v>1</v>
      </c>
      <c r="H42" s="9" t="s">
        <v>548</v>
      </c>
      <c r="I42" s="9" t="s">
        <v>6</v>
      </c>
      <c r="J42" s="9" t="s">
        <v>73</v>
      </c>
      <c r="K42" s="11">
        <v>90</v>
      </c>
      <c r="L42" s="11">
        <v>5</v>
      </c>
      <c r="M42" s="12">
        <v>1992</v>
      </c>
      <c r="N42" s="12">
        <f t="shared" si="2"/>
        <v>112.66539428153075</v>
      </c>
      <c r="O42" s="10">
        <v>2.7833000000000001</v>
      </c>
      <c r="P42" s="10">
        <v>0.27589999999999998</v>
      </c>
      <c r="Q42" s="11">
        <v>98</v>
      </c>
      <c r="R42" s="10">
        <f t="shared" si="3"/>
        <v>2.4188167599999999</v>
      </c>
      <c r="T42" s="11">
        <v>57.616700000000002</v>
      </c>
      <c r="U42" s="9" t="s">
        <v>63</v>
      </c>
      <c r="V42" s="9" t="s">
        <v>988</v>
      </c>
      <c r="W42" s="14">
        <v>9</v>
      </c>
    </row>
    <row r="43" spans="1:23" ht="28.5" customHeight="1">
      <c r="A43" s="9" t="s">
        <v>16</v>
      </c>
      <c r="B43" s="9" t="s">
        <v>522</v>
      </c>
      <c r="C43" s="9">
        <v>213</v>
      </c>
      <c r="D43" s="10">
        <v>0</v>
      </c>
      <c r="E43" s="10">
        <v>7.5999999999999998E-2</v>
      </c>
      <c r="F43" s="9" t="s">
        <v>5</v>
      </c>
      <c r="G43" s="9">
        <v>1</v>
      </c>
      <c r="H43" s="9" t="s">
        <v>549</v>
      </c>
      <c r="I43" s="9" t="s">
        <v>12</v>
      </c>
      <c r="J43" s="9" t="s">
        <v>73</v>
      </c>
      <c r="K43" s="11">
        <v>512</v>
      </c>
      <c r="L43" s="11">
        <v>30</v>
      </c>
      <c r="M43" s="12">
        <v>1985</v>
      </c>
      <c r="N43" s="12">
        <f>(LN(O43/5)/-0.0038)</f>
        <v>209.64283410743664</v>
      </c>
      <c r="O43" s="10">
        <v>2.2542</v>
      </c>
      <c r="P43" s="10" t="s">
        <v>226</v>
      </c>
      <c r="Q43" s="11">
        <v>84</v>
      </c>
      <c r="R43" s="10">
        <v>1.5</v>
      </c>
      <c r="S43" s="10">
        <v>0.1726</v>
      </c>
      <c r="T43" s="11">
        <v>35.35</v>
      </c>
      <c r="U43" s="9" t="s">
        <v>63</v>
      </c>
      <c r="V43" s="9" t="s">
        <v>987</v>
      </c>
      <c r="W43" s="14">
        <v>1</v>
      </c>
    </row>
    <row r="44" spans="1:23" ht="28.5" customHeight="1">
      <c r="A44" s="9" t="s">
        <v>16</v>
      </c>
      <c r="B44" s="9" t="s">
        <v>522</v>
      </c>
      <c r="C44" s="9">
        <v>213</v>
      </c>
      <c r="D44" s="10">
        <v>7.5999999999999998E-2</v>
      </c>
      <c r="E44" s="10">
        <v>0.63200000000000001</v>
      </c>
      <c r="F44" s="9" t="s">
        <v>5</v>
      </c>
      <c r="G44" s="9">
        <v>1</v>
      </c>
      <c r="H44" s="9" t="s">
        <v>549</v>
      </c>
      <c r="I44" s="9" t="s">
        <v>6</v>
      </c>
      <c r="J44" s="9" t="s">
        <v>73</v>
      </c>
      <c r="K44" s="11">
        <v>512</v>
      </c>
      <c r="L44" s="11">
        <v>30</v>
      </c>
      <c r="M44" s="12">
        <v>1966</v>
      </c>
      <c r="N44" s="12">
        <f>(LN(O44/5.35)/-0.0058)</f>
        <v>131.02176138047454</v>
      </c>
      <c r="O44" s="10">
        <v>2.5022000000000002</v>
      </c>
      <c r="P44" s="10">
        <v>0.19239999999999999</v>
      </c>
      <c r="Q44" s="11">
        <v>90</v>
      </c>
      <c r="R44" s="10">
        <f t="shared" ref="R44:R45" si="4">O44-(4*(P44^2))-(3*(1-Q44/100))</f>
        <v>2.0541289600000003</v>
      </c>
      <c r="T44" s="11">
        <v>56.033299999999997</v>
      </c>
      <c r="U44" s="9" t="s">
        <v>63</v>
      </c>
      <c r="V44" s="9" t="s">
        <v>987</v>
      </c>
      <c r="W44" s="14">
        <v>22</v>
      </c>
    </row>
    <row r="45" spans="1:23" ht="28.5" customHeight="1">
      <c r="A45" s="9" t="s">
        <v>16</v>
      </c>
      <c r="B45" s="9" t="s">
        <v>522</v>
      </c>
      <c r="C45" s="9">
        <v>213</v>
      </c>
      <c r="D45" s="10">
        <v>0.63200000000000001</v>
      </c>
      <c r="E45" s="10">
        <v>2.6080000000000001</v>
      </c>
      <c r="F45" s="9" t="s">
        <v>5</v>
      </c>
      <c r="G45" s="9">
        <v>1</v>
      </c>
      <c r="H45" s="9" t="s">
        <v>549</v>
      </c>
      <c r="I45" s="9" t="s">
        <v>6</v>
      </c>
      <c r="K45" s="11">
        <v>512.25300000000004</v>
      </c>
      <c r="L45" s="11">
        <v>30</v>
      </c>
      <c r="M45" s="12">
        <v>2001</v>
      </c>
      <c r="N45" s="12">
        <f>(LN(O45/5.35)/-0.0058)</f>
        <v>92.155049182485456</v>
      </c>
      <c r="O45" s="10">
        <v>3.1349</v>
      </c>
      <c r="P45" s="10">
        <v>0.20080000000000001</v>
      </c>
      <c r="Q45" s="11">
        <v>92</v>
      </c>
      <c r="R45" s="10">
        <f t="shared" si="4"/>
        <v>2.7336174400000002</v>
      </c>
      <c r="T45" s="11">
        <v>62.7667</v>
      </c>
      <c r="U45" s="9" t="s">
        <v>63</v>
      </c>
      <c r="V45" s="9" t="s">
        <v>987</v>
      </c>
      <c r="W45" s="14">
        <v>22</v>
      </c>
    </row>
    <row r="46" spans="1:23" ht="28.5" customHeight="1">
      <c r="A46" s="9" t="s">
        <v>17</v>
      </c>
      <c r="B46" s="9" t="s">
        <v>522</v>
      </c>
      <c r="C46" s="9">
        <v>214</v>
      </c>
      <c r="D46" s="10">
        <v>0</v>
      </c>
      <c r="E46" s="10">
        <v>7.5999999999999998E-2</v>
      </c>
      <c r="F46" s="9" t="s">
        <v>5</v>
      </c>
      <c r="G46" s="9">
        <v>1</v>
      </c>
      <c r="H46" s="9" t="s">
        <v>550</v>
      </c>
      <c r="I46" s="9" t="s">
        <v>12</v>
      </c>
      <c r="J46" s="9" t="s">
        <v>73</v>
      </c>
      <c r="K46" s="11">
        <v>338</v>
      </c>
      <c r="L46" s="11">
        <v>68</v>
      </c>
      <c r="M46" s="12">
        <v>1999</v>
      </c>
      <c r="N46" s="12">
        <f>(LN(O46/5)/-0.0038)</f>
        <v>128.61527034262784</v>
      </c>
      <c r="O46" s="10">
        <v>3.0670000000000002</v>
      </c>
      <c r="P46" s="10" t="s">
        <v>226</v>
      </c>
      <c r="Q46" s="11">
        <v>98</v>
      </c>
      <c r="R46" s="10">
        <f>O46-5*(1-(Q46/100))</f>
        <v>2.9670000000000001</v>
      </c>
      <c r="S46" s="10">
        <v>0.55730000000000002</v>
      </c>
      <c r="T46" s="11">
        <v>46</v>
      </c>
      <c r="U46" s="9" t="s">
        <v>63</v>
      </c>
      <c r="V46" s="9" t="s">
        <v>987</v>
      </c>
      <c r="W46" s="14">
        <v>31</v>
      </c>
    </row>
    <row r="47" spans="1:23" ht="28.5" customHeight="1">
      <c r="A47" s="9" t="s">
        <v>17</v>
      </c>
      <c r="B47" s="9" t="s">
        <v>522</v>
      </c>
      <c r="C47" s="9">
        <v>214</v>
      </c>
      <c r="D47" s="10">
        <v>7.5999999999999998E-2</v>
      </c>
      <c r="E47" s="10">
        <v>4.33</v>
      </c>
      <c r="F47" s="9" t="s">
        <v>5</v>
      </c>
      <c r="G47" s="9">
        <v>1</v>
      </c>
      <c r="H47" s="9" t="s">
        <v>550</v>
      </c>
      <c r="I47" s="9" t="s">
        <v>6</v>
      </c>
      <c r="J47" s="9" t="s">
        <v>73</v>
      </c>
      <c r="K47" s="11">
        <v>338</v>
      </c>
      <c r="L47" s="11">
        <v>68</v>
      </c>
      <c r="M47" s="12">
        <v>1999</v>
      </c>
      <c r="N47" s="12">
        <f t="shared" ref="N47:N57" si="5">(LN(O47/5.35)/-0.0058)</f>
        <v>75.926874158995901</v>
      </c>
      <c r="O47" s="10">
        <v>3.4443000000000001</v>
      </c>
      <c r="P47" s="10">
        <v>0.25790000000000002</v>
      </c>
      <c r="Q47" s="11">
        <v>87</v>
      </c>
      <c r="R47" s="10">
        <f t="shared" ref="R47:R57" si="6">O47-(4*(P47^2))-(3*(1-Q47/100))</f>
        <v>2.7882503600000001</v>
      </c>
      <c r="T47" s="11">
        <v>60.236400000000003</v>
      </c>
      <c r="U47" s="9" t="s">
        <v>63</v>
      </c>
      <c r="V47" s="9" t="s">
        <v>988</v>
      </c>
      <c r="W47" s="14">
        <v>12</v>
      </c>
    </row>
    <row r="48" spans="1:23" ht="28.5" customHeight="1">
      <c r="A48" s="9" t="s">
        <v>17</v>
      </c>
      <c r="B48" s="9" t="s">
        <v>522</v>
      </c>
      <c r="C48" s="9">
        <v>214</v>
      </c>
      <c r="D48" s="10">
        <v>4.33</v>
      </c>
      <c r="E48" s="10">
        <v>7.4</v>
      </c>
      <c r="F48" s="9" t="s">
        <v>5</v>
      </c>
      <c r="G48" s="9">
        <v>1</v>
      </c>
      <c r="H48" s="9" t="s">
        <v>550</v>
      </c>
      <c r="I48" s="9" t="s">
        <v>6</v>
      </c>
      <c r="J48" s="9" t="s">
        <v>73</v>
      </c>
      <c r="K48" s="11">
        <v>338</v>
      </c>
      <c r="L48" s="11">
        <v>68</v>
      </c>
      <c r="M48" s="12">
        <v>2007</v>
      </c>
      <c r="N48" s="12">
        <f t="shared" si="5"/>
        <v>55.123484474597717</v>
      </c>
      <c r="O48" s="10">
        <v>3.8860000000000001</v>
      </c>
      <c r="P48" s="10">
        <v>0.1285</v>
      </c>
      <c r="Q48" s="11">
        <v>88</v>
      </c>
      <c r="R48" s="10">
        <f t="shared" si="6"/>
        <v>3.4599510000000002</v>
      </c>
      <c r="T48" s="11">
        <v>60.616700000000002</v>
      </c>
      <c r="U48" s="9" t="s">
        <v>63</v>
      </c>
      <c r="V48" s="9" t="s">
        <v>986</v>
      </c>
      <c r="W48" s="14">
        <v>15</v>
      </c>
    </row>
    <row r="49" spans="1:23" ht="28.5" customHeight="1">
      <c r="A49" s="9" t="s">
        <v>17</v>
      </c>
      <c r="B49" s="9" t="s">
        <v>522</v>
      </c>
      <c r="C49" s="9">
        <v>214</v>
      </c>
      <c r="D49" s="10">
        <v>7.4</v>
      </c>
      <c r="E49" s="10">
        <v>8.39</v>
      </c>
      <c r="F49" s="9" t="s">
        <v>5</v>
      </c>
      <c r="G49" s="9">
        <v>1</v>
      </c>
      <c r="H49" s="9" t="s">
        <v>550</v>
      </c>
      <c r="I49" s="9" t="s">
        <v>6</v>
      </c>
      <c r="J49" s="9" t="s">
        <v>73</v>
      </c>
      <c r="K49" s="11">
        <v>332.79599999999999</v>
      </c>
      <c r="L49" s="11">
        <v>64.945499999999996</v>
      </c>
      <c r="M49" s="12">
        <v>1999</v>
      </c>
      <c r="N49" s="12">
        <f t="shared" si="5"/>
        <v>87.654942185020289</v>
      </c>
      <c r="O49" s="10">
        <v>3.2178</v>
      </c>
      <c r="P49" s="10">
        <v>0.26319999999999999</v>
      </c>
      <c r="Q49" s="11">
        <v>95</v>
      </c>
      <c r="R49" s="10">
        <f t="shared" si="6"/>
        <v>2.7907030399999995</v>
      </c>
      <c r="T49" s="11">
        <v>64.599999999999994</v>
      </c>
      <c r="U49" s="9" t="s">
        <v>63</v>
      </c>
      <c r="V49" s="9" t="s">
        <v>988</v>
      </c>
      <c r="W49" s="14">
        <v>13</v>
      </c>
    </row>
    <row r="50" spans="1:23" ht="28.5" customHeight="1">
      <c r="A50" s="9" t="s">
        <v>18</v>
      </c>
      <c r="B50" s="9" t="s">
        <v>522</v>
      </c>
      <c r="C50" s="9">
        <v>215</v>
      </c>
      <c r="D50" s="10">
        <v>0</v>
      </c>
      <c r="E50" s="10">
        <v>0.93400000000000005</v>
      </c>
      <c r="F50" s="9" t="s">
        <v>5</v>
      </c>
      <c r="G50" s="9">
        <v>1</v>
      </c>
      <c r="H50" s="9" t="s">
        <v>551</v>
      </c>
      <c r="I50" s="9" t="s">
        <v>6</v>
      </c>
      <c r="J50" s="9" t="s">
        <v>73</v>
      </c>
      <c r="K50" s="11">
        <v>332</v>
      </c>
      <c r="L50" s="11">
        <v>19</v>
      </c>
      <c r="M50" s="12">
        <v>1987</v>
      </c>
      <c r="N50" s="12">
        <f t="shared" si="5"/>
        <v>104.63512875198336</v>
      </c>
      <c r="O50" s="10">
        <v>2.9159999999999999</v>
      </c>
      <c r="P50" s="10">
        <v>0.2041</v>
      </c>
      <c r="Q50" s="11">
        <v>92</v>
      </c>
      <c r="R50" s="10">
        <f t="shared" si="6"/>
        <v>2.5093727600000002</v>
      </c>
      <c r="T50" s="11">
        <v>52.566699999999997</v>
      </c>
      <c r="U50" s="9" t="s">
        <v>63</v>
      </c>
      <c r="V50" s="9" t="s">
        <v>986</v>
      </c>
      <c r="W50" s="14">
        <v>13</v>
      </c>
    </row>
    <row r="51" spans="1:23" ht="28.5" customHeight="1">
      <c r="A51" s="9" t="s">
        <v>18</v>
      </c>
      <c r="B51" s="9" t="s">
        <v>522</v>
      </c>
      <c r="C51" s="9">
        <v>215</v>
      </c>
      <c r="D51" s="10">
        <v>0.93400000000000005</v>
      </c>
      <c r="E51" s="10">
        <v>17.14</v>
      </c>
      <c r="F51" s="9" t="s">
        <v>5</v>
      </c>
      <c r="G51" s="9">
        <v>1</v>
      </c>
      <c r="H51" s="9" t="s">
        <v>552</v>
      </c>
      <c r="I51" s="9" t="s">
        <v>6</v>
      </c>
      <c r="J51" s="9" t="s">
        <v>73</v>
      </c>
      <c r="K51" s="11">
        <v>352.82709999999997</v>
      </c>
      <c r="L51" s="11">
        <v>20.8934</v>
      </c>
      <c r="M51" s="12">
        <v>2005</v>
      </c>
      <c r="N51" s="12">
        <f t="shared" si="5"/>
        <v>62.910241928334521</v>
      </c>
      <c r="O51" s="10">
        <v>3.7143999999999999</v>
      </c>
      <c r="P51" s="10">
        <v>0.15440000000000001</v>
      </c>
      <c r="Q51" s="11">
        <v>94</v>
      </c>
      <c r="R51" s="10">
        <f t="shared" si="6"/>
        <v>3.4390425599999999</v>
      </c>
      <c r="T51" s="11">
        <v>63.785699999999999</v>
      </c>
      <c r="U51" s="9" t="s">
        <v>63</v>
      </c>
      <c r="V51" s="9" t="s">
        <v>986</v>
      </c>
      <c r="W51" s="14">
        <v>13</v>
      </c>
    </row>
    <row r="52" spans="1:23" ht="28.5" customHeight="1">
      <c r="A52" s="9" t="s">
        <v>19</v>
      </c>
      <c r="B52" s="9" t="s">
        <v>522</v>
      </c>
      <c r="C52" s="9">
        <v>216</v>
      </c>
      <c r="D52" s="10">
        <v>0</v>
      </c>
      <c r="E52" s="10">
        <v>4</v>
      </c>
      <c r="F52" s="9" t="s">
        <v>5</v>
      </c>
      <c r="G52" s="9">
        <v>1</v>
      </c>
      <c r="H52" s="9" t="s">
        <v>553</v>
      </c>
      <c r="I52" s="9" t="s">
        <v>6</v>
      </c>
      <c r="J52" s="9" t="s">
        <v>73</v>
      </c>
      <c r="K52" s="11">
        <v>84.4</v>
      </c>
      <c r="L52" s="11">
        <v>4.5999999999999996</v>
      </c>
      <c r="M52" s="12">
        <v>1999</v>
      </c>
      <c r="N52" s="12">
        <f t="shared" si="5"/>
        <v>90.159212092169824</v>
      </c>
      <c r="O52" s="10">
        <v>3.1714000000000002</v>
      </c>
      <c r="P52" s="10">
        <v>0.15</v>
      </c>
      <c r="Q52" s="11">
        <v>91</v>
      </c>
      <c r="R52" s="10">
        <f t="shared" si="6"/>
        <v>2.8114000000000003</v>
      </c>
      <c r="T52" s="11">
        <v>60.625</v>
      </c>
      <c r="U52" s="9" t="s">
        <v>63</v>
      </c>
      <c r="V52" s="9" t="s">
        <v>987</v>
      </c>
      <c r="W52" s="14">
        <v>27</v>
      </c>
    </row>
    <row r="53" spans="1:23" ht="28.5" customHeight="1">
      <c r="A53" s="9" t="s">
        <v>19</v>
      </c>
      <c r="B53" s="9" t="s">
        <v>522</v>
      </c>
      <c r="C53" s="9">
        <v>216</v>
      </c>
      <c r="D53" s="10">
        <v>4</v>
      </c>
      <c r="E53" s="10">
        <v>9.3179999999999996</v>
      </c>
      <c r="F53" s="9" t="s">
        <v>5</v>
      </c>
      <c r="G53" s="9">
        <v>1</v>
      </c>
      <c r="H53" s="9" t="s">
        <v>553</v>
      </c>
      <c r="I53" s="9" t="s">
        <v>6</v>
      </c>
      <c r="J53" s="9" t="s">
        <v>73</v>
      </c>
      <c r="K53" s="11">
        <v>132</v>
      </c>
      <c r="L53" s="11">
        <v>8</v>
      </c>
      <c r="M53" s="12">
        <v>1999</v>
      </c>
      <c r="N53" s="12">
        <f t="shared" si="5"/>
        <v>79.840417367065129</v>
      </c>
      <c r="O53" s="10">
        <v>3.367</v>
      </c>
      <c r="P53" s="10">
        <v>0.1172</v>
      </c>
      <c r="Q53" s="11">
        <v>92</v>
      </c>
      <c r="R53" s="10">
        <f t="shared" si="6"/>
        <v>3.07205664</v>
      </c>
      <c r="T53" s="11">
        <v>60.725000000000001</v>
      </c>
      <c r="U53" s="9" t="s">
        <v>63</v>
      </c>
      <c r="V53" s="9" t="s">
        <v>987</v>
      </c>
      <c r="W53" s="14">
        <v>40</v>
      </c>
    </row>
    <row r="54" spans="1:23" ht="28.5" customHeight="1">
      <c r="A54" s="9" t="s">
        <v>19</v>
      </c>
      <c r="B54" s="9" t="s">
        <v>522</v>
      </c>
      <c r="C54" s="9">
        <v>216</v>
      </c>
      <c r="D54" s="10">
        <v>9.3179999999999996</v>
      </c>
      <c r="E54" s="10">
        <v>16.47</v>
      </c>
      <c r="F54" s="9" t="s">
        <v>5</v>
      </c>
      <c r="G54" s="9">
        <v>1</v>
      </c>
      <c r="H54" s="9" t="s">
        <v>553</v>
      </c>
      <c r="I54" s="9" t="s">
        <v>6</v>
      </c>
      <c r="J54" s="9" t="s">
        <v>73</v>
      </c>
      <c r="K54" s="11">
        <v>141.8338</v>
      </c>
      <c r="L54" s="11">
        <v>8.5265000000000004</v>
      </c>
      <c r="M54" s="12">
        <v>1998</v>
      </c>
      <c r="N54" s="12">
        <f t="shared" si="5"/>
        <v>70.627938563716768</v>
      </c>
      <c r="O54" s="10">
        <v>3.5518000000000001</v>
      </c>
      <c r="P54" s="10">
        <v>0.1206</v>
      </c>
      <c r="Q54" s="11">
        <v>92</v>
      </c>
      <c r="R54" s="10">
        <f t="shared" si="6"/>
        <v>3.2536225600000002</v>
      </c>
      <c r="T54" s="11">
        <v>67.972200000000001</v>
      </c>
      <c r="U54" s="9" t="s">
        <v>63</v>
      </c>
      <c r="V54" s="9" t="s">
        <v>986</v>
      </c>
      <c r="W54" s="14">
        <v>4</v>
      </c>
    </row>
    <row r="55" spans="1:23" ht="28.5" customHeight="1">
      <c r="A55" s="9" t="s">
        <v>19</v>
      </c>
      <c r="B55" s="9" t="s">
        <v>522</v>
      </c>
      <c r="C55" s="9">
        <v>216</v>
      </c>
      <c r="D55" s="10">
        <v>16.47</v>
      </c>
      <c r="E55" s="10">
        <v>18.536000000000001</v>
      </c>
      <c r="F55" s="9" t="s">
        <v>5</v>
      </c>
      <c r="G55" s="9">
        <v>1</v>
      </c>
      <c r="H55" s="9" t="s">
        <v>554</v>
      </c>
      <c r="I55" s="9" t="s">
        <v>6</v>
      </c>
      <c r="J55" s="9" t="s">
        <v>73</v>
      </c>
      <c r="K55" s="11">
        <v>115</v>
      </c>
      <c r="L55" s="11">
        <v>46</v>
      </c>
      <c r="M55" s="12">
        <v>1957</v>
      </c>
      <c r="N55" s="12">
        <f t="shared" si="5"/>
        <v>61.809025647926688</v>
      </c>
      <c r="O55" s="10">
        <v>3.7382</v>
      </c>
      <c r="P55" s="10">
        <v>9.8100000000000007E-2</v>
      </c>
      <c r="Q55" s="11">
        <v>95</v>
      </c>
      <c r="R55" s="10">
        <f t="shared" si="6"/>
        <v>3.5497055599999996</v>
      </c>
      <c r="T55" s="11">
        <v>69.61</v>
      </c>
      <c r="U55" s="9" t="s">
        <v>63</v>
      </c>
      <c r="V55" s="9" t="s">
        <v>986</v>
      </c>
      <c r="W55" s="14">
        <v>21</v>
      </c>
    </row>
    <row r="56" spans="1:23" ht="28.5" customHeight="1">
      <c r="A56" s="9" t="s">
        <v>20</v>
      </c>
      <c r="B56" s="9" t="s">
        <v>522</v>
      </c>
      <c r="C56" s="9">
        <v>219</v>
      </c>
      <c r="D56" s="10">
        <v>1.9890000000000001</v>
      </c>
      <c r="E56" s="10">
        <v>3.9969999999999999</v>
      </c>
      <c r="F56" s="9" t="s">
        <v>5</v>
      </c>
      <c r="G56" s="9">
        <v>1</v>
      </c>
      <c r="H56" s="9" t="s">
        <v>555</v>
      </c>
      <c r="I56" s="9" t="s">
        <v>13</v>
      </c>
      <c r="J56" s="9" t="s">
        <v>73</v>
      </c>
      <c r="K56" s="11">
        <v>1778</v>
      </c>
      <c r="L56" s="11">
        <v>95</v>
      </c>
      <c r="M56" s="12">
        <v>1969</v>
      </c>
      <c r="N56" s="12">
        <f t="shared" si="5"/>
        <v>60.225109553693883</v>
      </c>
      <c r="O56" s="10">
        <v>3.7726999999999999</v>
      </c>
      <c r="P56" s="10">
        <v>0.19589999999999999</v>
      </c>
      <c r="Q56" s="11">
        <v>100</v>
      </c>
      <c r="R56" s="10">
        <f t="shared" si="6"/>
        <v>3.6191927599999998</v>
      </c>
      <c r="T56" s="11">
        <v>54.475000000000001</v>
      </c>
      <c r="U56" s="9" t="s">
        <v>213</v>
      </c>
      <c r="V56" s="9"/>
    </row>
    <row r="57" spans="1:23" ht="28.5" customHeight="1">
      <c r="A57" s="9" t="s">
        <v>20</v>
      </c>
      <c r="B57" s="9" t="s">
        <v>522</v>
      </c>
      <c r="C57" s="9">
        <v>219</v>
      </c>
      <c r="D57" s="10">
        <v>4.01</v>
      </c>
      <c r="E57" s="10">
        <v>5.4880000000000004</v>
      </c>
      <c r="F57" s="9" t="s">
        <v>5</v>
      </c>
      <c r="G57" s="9">
        <v>1</v>
      </c>
      <c r="H57" s="9" t="s">
        <v>556</v>
      </c>
      <c r="I57" s="9" t="s">
        <v>6</v>
      </c>
      <c r="J57" s="9" t="s">
        <v>73</v>
      </c>
      <c r="K57" s="11">
        <v>815</v>
      </c>
      <c r="L57" s="11">
        <v>61</v>
      </c>
      <c r="M57" s="12">
        <v>1996</v>
      </c>
      <c r="N57" s="12">
        <f t="shared" si="5"/>
        <v>102.64229128204001</v>
      </c>
      <c r="O57" s="10">
        <v>2.9499</v>
      </c>
      <c r="P57" s="10">
        <v>0.2044</v>
      </c>
      <c r="Q57" s="11">
        <v>78</v>
      </c>
      <c r="R57" s="10">
        <f t="shared" si="6"/>
        <v>2.1227825600000001</v>
      </c>
      <c r="T57" s="11">
        <v>61.442900000000002</v>
      </c>
      <c r="U57" s="9" t="s">
        <v>63</v>
      </c>
      <c r="V57" s="9" t="s">
        <v>987</v>
      </c>
      <c r="W57" s="14">
        <v>2</v>
      </c>
    </row>
    <row r="58" spans="1:23" ht="28.5" customHeight="1">
      <c r="A58" s="9" t="s">
        <v>21</v>
      </c>
      <c r="B58" s="9" t="s">
        <v>523</v>
      </c>
      <c r="C58" s="9">
        <v>30</v>
      </c>
      <c r="D58" s="10">
        <v>401.46</v>
      </c>
      <c r="E58" s="10">
        <v>401.51499999999999</v>
      </c>
      <c r="F58" s="9" t="s">
        <v>5</v>
      </c>
      <c r="G58" s="9">
        <v>1</v>
      </c>
      <c r="H58" s="9" t="s">
        <v>551</v>
      </c>
      <c r="I58" s="9" t="s">
        <v>12</v>
      </c>
      <c r="J58" s="9" t="s">
        <v>73</v>
      </c>
      <c r="K58" s="11">
        <v>900</v>
      </c>
      <c r="L58" s="11">
        <v>53</v>
      </c>
      <c r="M58" s="12">
        <v>1985</v>
      </c>
      <c r="N58" s="12">
        <f>(LN(O58/5)/-0.0038)</f>
        <v>318.59520854650862</v>
      </c>
      <c r="O58" s="10">
        <v>1.49</v>
      </c>
      <c r="P58" s="10" t="s">
        <v>226</v>
      </c>
      <c r="Q58" s="11">
        <v>100</v>
      </c>
      <c r="R58" s="10">
        <v>1.5</v>
      </c>
      <c r="S58" s="10">
        <v>0.41270000000000001</v>
      </c>
      <c r="T58" s="11">
        <v>37.200000000000003</v>
      </c>
      <c r="U58" s="9" t="s">
        <v>213</v>
      </c>
      <c r="V58" s="9" t="s">
        <v>987</v>
      </c>
      <c r="W58" s="14">
        <v>43</v>
      </c>
    </row>
    <row r="59" spans="1:23" ht="28.5" customHeight="1">
      <c r="A59" s="9" t="s">
        <v>21</v>
      </c>
      <c r="B59" s="9" t="s">
        <v>523</v>
      </c>
      <c r="C59" s="9">
        <v>30</v>
      </c>
      <c r="D59" s="10">
        <v>401.51499999999999</v>
      </c>
      <c r="E59" s="10">
        <v>401.76100000000002</v>
      </c>
      <c r="F59" s="9" t="s">
        <v>5</v>
      </c>
      <c r="G59" s="9">
        <v>1</v>
      </c>
      <c r="H59" s="9" t="s">
        <v>551</v>
      </c>
      <c r="I59" s="9" t="s">
        <v>12</v>
      </c>
      <c r="J59" s="9" t="s">
        <v>73</v>
      </c>
      <c r="K59" s="11">
        <v>557.04470000000003</v>
      </c>
      <c r="L59" s="11">
        <v>32.5976</v>
      </c>
      <c r="M59" s="12">
        <v>1998</v>
      </c>
      <c r="N59" s="12">
        <f>(LN(O59/5)/-0.0038)</f>
        <v>184.97756003131516</v>
      </c>
      <c r="O59" s="10">
        <v>2.4756999999999998</v>
      </c>
      <c r="P59" s="10" t="s">
        <v>226</v>
      </c>
      <c r="Q59" s="11">
        <v>100</v>
      </c>
      <c r="R59" s="10">
        <f t="shared" ref="R59" si="7">O59-5*(1-(Q59/100))</f>
        <v>2.4756999999999998</v>
      </c>
      <c r="S59" s="10">
        <v>0.13969999999999999</v>
      </c>
      <c r="T59" s="11">
        <v>38</v>
      </c>
      <c r="U59" s="9" t="s">
        <v>213</v>
      </c>
      <c r="V59" s="9" t="s">
        <v>987</v>
      </c>
      <c r="W59" s="14">
        <v>43</v>
      </c>
    </row>
    <row r="60" spans="1:23" ht="28.5" customHeight="1">
      <c r="A60" s="9" t="s">
        <v>21</v>
      </c>
      <c r="B60" s="9" t="s">
        <v>523</v>
      </c>
      <c r="C60" s="9">
        <v>30</v>
      </c>
      <c r="D60" s="10">
        <v>401.76100000000002</v>
      </c>
      <c r="E60" s="10">
        <v>403.017</v>
      </c>
      <c r="F60" s="9" t="s">
        <v>5</v>
      </c>
      <c r="G60" s="9">
        <v>1</v>
      </c>
      <c r="H60" s="9" t="s">
        <v>551</v>
      </c>
      <c r="I60" s="9" t="s">
        <v>6</v>
      </c>
      <c r="J60" s="9" t="s">
        <v>73</v>
      </c>
      <c r="K60" s="11">
        <v>499.94589999999999</v>
      </c>
      <c r="L60" s="11">
        <v>29.372599999999998</v>
      </c>
      <c r="M60" s="12">
        <v>1972</v>
      </c>
      <c r="N60" s="12">
        <f t="shared" ref="N60:N70" si="8">(LN(O60/5.35)/-0.0058)</f>
        <v>98.416166540618235</v>
      </c>
      <c r="O60" s="10">
        <v>3.0230999999999999</v>
      </c>
      <c r="P60" s="10">
        <v>0.1681</v>
      </c>
      <c r="Q60" s="11">
        <v>97</v>
      </c>
      <c r="R60" s="10">
        <f t="shared" ref="R60:R70" si="9">O60-(4*(P60^2))-(3*(1-Q60/100))</f>
        <v>2.8200695599999994</v>
      </c>
      <c r="T60" s="11">
        <v>56.85</v>
      </c>
      <c r="U60" s="9" t="s">
        <v>213</v>
      </c>
      <c r="V60" s="9" t="s">
        <v>988</v>
      </c>
      <c r="W60" s="14">
        <v>60</v>
      </c>
    </row>
    <row r="61" spans="1:23" ht="28.5" customHeight="1">
      <c r="A61" s="9" t="s">
        <v>22</v>
      </c>
      <c r="B61" s="9" t="s">
        <v>522</v>
      </c>
      <c r="C61" s="9">
        <v>789</v>
      </c>
      <c r="D61" s="10">
        <v>0</v>
      </c>
      <c r="E61" s="10">
        <v>9.1999999999999998E-2</v>
      </c>
      <c r="F61" s="9" t="s">
        <v>5</v>
      </c>
      <c r="G61" s="9">
        <v>1</v>
      </c>
      <c r="H61" s="9" t="s">
        <v>557</v>
      </c>
      <c r="I61" s="9" t="s">
        <v>6</v>
      </c>
      <c r="J61" s="9" t="s">
        <v>73</v>
      </c>
      <c r="K61" s="11">
        <v>632</v>
      </c>
      <c r="L61" s="11">
        <v>189</v>
      </c>
      <c r="M61" s="12">
        <v>2002</v>
      </c>
      <c r="N61" s="12">
        <f t="shared" si="8"/>
        <v>123.69652984982586</v>
      </c>
      <c r="O61" s="10">
        <v>2.6107999999999998</v>
      </c>
      <c r="P61" s="10">
        <v>0.20380000000000001</v>
      </c>
      <c r="Q61" s="11">
        <v>97</v>
      </c>
      <c r="R61" s="10">
        <f t="shared" si="9"/>
        <v>2.3546622399999997</v>
      </c>
      <c r="T61" s="11">
        <v>55.75</v>
      </c>
      <c r="U61" s="9" t="s">
        <v>63</v>
      </c>
      <c r="V61" s="9" t="s">
        <v>987</v>
      </c>
      <c r="W61" s="14">
        <v>42</v>
      </c>
    </row>
    <row r="62" spans="1:23" ht="28.5" customHeight="1">
      <c r="A62" s="9" t="s">
        <v>22</v>
      </c>
      <c r="B62" s="9" t="s">
        <v>522</v>
      </c>
      <c r="C62" s="9">
        <v>789</v>
      </c>
      <c r="D62" s="10">
        <v>9.1999999999999998E-2</v>
      </c>
      <c r="E62" s="10">
        <v>2.4860000000000002</v>
      </c>
      <c r="F62" s="9" t="s">
        <v>5</v>
      </c>
      <c r="G62" s="9">
        <v>1</v>
      </c>
      <c r="H62" s="9" t="s">
        <v>557</v>
      </c>
      <c r="I62" s="9" t="s">
        <v>6</v>
      </c>
      <c r="J62" s="9" t="s">
        <v>73</v>
      </c>
      <c r="K62" s="11">
        <v>632</v>
      </c>
      <c r="L62" s="11">
        <v>189</v>
      </c>
      <c r="M62" s="12">
        <v>2002</v>
      </c>
      <c r="N62" s="12">
        <f t="shared" si="8"/>
        <v>75.297297793443747</v>
      </c>
      <c r="O62" s="10">
        <v>3.4569000000000001</v>
      </c>
      <c r="P62" s="10">
        <v>0.2223</v>
      </c>
      <c r="Q62" s="11">
        <v>98</v>
      </c>
      <c r="R62" s="10">
        <f t="shared" si="9"/>
        <v>3.1992308400000002</v>
      </c>
      <c r="T62" s="11">
        <v>61</v>
      </c>
      <c r="U62" s="9" t="s">
        <v>63</v>
      </c>
      <c r="V62" s="9" t="s">
        <v>987</v>
      </c>
      <c r="W62" s="14">
        <v>42</v>
      </c>
    </row>
    <row r="63" spans="1:23" ht="28.5" customHeight="1">
      <c r="A63" s="9" t="s">
        <v>22</v>
      </c>
      <c r="B63" s="9" t="s">
        <v>522</v>
      </c>
      <c r="C63" s="9">
        <v>789</v>
      </c>
      <c r="D63" s="10">
        <v>2.4860000000000002</v>
      </c>
      <c r="E63" s="10">
        <v>10</v>
      </c>
      <c r="F63" s="9" t="s">
        <v>5</v>
      </c>
      <c r="G63" s="9">
        <v>1</v>
      </c>
      <c r="H63" s="9" t="s">
        <v>558</v>
      </c>
      <c r="I63" s="9" t="s">
        <v>6</v>
      </c>
      <c r="J63" s="9" t="s">
        <v>86</v>
      </c>
      <c r="K63" s="11">
        <v>632</v>
      </c>
      <c r="L63" s="11">
        <v>189</v>
      </c>
      <c r="M63" s="12">
        <v>2006</v>
      </c>
      <c r="N63" s="12">
        <f t="shared" si="8"/>
        <v>45.025226703536859</v>
      </c>
      <c r="O63" s="10">
        <v>4.1204000000000001</v>
      </c>
      <c r="P63" s="10">
        <v>0.19819999999999999</v>
      </c>
      <c r="Q63" s="11">
        <v>100</v>
      </c>
      <c r="R63" s="10">
        <f t="shared" si="9"/>
        <v>3.9632670399999999</v>
      </c>
      <c r="T63" s="11">
        <v>59.357100000000003</v>
      </c>
      <c r="U63" s="9" t="s">
        <v>63</v>
      </c>
      <c r="V63" s="9"/>
    </row>
    <row r="64" spans="1:23" ht="28.5" customHeight="1">
      <c r="A64" s="9" t="s">
        <v>22</v>
      </c>
      <c r="B64" s="9" t="s">
        <v>522</v>
      </c>
      <c r="C64" s="9">
        <v>789</v>
      </c>
      <c r="D64" s="10">
        <v>10</v>
      </c>
      <c r="E64" s="10">
        <v>18.643000000000001</v>
      </c>
      <c r="F64" s="9" t="s">
        <v>5</v>
      </c>
      <c r="G64" s="9">
        <v>1</v>
      </c>
      <c r="H64" s="9" t="s">
        <v>559</v>
      </c>
      <c r="I64" s="9" t="s">
        <v>6</v>
      </c>
      <c r="J64" s="9" t="s">
        <v>86</v>
      </c>
      <c r="K64" s="11">
        <v>632</v>
      </c>
      <c r="L64" s="11">
        <v>189</v>
      </c>
      <c r="M64" s="12">
        <v>2002</v>
      </c>
      <c r="N64" s="12">
        <f t="shared" si="8"/>
        <v>55.696782919081862</v>
      </c>
      <c r="O64" s="10">
        <v>3.8731</v>
      </c>
      <c r="P64" s="10">
        <v>0.19969999999999999</v>
      </c>
      <c r="Q64" s="11">
        <v>92</v>
      </c>
      <c r="R64" s="10">
        <f t="shared" si="9"/>
        <v>3.4735796400000001</v>
      </c>
      <c r="T64" s="11">
        <v>43.1556</v>
      </c>
      <c r="U64" s="9" t="s">
        <v>63</v>
      </c>
      <c r="V64" s="9" t="s">
        <v>986</v>
      </c>
      <c r="W64" s="14">
        <v>17</v>
      </c>
    </row>
    <row r="65" spans="1:23" ht="28.5" customHeight="1">
      <c r="A65" s="9" t="s">
        <v>22</v>
      </c>
      <c r="B65" s="9" t="s">
        <v>522</v>
      </c>
      <c r="C65" s="9">
        <v>789</v>
      </c>
      <c r="D65" s="10">
        <v>18.643000000000001</v>
      </c>
      <c r="E65" s="10">
        <v>23.948</v>
      </c>
      <c r="F65" s="9" t="s">
        <v>5</v>
      </c>
      <c r="G65" s="9">
        <v>1</v>
      </c>
      <c r="H65" s="9" t="s">
        <v>559</v>
      </c>
      <c r="I65" s="9" t="s">
        <v>6</v>
      </c>
      <c r="J65" s="9" t="s">
        <v>86</v>
      </c>
      <c r="K65" s="11">
        <v>632</v>
      </c>
      <c r="L65" s="11">
        <v>189</v>
      </c>
      <c r="M65" s="12">
        <v>2002</v>
      </c>
      <c r="N65" s="12">
        <f t="shared" si="8"/>
        <v>82.482351566325406</v>
      </c>
      <c r="O65" s="10">
        <v>3.3157999999999999</v>
      </c>
      <c r="P65" s="10">
        <v>0.20580000000000001</v>
      </c>
      <c r="Q65" s="11">
        <v>88</v>
      </c>
      <c r="R65" s="10">
        <f t="shared" si="9"/>
        <v>2.7863854400000001</v>
      </c>
      <c r="T65" s="11">
        <v>36.340000000000003</v>
      </c>
      <c r="U65" s="9" t="s">
        <v>63</v>
      </c>
      <c r="V65" s="9" t="s">
        <v>987</v>
      </c>
      <c r="W65" s="14">
        <v>21</v>
      </c>
    </row>
    <row r="66" spans="1:23" ht="28.5" customHeight="1">
      <c r="A66" s="9" t="s">
        <v>22</v>
      </c>
      <c r="B66" s="9" t="s">
        <v>522</v>
      </c>
      <c r="C66" s="9">
        <v>789</v>
      </c>
      <c r="D66" s="10">
        <v>23.948</v>
      </c>
      <c r="E66" s="10">
        <v>30.37</v>
      </c>
      <c r="F66" s="9" t="s">
        <v>5</v>
      </c>
      <c r="G66" s="9">
        <v>1</v>
      </c>
      <c r="H66" s="9" t="s">
        <v>559</v>
      </c>
      <c r="I66" s="9" t="s">
        <v>6</v>
      </c>
      <c r="J66" s="9" t="s">
        <v>79</v>
      </c>
      <c r="K66" s="11">
        <v>657.5462</v>
      </c>
      <c r="L66" s="11">
        <v>201.1978</v>
      </c>
      <c r="M66" s="12">
        <v>2001</v>
      </c>
      <c r="N66" s="12">
        <f t="shared" si="8"/>
        <v>83.818656500815891</v>
      </c>
      <c r="O66" s="10">
        <v>3.2902</v>
      </c>
      <c r="P66" s="10">
        <v>0.2051</v>
      </c>
      <c r="Q66" s="11">
        <v>97</v>
      </c>
      <c r="R66" s="10">
        <f t="shared" si="9"/>
        <v>3.0319359600000002</v>
      </c>
      <c r="T66" s="11">
        <v>43</v>
      </c>
      <c r="U66" s="9" t="s">
        <v>63</v>
      </c>
      <c r="V66" s="9" t="s">
        <v>987</v>
      </c>
      <c r="W66" s="14">
        <v>33</v>
      </c>
    </row>
    <row r="67" spans="1:23" ht="28.5" customHeight="1">
      <c r="A67" s="9" t="s">
        <v>22</v>
      </c>
      <c r="B67" s="9" t="s">
        <v>522</v>
      </c>
      <c r="C67" s="9">
        <v>789</v>
      </c>
      <c r="D67" s="10">
        <v>30.37</v>
      </c>
      <c r="E67" s="10">
        <v>40</v>
      </c>
      <c r="F67" s="9" t="s">
        <v>5</v>
      </c>
      <c r="G67" s="9">
        <v>1</v>
      </c>
      <c r="H67" s="9" t="s">
        <v>559</v>
      </c>
      <c r="I67" s="9" t="s">
        <v>6</v>
      </c>
      <c r="J67" s="9" t="s">
        <v>79</v>
      </c>
      <c r="K67" s="11">
        <v>743</v>
      </c>
      <c r="L67" s="11">
        <v>242</v>
      </c>
      <c r="M67" s="12">
        <v>2007</v>
      </c>
      <c r="N67" s="12">
        <f t="shared" si="8"/>
        <v>58.31629934877818</v>
      </c>
      <c r="O67" s="10">
        <v>3.8147000000000002</v>
      </c>
      <c r="P67" s="10">
        <v>0.1268</v>
      </c>
      <c r="Q67" s="11">
        <v>98.907499999999999</v>
      </c>
      <c r="R67" s="10">
        <f t="shared" si="9"/>
        <v>3.7176120400000001</v>
      </c>
      <c r="T67" s="11">
        <v>45.722200000000001</v>
      </c>
      <c r="U67" s="9" t="s">
        <v>63</v>
      </c>
      <c r="V67" s="9" t="s">
        <v>986</v>
      </c>
      <c r="W67" s="14">
        <v>27</v>
      </c>
    </row>
    <row r="68" spans="1:23" ht="28.5" customHeight="1">
      <c r="A68" s="9" t="s">
        <v>22</v>
      </c>
      <c r="B68" s="9" t="s">
        <v>522</v>
      </c>
      <c r="C68" s="9">
        <v>789</v>
      </c>
      <c r="D68" s="10">
        <v>40</v>
      </c>
      <c r="E68" s="10">
        <v>50.279000000000003</v>
      </c>
      <c r="F68" s="9" t="s">
        <v>5</v>
      </c>
      <c r="G68" s="9">
        <v>1</v>
      </c>
      <c r="H68" s="9" t="s">
        <v>559</v>
      </c>
      <c r="I68" s="9" t="s">
        <v>6</v>
      </c>
      <c r="J68" s="9" t="s">
        <v>73</v>
      </c>
      <c r="K68" s="11">
        <v>754.59289999999999</v>
      </c>
      <c r="L68" s="11">
        <v>243.03380000000001</v>
      </c>
      <c r="M68" s="12">
        <v>2009</v>
      </c>
      <c r="N68" s="12">
        <f t="shared" si="8"/>
        <v>43.376118385300536</v>
      </c>
      <c r="O68" s="10">
        <v>4.16</v>
      </c>
      <c r="P68" s="10">
        <v>0.04</v>
      </c>
      <c r="Q68" s="11">
        <v>100</v>
      </c>
      <c r="R68" s="10">
        <f t="shared" si="9"/>
        <v>4.1536</v>
      </c>
      <c r="T68" s="11">
        <v>54.255600000000001</v>
      </c>
      <c r="U68" s="9" t="s">
        <v>63</v>
      </c>
      <c r="V68" s="9"/>
    </row>
    <row r="69" spans="1:23" ht="28.5" customHeight="1">
      <c r="A69" s="9" t="s">
        <v>22</v>
      </c>
      <c r="B69" s="9" t="s">
        <v>522</v>
      </c>
      <c r="C69" s="9">
        <v>789</v>
      </c>
      <c r="D69" s="10">
        <v>50.279000000000003</v>
      </c>
      <c r="E69" s="10">
        <v>53.22</v>
      </c>
      <c r="F69" s="9" t="s">
        <v>5</v>
      </c>
      <c r="G69" s="9">
        <v>1</v>
      </c>
      <c r="H69" s="9" t="s">
        <v>560</v>
      </c>
      <c r="I69" s="9" t="s">
        <v>13</v>
      </c>
      <c r="J69" s="9" t="s">
        <v>79</v>
      </c>
      <c r="K69" s="11">
        <v>672.56679999999994</v>
      </c>
      <c r="L69" s="11">
        <v>165.3716</v>
      </c>
      <c r="M69" s="12">
        <v>1991</v>
      </c>
      <c r="N69" s="12">
        <f t="shared" si="8"/>
        <v>88.62750094776554</v>
      </c>
      <c r="O69" s="10">
        <v>3.1997</v>
      </c>
      <c r="P69" s="10">
        <v>0.35809999999999997</v>
      </c>
      <c r="Q69" s="11">
        <v>88</v>
      </c>
      <c r="R69" s="10">
        <f t="shared" si="9"/>
        <v>2.3267575600000003</v>
      </c>
      <c r="T69" s="11">
        <v>26.4</v>
      </c>
      <c r="U69" s="9" t="s">
        <v>63</v>
      </c>
      <c r="V69" s="9" t="s">
        <v>988</v>
      </c>
      <c r="W69" s="14">
        <v>7</v>
      </c>
    </row>
    <row r="70" spans="1:23" ht="28.5" customHeight="1">
      <c r="A70" s="9" t="s">
        <v>23</v>
      </c>
      <c r="B70" s="9" t="s">
        <v>523</v>
      </c>
      <c r="C70" s="9">
        <v>85</v>
      </c>
      <c r="D70" s="10">
        <v>0</v>
      </c>
      <c r="E70" s="10">
        <v>7.2969999999999997</v>
      </c>
      <c r="F70" s="9" t="s">
        <v>5</v>
      </c>
      <c r="G70" s="9">
        <v>1</v>
      </c>
      <c r="H70" s="9" t="s">
        <v>561</v>
      </c>
      <c r="I70" s="9" t="s">
        <v>6</v>
      </c>
      <c r="J70" s="9" t="s">
        <v>73</v>
      </c>
      <c r="K70" s="11">
        <v>2350.3528999999999</v>
      </c>
      <c r="L70" s="11">
        <v>230.96080000000001</v>
      </c>
      <c r="M70" s="12">
        <v>1988</v>
      </c>
      <c r="N70" s="12">
        <f t="shared" si="8"/>
        <v>91.60594271783026</v>
      </c>
      <c r="O70" s="10">
        <v>3.1448999999999998</v>
      </c>
      <c r="P70" s="10">
        <v>0.2462</v>
      </c>
      <c r="Q70" s="11">
        <v>90</v>
      </c>
      <c r="R70" s="10">
        <f t="shared" si="9"/>
        <v>2.6024422399999998</v>
      </c>
      <c r="T70" s="11">
        <v>45</v>
      </c>
      <c r="U70" s="9" t="s">
        <v>213</v>
      </c>
      <c r="V70" s="9" t="s">
        <v>987</v>
      </c>
      <c r="W70" s="14">
        <v>53</v>
      </c>
    </row>
    <row r="71" spans="1:23" ht="28.5" customHeight="1">
      <c r="A71" s="9" t="s">
        <v>23</v>
      </c>
      <c r="B71" s="9" t="s">
        <v>523</v>
      </c>
      <c r="C71" s="9">
        <v>85</v>
      </c>
      <c r="D71" s="10">
        <v>7.2969999999999997</v>
      </c>
      <c r="E71" s="10">
        <v>8.3070000000000004</v>
      </c>
      <c r="F71" s="9" t="s">
        <v>5</v>
      </c>
      <c r="G71" s="9">
        <v>1</v>
      </c>
      <c r="H71" s="9" t="s">
        <v>562</v>
      </c>
      <c r="I71" s="9" t="s">
        <v>12</v>
      </c>
      <c r="J71" s="9" t="s">
        <v>73</v>
      </c>
      <c r="K71" s="11">
        <v>8956.4771999999994</v>
      </c>
      <c r="L71" s="11">
        <v>491.21780000000001</v>
      </c>
      <c r="M71" s="12">
        <v>1996</v>
      </c>
      <c r="N71" s="12">
        <f>(LN(O71/5)/-0.0038)</f>
        <v>116.27879455296521</v>
      </c>
      <c r="O71" s="10">
        <v>3.2141999999999999</v>
      </c>
      <c r="P71" s="10" t="s">
        <v>226</v>
      </c>
      <c r="Q71" s="11">
        <v>100</v>
      </c>
      <c r="R71" s="10">
        <f t="shared" ref="R71:R73" si="10">O71-5*(1-(Q71/100))</f>
        <v>3.2141999999999999</v>
      </c>
      <c r="S71" s="10">
        <v>0.14649999999999999</v>
      </c>
      <c r="T71" s="11">
        <v>36.5</v>
      </c>
      <c r="U71" s="9" t="s">
        <v>213</v>
      </c>
      <c r="V71" s="9" t="s">
        <v>987</v>
      </c>
      <c r="W71" s="14">
        <v>72</v>
      </c>
    </row>
    <row r="72" spans="1:23" ht="28.5" customHeight="1">
      <c r="A72" s="9" t="s">
        <v>23</v>
      </c>
      <c r="B72" s="9" t="s">
        <v>523</v>
      </c>
      <c r="C72" s="9">
        <v>85</v>
      </c>
      <c r="D72" s="10">
        <v>8.3070000000000004</v>
      </c>
      <c r="E72" s="10">
        <v>8.4730000000000008</v>
      </c>
      <c r="F72" s="9" t="s">
        <v>5</v>
      </c>
      <c r="G72" s="9">
        <v>1</v>
      </c>
      <c r="H72" s="9" t="s">
        <v>562</v>
      </c>
      <c r="I72" s="9" t="s">
        <v>12</v>
      </c>
      <c r="J72" s="9" t="s">
        <v>73</v>
      </c>
      <c r="K72" s="11">
        <v>11687.9277</v>
      </c>
      <c r="L72" s="11">
        <v>556.54219999999998</v>
      </c>
      <c r="M72" s="12">
        <v>1996</v>
      </c>
      <c r="N72" s="12">
        <f>(LN(O72/5)/-0.0038)</f>
        <v>127.18624677085566</v>
      </c>
      <c r="O72" s="10">
        <v>3.0836999999999999</v>
      </c>
      <c r="P72" s="10" t="s">
        <v>226</v>
      </c>
      <c r="Q72" s="11">
        <v>100</v>
      </c>
      <c r="R72" s="10">
        <f t="shared" si="10"/>
        <v>3.0836999999999999</v>
      </c>
      <c r="S72" s="10">
        <v>0.1123</v>
      </c>
      <c r="U72" s="9" t="s">
        <v>213</v>
      </c>
      <c r="V72" s="9" t="s">
        <v>987</v>
      </c>
      <c r="W72" s="14">
        <v>67</v>
      </c>
    </row>
    <row r="73" spans="1:23" ht="28.5" customHeight="1">
      <c r="A73" s="9" t="s">
        <v>23</v>
      </c>
      <c r="B73" s="9" t="s">
        <v>524</v>
      </c>
      <c r="C73" s="9">
        <v>180</v>
      </c>
      <c r="D73" s="10">
        <v>8.4730000000000008</v>
      </c>
      <c r="E73" s="10">
        <v>9.74</v>
      </c>
      <c r="F73" s="9" t="s">
        <v>5</v>
      </c>
      <c r="G73" s="9">
        <v>1</v>
      </c>
      <c r="H73" s="9" t="s">
        <v>562</v>
      </c>
      <c r="I73" s="9" t="s">
        <v>12</v>
      </c>
      <c r="J73" s="9" t="s">
        <v>73</v>
      </c>
      <c r="K73" s="11">
        <v>11364.0723</v>
      </c>
      <c r="L73" s="11">
        <v>465.62110000000001</v>
      </c>
      <c r="M73" s="12">
        <v>1983</v>
      </c>
      <c r="N73" s="12">
        <f>(LN(O73/5)/-0.0038)</f>
        <v>204.17811267340562</v>
      </c>
      <c r="O73" s="10">
        <v>2.3014999999999999</v>
      </c>
      <c r="P73" s="10" t="s">
        <v>226</v>
      </c>
      <c r="Q73" s="11">
        <v>94</v>
      </c>
      <c r="R73" s="10">
        <f t="shared" si="10"/>
        <v>2.0014999999999996</v>
      </c>
      <c r="S73" s="10">
        <v>0.38250000000000001</v>
      </c>
      <c r="T73" s="11">
        <v>37.7667</v>
      </c>
      <c r="U73" s="9" t="s">
        <v>213</v>
      </c>
      <c r="V73" s="9" t="s">
        <v>987</v>
      </c>
      <c r="W73" s="14">
        <v>28</v>
      </c>
    </row>
    <row r="74" spans="1:23" ht="28.5" customHeight="1">
      <c r="A74" s="9" t="s">
        <v>23</v>
      </c>
      <c r="B74" s="9" t="s">
        <v>523</v>
      </c>
      <c r="C74" s="9">
        <v>85</v>
      </c>
      <c r="D74" s="10">
        <v>9.74</v>
      </c>
      <c r="E74" s="10">
        <v>11.3</v>
      </c>
      <c r="F74" s="9" t="s">
        <v>24</v>
      </c>
      <c r="G74" s="9">
        <v>1</v>
      </c>
      <c r="H74" s="9" t="s">
        <v>563</v>
      </c>
      <c r="I74" s="9" t="s">
        <v>12</v>
      </c>
      <c r="J74" s="9" t="s">
        <v>73</v>
      </c>
      <c r="K74" s="11">
        <v>9960.0236999999997</v>
      </c>
      <c r="L74" s="11">
        <v>269.92880000000002</v>
      </c>
      <c r="M74" s="12">
        <v>2001</v>
      </c>
      <c r="N74" s="12">
        <f>(LN(O74/5)/-0.0038)</f>
        <v>254.51659532839778</v>
      </c>
      <c r="O74" s="10">
        <v>1.9008</v>
      </c>
      <c r="P74" s="10" t="s">
        <v>226</v>
      </c>
      <c r="Q74" s="11">
        <v>87.5</v>
      </c>
      <c r="R74" s="10">
        <v>1.5</v>
      </c>
      <c r="S74" s="10">
        <v>0.2099</v>
      </c>
      <c r="T74" s="11">
        <v>53.2333</v>
      </c>
      <c r="U74" s="9" t="s">
        <v>213</v>
      </c>
      <c r="V74" s="9" t="s">
        <v>987</v>
      </c>
      <c r="W74" s="14">
        <v>29</v>
      </c>
    </row>
    <row r="75" spans="1:23" ht="28.5" customHeight="1">
      <c r="A75" s="9" t="s">
        <v>23</v>
      </c>
      <c r="B75" s="9" t="s">
        <v>523</v>
      </c>
      <c r="C75" s="9">
        <v>85</v>
      </c>
      <c r="D75" s="10">
        <v>9.74</v>
      </c>
      <c r="E75" s="10">
        <v>11.3</v>
      </c>
      <c r="F75" s="9" t="s">
        <v>25</v>
      </c>
      <c r="G75" s="9">
        <v>1</v>
      </c>
      <c r="H75" s="9" t="s">
        <v>564</v>
      </c>
      <c r="I75" s="9" t="s">
        <v>13</v>
      </c>
      <c r="J75" s="9" t="s">
        <v>73</v>
      </c>
      <c r="K75" s="11">
        <v>10148.848099999999</v>
      </c>
      <c r="L75" s="11">
        <v>275.92689999999999</v>
      </c>
      <c r="M75" s="12">
        <v>2001</v>
      </c>
      <c r="N75" s="12">
        <f>(LN(O75/5.35)/-0.0058)</f>
        <v>197.6061087824759</v>
      </c>
      <c r="O75" s="10">
        <v>1.7005999999999999</v>
      </c>
      <c r="P75" s="10">
        <v>0.32450000000000001</v>
      </c>
      <c r="Q75" s="11">
        <v>91.5</v>
      </c>
      <c r="R75" s="10">
        <v>1.5</v>
      </c>
      <c r="T75" s="11">
        <v>53.5</v>
      </c>
      <c r="U75" s="9" t="s">
        <v>213</v>
      </c>
      <c r="V75" s="9" t="s">
        <v>987</v>
      </c>
      <c r="W75" s="14">
        <v>30</v>
      </c>
    </row>
    <row r="76" spans="1:23" ht="28.5" customHeight="1">
      <c r="A76" s="9" t="s">
        <v>23</v>
      </c>
      <c r="B76" s="9" t="s">
        <v>523</v>
      </c>
      <c r="C76" s="9">
        <v>85</v>
      </c>
      <c r="D76" s="10">
        <v>11.3</v>
      </c>
      <c r="E76" s="10">
        <v>12.608000000000001</v>
      </c>
      <c r="F76" s="9" t="s">
        <v>5</v>
      </c>
      <c r="G76" s="9">
        <v>1</v>
      </c>
      <c r="H76" s="9" t="s">
        <v>564</v>
      </c>
      <c r="I76" s="9" t="s">
        <v>12</v>
      </c>
      <c r="K76" s="11">
        <v>9144.9321</v>
      </c>
      <c r="L76" s="11">
        <v>247.5599</v>
      </c>
      <c r="M76" s="12">
        <v>2002</v>
      </c>
      <c r="N76" s="12">
        <f>(LN(O76/5)/-0.0038)</f>
        <v>110.14482833074206</v>
      </c>
      <c r="O76" s="10">
        <v>3.29</v>
      </c>
      <c r="P76" s="10" t="s">
        <v>226</v>
      </c>
      <c r="Q76" s="11">
        <v>100</v>
      </c>
      <c r="R76" s="10">
        <f>O76-5*(1-(Q76/100))</f>
        <v>3.29</v>
      </c>
      <c r="S76" s="10">
        <v>0.13289999999999999</v>
      </c>
      <c r="T76" s="11">
        <v>40.833300000000001</v>
      </c>
      <c r="U76" s="9" t="s">
        <v>213</v>
      </c>
      <c r="V76" s="9"/>
    </row>
    <row r="77" spans="1:23" ht="28.5" customHeight="1">
      <c r="A77" s="9" t="s">
        <v>26</v>
      </c>
      <c r="B77" s="9" t="s">
        <v>523</v>
      </c>
      <c r="C77" s="9" t="s">
        <v>527</v>
      </c>
      <c r="D77" s="10">
        <v>0.77</v>
      </c>
      <c r="E77" s="10">
        <v>2.29</v>
      </c>
      <c r="F77" s="9" t="s">
        <v>5</v>
      </c>
      <c r="G77" s="9">
        <v>1</v>
      </c>
      <c r="H77" s="9" t="s">
        <v>565</v>
      </c>
      <c r="I77" s="9" t="s">
        <v>13</v>
      </c>
      <c r="J77" s="9" t="s">
        <v>73</v>
      </c>
      <c r="K77" s="11">
        <v>2907.9776000000002</v>
      </c>
      <c r="L77" s="11">
        <v>78.971699999999998</v>
      </c>
      <c r="M77" s="12">
        <v>1998</v>
      </c>
      <c r="N77" s="12">
        <f t="shared" ref="N77:N87" si="11">(LN(O77/5.35)/-0.0058)</f>
        <v>70.307854357559251</v>
      </c>
      <c r="O77" s="10">
        <v>3.5583999999999998</v>
      </c>
      <c r="P77" s="10">
        <v>0.1913</v>
      </c>
      <c r="Q77" s="11">
        <v>97</v>
      </c>
      <c r="R77" s="10">
        <f t="shared" ref="R77:R87" si="12">O77-(4*(P77^2))-(3*(1-Q77/100))</f>
        <v>3.3220172400000001</v>
      </c>
      <c r="T77" s="11">
        <v>35.299999999999997</v>
      </c>
      <c r="U77" s="9" t="s">
        <v>213</v>
      </c>
      <c r="V77" s="9"/>
    </row>
    <row r="78" spans="1:23" ht="28.5" customHeight="1">
      <c r="A78" s="9" t="s">
        <v>27</v>
      </c>
      <c r="B78" s="9" t="s">
        <v>523</v>
      </c>
      <c r="C78" s="9">
        <v>287</v>
      </c>
      <c r="D78" s="10">
        <v>0.2</v>
      </c>
      <c r="E78" s="10">
        <v>2.278</v>
      </c>
      <c r="F78" s="9" t="s">
        <v>5</v>
      </c>
      <c r="G78" s="9">
        <v>1</v>
      </c>
      <c r="H78" s="9" t="s">
        <v>565</v>
      </c>
      <c r="I78" s="9" t="s">
        <v>6</v>
      </c>
      <c r="J78" s="9" t="s">
        <v>73</v>
      </c>
      <c r="K78" s="11">
        <v>2202.5063</v>
      </c>
      <c r="L78" s="11">
        <v>272.27429999999998</v>
      </c>
      <c r="M78" s="12">
        <v>1998</v>
      </c>
      <c r="N78" s="12">
        <f t="shared" si="11"/>
        <v>70.725051213070017</v>
      </c>
      <c r="O78" s="10">
        <v>3.5497999999999998</v>
      </c>
      <c r="P78" s="10">
        <v>0.126</v>
      </c>
      <c r="Q78" s="11">
        <v>98</v>
      </c>
      <c r="R78" s="10">
        <f t="shared" si="12"/>
        <v>3.4262959999999998</v>
      </c>
      <c r="T78" s="11">
        <v>39.924999999999997</v>
      </c>
      <c r="U78" s="9" t="s">
        <v>213</v>
      </c>
      <c r="V78" s="9"/>
    </row>
    <row r="79" spans="1:23" ht="28.5" customHeight="1">
      <c r="A79" s="9" t="s">
        <v>27</v>
      </c>
      <c r="B79" s="9" t="s">
        <v>523</v>
      </c>
      <c r="C79" s="9">
        <v>287</v>
      </c>
      <c r="D79" s="10">
        <v>2.278</v>
      </c>
      <c r="E79" s="10">
        <v>12.666</v>
      </c>
      <c r="F79" s="9" t="s">
        <v>5</v>
      </c>
      <c r="G79" s="9">
        <v>1</v>
      </c>
      <c r="H79" s="9" t="s">
        <v>566</v>
      </c>
      <c r="I79" s="9" t="s">
        <v>6</v>
      </c>
      <c r="J79" s="9" t="s">
        <v>73</v>
      </c>
      <c r="K79" s="11">
        <v>1974.7170000000001</v>
      </c>
      <c r="L79" s="11">
        <v>549.57680000000005</v>
      </c>
      <c r="M79" s="12">
        <v>2001</v>
      </c>
      <c r="N79" s="12">
        <f t="shared" si="11"/>
        <v>77.596851894013525</v>
      </c>
      <c r="O79" s="10">
        <v>3.4110999999999998</v>
      </c>
      <c r="P79" s="10">
        <v>0.1021</v>
      </c>
      <c r="Q79" s="11">
        <v>88</v>
      </c>
      <c r="R79" s="10">
        <f t="shared" si="12"/>
        <v>3.0094023599999997</v>
      </c>
      <c r="T79" s="11">
        <v>62.65</v>
      </c>
      <c r="U79" s="9" t="s">
        <v>74</v>
      </c>
      <c r="V79" s="9" t="s">
        <v>988</v>
      </c>
      <c r="W79" s="14">
        <v>6</v>
      </c>
    </row>
    <row r="80" spans="1:23" ht="28.5" customHeight="1">
      <c r="A80" s="9" t="s">
        <v>27</v>
      </c>
      <c r="B80" s="9" t="s">
        <v>523</v>
      </c>
      <c r="C80" s="9">
        <v>287</v>
      </c>
      <c r="D80" s="10">
        <v>12.666</v>
      </c>
      <c r="E80" s="10">
        <v>22.806999999999999</v>
      </c>
      <c r="F80" s="9" t="s">
        <v>5</v>
      </c>
      <c r="G80" s="9">
        <v>1</v>
      </c>
      <c r="H80" s="9" t="s">
        <v>566</v>
      </c>
      <c r="I80" s="9" t="s">
        <v>6</v>
      </c>
      <c r="J80" s="9" t="s">
        <v>73</v>
      </c>
      <c r="K80" s="11">
        <v>1806.7307000000001</v>
      </c>
      <c r="L80" s="11">
        <v>550.50959999999998</v>
      </c>
      <c r="M80" s="12">
        <v>2001</v>
      </c>
      <c r="N80" s="12">
        <f t="shared" si="11"/>
        <v>69.095962837254874</v>
      </c>
      <c r="O80" s="10">
        <v>3.5834999999999999</v>
      </c>
      <c r="P80" s="10">
        <v>0.1943</v>
      </c>
      <c r="Q80" s="11">
        <v>84</v>
      </c>
      <c r="R80" s="10">
        <f t="shared" si="12"/>
        <v>2.9524900399999998</v>
      </c>
      <c r="T80" s="11">
        <v>48.52</v>
      </c>
      <c r="U80" s="9" t="s">
        <v>74</v>
      </c>
      <c r="V80" s="9" t="s">
        <v>988</v>
      </c>
      <c r="W80" s="14">
        <v>5</v>
      </c>
    </row>
    <row r="81" spans="1:23" ht="28.5" customHeight="1">
      <c r="A81" s="9" t="s">
        <v>28</v>
      </c>
      <c r="B81" s="9" t="s">
        <v>522</v>
      </c>
      <c r="C81" s="9">
        <v>211</v>
      </c>
      <c r="D81" s="10">
        <v>0</v>
      </c>
      <c r="E81" s="10">
        <v>0.43</v>
      </c>
      <c r="F81" s="9" t="s">
        <v>5</v>
      </c>
      <c r="G81" s="9">
        <v>1</v>
      </c>
      <c r="H81" s="9" t="s">
        <v>567</v>
      </c>
      <c r="I81" s="9" t="s">
        <v>6</v>
      </c>
      <c r="J81" s="9" t="s">
        <v>73</v>
      </c>
      <c r="K81" s="11">
        <v>826</v>
      </c>
      <c r="L81" s="11">
        <v>82</v>
      </c>
      <c r="M81" s="12">
        <v>1996</v>
      </c>
      <c r="N81" s="12">
        <f t="shared" si="11"/>
        <v>105.21554741438909</v>
      </c>
      <c r="O81" s="10">
        <v>2.9062000000000001</v>
      </c>
      <c r="P81" s="10">
        <v>0.1769</v>
      </c>
      <c r="Q81" s="11">
        <v>93</v>
      </c>
      <c r="R81" s="10">
        <f t="shared" si="12"/>
        <v>2.5710255600000003</v>
      </c>
      <c r="T81" s="11">
        <v>55.6</v>
      </c>
      <c r="U81" s="9" t="s">
        <v>63</v>
      </c>
      <c r="V81" s="9" t="s">
        <v>986</v>
      </c>
      <c r="W81" s="14">
        <v>10</v>
      </c>
    </row>
    <row r="82" spans="1:23" ht="28.5" customHeight="1">
      <c r="A82" s="9" t="s">
        <v>28</v>
      </c>
      <c r="B82" s="9" t="s">
        <v>522</v>
      </c>
      <c r="C82" s="9">
        <v>211</v>
      </c>
      <c r="D82" s="10">
        <v>0.43</v>
      </c>
      <c r="E82" s="10">
        <v>4.07</v>
      </c>
      <c r="F82" s="9" t="s">
        <v>5</v>
      </c>
      <c r="G82" s="9">
        <v>1</v>
      </c>
      <c r="H82" s="9" t="s">
        <v>567</v>
      </c>
      <c r="I82" s="9" t="s">
        <v>6</v>
      </c>
      <c r="J82" s="9" t="s">
        <v>73</v>
      </c>
      <c r="K82" s="11">
        <v>1160.4835</v>
      </c>
      <c r="L82" s="11">
        <v>61.461500000000001</v>
      </c>
      <c r="M82" s="12">
        <v>2003</v>
      </c>
      <c r="N82" s="12">
        <f t="shared" si="11"/>
        <v>74.391949194274432</v>
      </c>
      <c r="O82" s="10">
        <v>3.4750999999999999</v>
      </c>
      <c r="P82" s="10">
        <v>0.1231</v>
      </c>
      <c r="Q82" s="11">
        <v>100</v>
      </c>
      <c r="R82" s="10">
        <f t="shared" si="12"/>
        <v>3.4144855599999997</v>
      </c>
      <c r="T82" s="11">
        <v>61.9</v>
      </c>
      <c r="U82" s="9" t="s">
        <v>63</v>
      </c>
      <c r="V82" s="9" t="s">
        <v>986</v>
      </c>
      <c r="W82" s="14">
        <v>10</v>
      </c>
    </row>
    <row r="83" spans="1:23" ht="28.5" customHeight="1">
      <c r="A83" s="9" t="s">
        <v>28</v>
      </c>
      <c r="B83" s="9" t="s">
        <v>522</v>
      </c>
      <c r="C83" s="9">
        <v>211</v>
      </c>
      <c r="D83" s="10">
        <v>4.07</v>
      </c>
      <c r="E83" s="10">
        <v>17.187000000000001</v>
      </c>
      <c r="F83" s="9" t="s">
        <v>5</v>
      </c>
      <c r="G83" s="9">
        <v>1</v>
      </c>
      <c r="H83" s="9" t="s">
        <v>567</v>
      </c>
      <c r="I83" s="9" t="s">
        <v>6</v>
      </c>
      <c r="J83" s="9" t="s">
        <v>73</v>
      </c>
      <c r="K83" s="11">
        <v>254.02029999999999</v>
      </c>
      <c r="L83" s="11">
        <v>18.315200000000001</v>
      </c>
      <c r="M83" s="12">
        <v>1954</v>
      </c>
      <c r="N83" s="12">
        <f t="shared" si="11"/>
        <v>96.420233599542883</v>
      </c>
      <c r="O83" s="10">
        <v>3.0583</v>
      </c>
      <c r="P83" s="10">
        <v>0.21990000000000001</v>
      </c>
      <c r="Q83" s="11">
        <v>97</v>
      </c>
      <c r="R83" s="10">
        <f t="shared" si="12"/>
        <v>2.7748759600000001</v>
      </c>
      <c r="T83" s="11">
        <v>59.548099999999998</v>
      </c>
      <c r="U83" s="9" t="s">
        <v>63</v>
      </c>
      <c r="V83" s="9" t="s">
        <v>987</v>
      </c>
      <c r="W83" s="14">
        <v>24</v>
      </c>
    </row>
    <row r="84" spans="1:23" ht="28.5" customHeight="1">
      <c r="A84" s="9" t="s">
        <v>28</v>
      </c>
      <c r="B84" s="9" t="s">
        <v>522</v>
      </c>
      <c r="C84" s="9">
        <v>211</v>
      </c>
      <c r="D84" s="10">
        <v>17.187000000000001</v>
      </c>
      <c r="E84" s="10">
        <v>26.675999999999998</v>
      </c>
      <c r="F84" s="9" t="s">
        <v>5</v>
      </c>
      <c r="G84" s="9">
        <v>1</v>
      </c>
      <c r="H84" s="9" t="s">
        <v>567</v>
      </c>
      <c r="I84" s="9" t="s">
        <v>6</v>
      </c>
      <c r="J84" s="9" t="s">
        <v>73</v>
      </c>
      <c r="K84" s="11">
        <v>52</v>
      </c>
      <c r="L84" s="11">
        <v>3</v>
      </c>
      <c r="M84" s="12">
        <v>1955</v>
      </c>
      <c r="N84" s="12">
        <f t="shared" si="11"/>
        <v>101.43665660252066</v>
      </c>
      <c r="O84" s="10">
        <v>2.9706000000000001</v>
      </c>
      <c r="P84" s="10">
        <v>0.20269999999999999</v>
      </c>
      <c r="Q84" s="11">
        <v>97</v>
      </c>
      <c r="R84" s="10">
        <f t="shared" si="12"/>
        <v>2.7162508399999998</v>
      </c>
      <c r="T84" s="11">
        <v>58.82</v>
      </c>
      <c r="U84" s="9" t="s">
        <v>63</v>
      </c>
      <c r="V84" s="9" t="s">
        <v>987</v>
      </c>
      <c r="W84" s="14">
        <v>20</v>
      </c>
    </row>
    <row r="85" spans="1:23" ht="28.5" customHeight="1">
      <c r="A85" s="9" t="s">
        <v>28</v>
      </c>
      <c r="B85" s="9" t="s">
        <v>522</v>
      </c>
      <c r="C85" s="9">
        <v>211</v>
      </c>
      <c r="D85" s="10">
        <v>26.675999999999998</v>
      </c>
      <c r="E85" s="10">
        <v>31.78</v>
      </c>
      <c r="F85" s="9" t="s">
        <v>5</v>
      </c>
      <c r="G85" s="9">
        <v>1</v>
      </c>
      <c r="H85" s="9" t="s">
        <v>567</v>
      </c>
      <c r="I85" s="9" t="s">
        <v>6</v>
      </c>
      <c r="J85" s="9" t="s">
        <v>73</v>
      </c>
      <c r="K85" s="11">
        <v>22</v>
      </c>
      <c r="L85" s="11">
        <v>1</v>
      </c>
      <c r="M85" s="12">
        <v>2007</v>
      </c>
      <c r="N85" s="12">
        <f t="shared" si="11"/>
        <v>49.029812417779446</v>
      </c>
      <c r="O85" s="10">
        <v>4.0258000000000003</v>
      </c>
      <c r="P85" s="10">
        <v>0.10290000000000001</v>
      </c>
      <c r="Q85" s="11">
        <v>100</v>
      </c>
      <c r="R85" s="10">
        <f t="shared" si="12"/>
        <v>3.9834463600000003</v>
      </c>
      <c r="T85" s="11">
        <v>46.96</v>
      </c>
      <c r="U85" s="9" t="s">
        <v>63</v>
      </c>
      <c r="V85" s="9"/>
    </row>
    <row r="86" spans="1:23" ht="28.5" customHeight="1">
      <c r="A86" s="9" t="s">
        <v>28</v>
      </c>
      <c r="B86" s="9" t="s">
        <v>522</v>
      </c>
      <c r="C86" s="9">
        <v>211</v>
      </c>
      <c r="D86" s="10">
        <v>31.78</v>
      </c>
      <c r="E86" s="10">
        <v>35.938000000000002</v>
      </c>
      <c r="F86" s="9" t="s">
        <v>5</v>
      </c>
      <c r="G86" s="9">
        <v>1</v>
      </c>
      <c r="H86" s="9" t="s">
        <v>567</v>
      </c>
      <c r="I86" s="9" t="s">
        <v>6</v>
      </c>
      <c r="J86" s="9" t="s">
        <v>73</v>
      </c>
      <c r="K86" s="11">
        <v>22</v>
      </c>
      <c r="L86" s="11">
        <v>1</v>
      </c>
      <c r="M86" s="12">
        <v>2007</v>
      </c>
      <c r="N86" s="12">
        <f t="shared" si="11"/>
        <v>62.696852752583133</v>
      </c>
      <c r="O86" s="10">
        <v>3.7189999999999999</v>
      </c>
      <c r="P86" s="10">
        <v>0.1144</v>
      </c>
      <c r="Q86" s="11">
        <v>100</v>
      </c>
      <c r="R86" s="10">
        <f t="shared" si="12"/>
        <v>3.6666505599999999</v>
      </c>
      <c r="T86" s="11">
        <v>52.088900000000002</v>
      </c>
      <c r="U86" s="9" t="s">
        <v>63</v>
      </c>
      <c r="V86" s="9" t="s">
        <v>986</v>
      </c>
      <c r="W86" s="14">
        <v>26</v>
      </c>
    </row>
    <row r="87" spans="1:23" ht="28.5" customHeight="1">
      <c r="A87" s="9" t="s">
        <v>28</v>
      </c>
      <c r="B87" s="9" t="s">
        <v>522</v>
      </c>
      <c r="C87" s="9">
        <v>211</v>
      </c>
      <c r="D87" s="10">
        <v>35.938000000000002</v>
      </c>
      <c r="E87" s="10">
        <v>42.938000000000002</v>
      </c>
      <c r="F87" s="9" t="s">
        <v>5</v>
      </c>
      <c r="G87" s="9">
        <v>1</v>
      </c>
      <c r="H87" s="9" t="s">
        <v>567</v>
      </c>
      <c r="I87" s="9" t="s">
        <v>6</v>
      </c>
      <c r="J87" s="9" t="s">
        <v>86</v>
      </c>
      <c r="K87" s="11">
        <v>22</v>
      </c>
      <c r="L87" s="11">
        <v>1</v>
      </c>
      <c r="M87" s="12">
        <v>1993</v>
      </c>
      <c r="N87" s="12">
        <f t="shared" si="11"/>
        <v>112.15818536890293</v>
      </c>
      <c r="O87" s="10">
        <v>2.7915000000000001</v>
      </c>
      <c r="P87" s="10">
        <v>8.8200000000000001E-2</v>
      </c>
      <c r="Q87" s="11">
        <v>94</v>
      </c>
      <c r="R87" s="10">
        <f t="shared" si="12"/>
        <v>2.5803830400000001</v>
      </c>
      <c r="T87" s="11">
        <v>69.787499999999994</v>
      </c>
      <c r="U87" s="9" t="s">
        <v>63</v>
      </c>
      <c r="V87" s="9" t="s">
        <v>987</v>
      </c>
      <c r="W87" s="14">
        <v>16</v>
      </c>
    </row>
    <row r="88" spans="1:23" ht="28.5" customHeight="1">
      <c r="A88" s="9" t="s">
        <v>29</v>
      </c>
      <c r="B88" s="9" t="s">
        <v>522</v>
      </c>
      <c r="C88" s="9">
        <v>212</v>
      </c>
      <c r="D88" s="10">
        <v>0</v>
      </c>
      <c r="E88" s="10">
        <v>0.17</v>
      </c>
      <c r="F88" s="9" t="s">
        <v>5</v>
      </c>
      <c r="G88" s="9">
        <v>1</v>
      </c>
      <c r="H88" s="9" t="s">
        <v>568</v>
      </c>
      <c r="I88" s="9" t="s">
        <v>12</v>
      </c>
      <c r="J88" s="9" t="s">
        <v>73</v>
      </c>
      <c r="K88" s="11">
        <v>5405</v>
      </c>
      <c r="L88" s="11">
        <v>1223</v>
      </c>
      <c r="M88" s="12">
        <v>1997</v>
      </c>
      <c r="N88" s="12">
        <f>(LN(O88/5)/-0.0038)</f>
        <v>205.02560597314431</v>
      </c>
      <c r="O88" s="10">
        <v>2.2940999999999998</v>
      </c>
      <c r="P88" s="10" t="s">
        <v>226</v>
      </c>
      <c r="Q88" s="11">
        <v>100</v>
      </c>
      <c r="R88" s="10">
        <f>O88-5*(1-(Q88/100))</f>
        <v>2.2940999999999998</v>
      </c>
      <c r="S88" s="10">
        <v>0.30349999999999999</v>
      </c>
      <c r="T88" s="11">
        <v>38.700000000000003</v>
      </c>
      <c r="U88" s="9" t="s">
        <v>213</v>
      </c>
      <c r="V88" s="9" t="s">
        <v>987</v>
      </c>
      <c r="W88" s="14">
        <v>34</v>
      </c>
    </row>
    <row r="89" spans="1:23" ht="28.5" customHeight="1">
      <c r="A89" s="9" t="s">
        <v>29</v>
      </c>
      <c r="B89" s="9" t="s">
        <v>522</v>
      </c>
      <c r="C89" s="9">
        <v>212</v>
      </c>
      <c r="D89" s="10">
        <v>0.17</v>
      </c>
      <c r="E89" s="10">
        <v>2.7050000000000001</v>
      </c>
      <c r="F89" s="9" t="s">
        <v>5</v>
      </c>
      <c r="G89" s="9">
        <v>1</v>
      </c>
      <c r="H89" s="9" t="s">
        <v>568</v>
      </c>
      <c r="I89" s="9" t="s">
        <v>13</v>
      </c>
      <c r="J89" s="9" t="s">
        <v>73</v>
      </c>
      <c r="K89" s="11">
        <v>3077.9960999999998</v>
      </c>
      <c r="L89" s="11">
        <v>306.91719999999998</v>
      </c>
      <c r="M89" s="12">
        <v>2001</v>
      </c>
      <c r="N89" s="12">
        <f>(LN(O89/5.35)/-0.0058)</f>
        <v>62.952022893224331</v>
      </c>
      <c r="O89" s="10">
        <v>3.7134999999999998</v>
      </c>
      <c r="P89" s="10">
        <v>0.20530000000000001</v>
      </c>
      <c r="Q89" s="11">
        <v>98</v>
      </c>
      <c r="R89" s="10">
        <f t="shared" ref="R89:R91" si="13">O89-(4*(P89^2))-(3*(1-Q89/100))</f>
        <v>3.4849076399999999</v>
      </c>
      <c r="T89" s="11">
        <v>50.4</v>
      </c>
      <c r="U89" s="9" t="s">
        <v>213</v>
      </c>
      <c r="V89" s="9"/>
    </row>
    <row r="90" spans="1:23" ht="28.5" customHeight="1">
      <c r="A90" s="9" t="s">
        <v>29</v>
      </c>
      <c r="B90" s="9" t="s">
        <v>522</v>
      </c>
      <c r="C90" s="9">
        <v>212</v>
      </c>
      <c r="D90" s="10">
        <v>2.7050000000000001</v>
      </c>
      <c r="E90" s="10">
        <v>3.2429999999999999</v>
      </c>
      <c r="F90" s="9" t="s">
        <v>5</v>
      </c>
      <c r="G90" s="9">
        <v>1</v>
      </c>
      <c r="H90" s="9" t="s">
        <v>568</v>
      </c>
      <c r="I90" s="9" t="s">
        <v>13</v>
      </c>
      <c r="J90" s="9" t="s">
        <v>73</v>
      </c>
      <c r="K90" s="11">
        <v>3714</v>
      </c>
      <c r="L90" s="11">
        <v>215</v>
      </c>
      <c r="M90" s="12">
        <v>2001</v>
      </c>
      <c r="N90" s="12">
        <f>(LN(O90/5.35)/-0.0058)</f>
        <v>74.570652361504173</v>
      </c>
      <c r="O90" s="10">
        <v>3.4714999999999998</v>
      </c>
      <c r="P90" s="10">
        <v>0.224</v>
      </c>
      <c r="Q90" s="11">
        <v>100</v>
      </c>
      <c r="R90" s="10">
        <f t="shared" si="13"/>
        <v>3.2707959999999998</v>
      </c>
      <c r="T90" s="11">
        <v>56.1</v>
      </c>
      <c r="U90" s="9" t="s">
        <v>213</v>
      </c>
      <c r="V90" s="9"/>
    </row>
    <row r="91" spans="1:23" ht="28.5" customHeight="1">
      <c r="A91" s="9" t="s">
        <v>29</v>
      </c>
      <c r="B91" s="9" t="s">
        <v>522</v>
      </c>
      <c r="C91" s="9">
        <v>212</v>
      </c>
      <c r="D91" s="10">
        <v>3.2429999999999999</v>
      </c>
      <c r="E91" s="10">
        <v>5.3630000000000004</v>
      </c>
      <c r="F91" s="9" t="s">
        <v>5</v>
      </c>
      <c r="G91" s="9">
        <v>1</v>
      </c>
      <c r="H91" s="9" t="s">
        <v>568</v>
      </c>
      <c r="I91" s="9" t="s">
        <v>13</v>
      </c>
      <c r="J91" s="9" t="s">
        <v>79</v>
      </c>
      <c r="K91" s="11">
        <v>4029.3892000000001</v>
      </c>
      <c r="L91" s="11">
        <v>232.8552</v>
      </c>
      <c r="M91" s="12">
        <v>2001</v>
      </c>
      <c r="N91" s="12">
        <f>(LN(O91/5.35)/-0.0058)</f>
        <v>71.352745453724822</v>
      </c>
      <c r="O91" s="10">
        <v>3.5369000000000002</v>
      </c>
      <c r="P91" s="10">
        <v>0.14299999999999999</v>
      </c>
      <c r="Q91" s="11">
        <v>90</v>
      </c>
      <c r="R91" s="10">
        <f t="shared" si="13"/>
        <v>3.1551040000000006</v>
      </c>
      <c r="T91" s="11">
        <v>52.1</v>
      </c>
      <c r="U91" s="9" t="s">
        <v>213</v>
      </c>
      <c r="V91" s="9" t="s">
        <v>986</v>
      </c>
      <c r="W91" s="14">
        <v>70</v>
      </c>
    </row>
    <row r="92" spans="1:23" ht="28.5" customHeight="1">
      <c r="A92" s="9" t="s">
        <v>29</v>
      </c>
      <c r="B92" s="9" t="s">
        <v>522</v>
      </c>
      <c r="C92" s="9">
        <v>212</v>
      </c>
      <c r="D92" s="10">
        <v>5.3630000000000004</v>
      </c>
      <c r="E92" s="10">
        <v>5.9989999999999997</v>
      </c>
      <c r="F92" s="9" t="s">
        <v>5</v>
      </c>
      <c r="G92" s="9">
        <v>1</v>
      </c>
      <c r="H92" s="9" t="s">
        <v>568</v>
      </c>
      <c r="I92" s="9" t="s">
        <v>12</v>
      </c>
      <c r="J92" s="9" t="s">
        <v>73</v>
      </c>
      <c r="K92" s="11">
        <v>7858.7421000000004</v>
      </c>
      <c r="L92" s="11">
        <v>583.39620000000002</v>
      </c>
      <c r="M92" s="12">
        <v>2005</v>
      </c>
      <c r="N92" s="12">
        <f>(LN(O92/5)/-0.0038)</f>
        <v>196.99350722883224</v>
      </c>
      <c r="O92" s="10">
        <v>2.3652000000000002</v>
      </c>
      <c r="P92" s="10" t="s">
        <v>226</v>
      </c>
      <c r="Q92" s="11">
        <v>100</v>
      </c>
      <c r="R92" s="10">
        <f>O92-5*(1-(Q92/100))</f>
        <v>2.3652000000000002</v>
      </c>
      <c r="S92" s="10">
        <v>0.22789999999999999</v>
      </c>
      <c r="T92" s="11">
        <v>33.15</v>
      </c>
      <c r="U92" s="9" t="s">
        <v>213</v>
      </c>
      <c r="V92" s="9" t="s">
        <v>987</v>
      </c>
      <c r="W92" s="14">
        <v>37</v>
      </c>
    </row>
    <row r="93" spans="1:23" ht="28.5" customHeight="1">
      <c r="A93" s="9" t="s">
        <v>29</v>
      </c>
      <c r="B93" s="9" t="s">
        <v>522</v>
      </c>
      <c r="C93" s="9">
        <v>212</v>
      </c>
      <c r="D93" s="10">
        <v>5.9989999999999997</v>
      </c>
      <c r="E93" s="10">
        <v>7.085</v>
      </c>
      <c r="F93" s="9" t="s">
        <v>5</v>
      </c>
      <c r="G93" s="9">
        <v>1</v>
      </c>
      <c r="H93" s="9" t="s">
        <v>568</v>
      </c>
      <c r="I93" s="9" t="s">
        <v>13</v>
      </c>
      <c r="J93" s="9" t="s">
        <v>79</v>
      </c>
      <c r="K93" s="11">
        <v>8472.7458999999999</v>
      </c>
      <c r="L93" s="11">
        <v>649.75139999999999</v>
      </c>
      <c r="M93" s="12">
        <v>1997</v>
      </c>
      <c r="N93" s="12">
        <f>(LN(O93/5.35)/-0.0058)</f>
        <v>110.59035724373784</v>
      </c>
      <c r="O93" s="10">
        <v>2.8170000000000002</v>
      </c>
      <c r="P93" s="10">
        <v>0.1958</v>
      </c>
      <c r="Q93" s="11">
        <v>99</v>
      </c>
      <c r="R93" s="10">
        <f>O93-(4*(P93^2))-(3*(1-Q93/100))</f>
        <v>2.6336494400000001</v>
      </c>
      <c r="T93" s="11">
        <v>50.1</v>
      </c>
      <c r="U93" s="9" t="s">
        <v>213</v>
      </c>
      <c r="V93" s="9" t="s">
        <v>988</v>
      </c>
      <c r="W93" s="14">
        <v>42</v>
      </c>
    </row>
    <row r="94" spans="1:23" ht="28.5" customHeight="1">
      <c r="A94" s="9" t="s">
        <v>29</v>
      </c>
      <c r="B94" s="9" t="s">
        <v>522</v>
      </c>
      <c r="C94" s="9">
        <v>212</v>
      </c>
      <c r="D94" s="10">
        <v>7.085</v>
      </c>
      <c r="E94" s="10">
        <v>7.1280000000000001</v>
      </c>
      <c r="F94" s="9" t="s">
        <v>5</v>
      </c>
      <c r="G94" s="9">
        <v>1</v>
      </c>
      <c r="H94" s="9" t="s">
        <v>568</v>
      </c>
      <c r="I94" s="9" t="s">
        <v>12</v>
      </c>
      <c r="J94" s="9" t="s">
        <v>79</v>
      </c>
      <c r="K94" s="11">
        <v>7980</v>
      </c>
      <c r="L94" s="11">
        <v>498</v>
      </c>
      <c r="M94" s="12">
        <v>2007</v>
      </c>
      <c r="N94" s="12">
        <f>(LN(O94/5)/-0.0038)</f>
        <v>222.79598780027698</v>
      </c>
      <c r="O94" s="10">
        <v>2.1442999999999999</v>
      </c>
      <c r="P94" s="10" t="s">
        <v>226</v>
      </c>
      <c r="Q94" s="11">
        <v>100</v>
      </c>
      <c r="R94" s="10">
        <f>O94-5*(1-(Q94/100))</f>
        <v>2.1442999999999999</v>
      </c>
      <c r="S94" s="10">
        <v>0.2346</v>
      </c>
      <c r="U94" s="9" t="s">
        <v>213</v>
      </c>
      <c r="V94" s="9" t="s">
        <v>987</v>
      </c>
      <c r="W94" s="14">
        <v>3</v>
      </c>
    </row>
    <row r="95" spans="1:23" ht="28.5" customHeight="1">
      <c r="A95" s="9" t="s">
        <v>29</v>
      </c>
      <c r="B95" s="9" t="s">
        <v>522</v>
      </c>
      <c r="C95" s="9">
        <v>212</v>
      </c>
      <c r="D95" s="10">
        <v>7.1280000000000001</v>
      </c>
      <c r="E95" s="10">
        <v>7.1479999999999997</v>
      </c>
      <c r="F95" s="9" t="s">
        <v>5</v>
      </c>
      <c r="G95" s="9">
        <v>1</v>
      </c>
      <c r="H95" s="9" t="s">
        <v>568</v>
      </c>
      <c r="I95" s="9" t="s">
        <v>13</v>
      </c>
      <c r="J95" s="9" t="s">
        <v>79</v>
      </c>
      <c r="K95" s="11">
        <v>7980</v>
      </c>
      <c r="L95" s="11">
        <v>498</v>
      </c>
      <c r="M95" s="12">
        <v>2007</v>
      </c>
      <c r="N95" s="12">
        <f>(LN(O95/5.35)/-0.0058)</f>
        <v>264.60850338292983</v>
      </c>
      <c r="O95" s="10">
        <v>1.153</v>
      </c>
      <c r="P95" s="10">
        <v>0.18840000000000001</v>
      </c>
      <c r="Q95" s="11">
        <v>97</v>
      </c>
      <c r="R95" s="10">
        <v>1.5</v>
      </c>
      <c r="U95" s="9" t="s">
        <v>213</v>
      </c>
      <c r="V95" s="9" t="s">
        <v>988</v>
      </c>
      <c r="W95" s="14">
        <v>2</v>
      </c>
    </row>
    <row r="96" spans="1:23" ht="28.5" customHeight="1">
      <c r="A96" s="9" t="s">
        <v>29</v>
      </c>
      <c r="B96" s="9" t="s">
        <v>522</v>
      </c>
      <c r="C96" s="9">
        <v>212</v>
      </c>
      <c r="D96" s="10">
        <v>7.1479999999999997</v>
      </c>
      <c r="E96" s="10">
        <v>7.2069999999999999</v>
      </c>
      <c r="F96" s="9" t="s">
        <v>5</v>
      </c>
      <c r="G96" s="9">
        <v>1</v>
      </c>
      <c r="H96" s="9" t="s">
        <v>568</v>
      </c>
      <c r="I96" s="9" t="s">
        <v>12</v>
      </c>
      <c r="J96" s="9" t="s">
        <v>79</v>
      </c>
      <c r="K96" s="11">
        <v>7521</v>
      </c>
      <c r="L96" s="11">
        <v>431</v>
      </c>
      <c r="M96" s="12">
        <v>2007</v>
      </c>
      <c r="N96" s="12">
        <f>(LN(O96/5)/-0.0038)</f>
        <v>286.57337886838729</v>
      </c>
      <c r="O96" s="10">
        <v>1.6828000000000001</v>
      </c>
      <c r="P96" s="10" t="s">
        <v>226</v>
      </c>
      <c r="Q96" s="11">
        <v>100</v>
      </c>
      <c r="R96" s="10">
        <f>O96-5*(1-(Q96/100))</f>
        <v>1.6828000000000001</v>
      </c>
      <c r="S96" s="10">
        <v>0.22720000000000001</v>
      </c>
      <c r="U96" s="9" t="s">
        <v>213</v>
      </c>
      <c r="V96" s="9" t="s">
        <v>987</v>
      </c>
      <c r="W96" s="14">
        <v>5</v>
      </c>
    </row>
    <row r="97" spans="1:23" ht="28.5" customHeight="1">
      <c r="A97" s="9" t="s">
        <v>29</v>
      </c>
      <c r="B97" s="9" t="s">
        <v>522</v>
      </c>
      <c r="C97" s="9">
        <v>212</v>
      </c>
      <c r="D97" s="10">
        <v>7.2069999999999999</v>
      </c>
      <c r="E97" s="10">
        <v>8.1470000000000002</v>
      </c>
      <c r="F97" s="9" t="s">
        <v>5</v>
      </c>
      <c r="G97" s="9">
        <v>1</v>
      </c>
      <c r="H97" s="9" t="s">
        <v>568</v>
      </c>
      <c r="I97" s="9" t="s">
        <v>13</v>
      </c>
      <c r="J97" s="9" t="s">
        <v>79</v>
      </c>
      <c r="K97" s="11">
        <v>7521</v>
      </c>
      <c r="L97" s="11">
        <v>431</v>
      </c>
      <c r="M97" s="12">
        <v>2007</v>
      </c>
      <c r="N97" s="12">
        <f t="shared" ref="N97:N110" si="14">(LN(O97/5.35)/-0.0058)</f>
        <v>149.4233367457953</v>
      </c>
      <c r="O97" s="10">
        <v>2.2488999999999999</v>
      </c>
      <c r="P97" s="10">
        <v>0.27510000000000001</v>
      </c>
      <c r="Q97" s="11">
        <v>98</v>
      </c>
      <c r="R97" s="10">
        <f t="shared" ref="R97:R110" si="15">O97-(4*(P97^2))-(3*(1-Q97/100))</f>
        <v>1.8861799599999998</v>
      </c>
      <c r="T97" s="11">
        <v>58.65</v>
      </c>
      <c r="U97" s="9" t="s">
        <v>213</v>
      </c>
      <c r="V97" s="9" t="s">
        <v>986</v>
      </c>
      <c r="W97" s="14">
        <v>1</v>
      </c>
    </row>
    <row r="98" spans="1:23" ht="28.5" customHeight="1">
      <c r="A98" s="9" t="s">
        <v>29</v>
      </c>
      <c r="B98" s="9" t="s">
        <v>522</v>
      </c>
      <c r="C98" s="9">
        <v>212</v>
      </c>
      <c r="D98" s="10">
        <v>8.1470000000000002</v>
      </c>
      <c r="E98" s="10">
        <v>13.567</v>
      </c>
      <c r="F98" s="9" t="s">
        <v>5</v>
      </c>
      <c r="G98" s="9">
        <v>1</v>
      </c>
      <c r="H98" s="9" t="s">
        <v>569</v>
      </c>
      <c r="I98" s="9" t="s">
        <v>6</v>
      </c>
      <c r="J98" s="9" t="s">
        <v>86</v>
      </c>
      <c r="K98" s="11">
        <v>2502.4340999999999</v>
      </c>
      <c r="L98" s="11">
        <v>146.39169999999999</v>
      </c>
      <c r="M98" s="12">
        <v>1988</v>
      </c>
      <c r="N98" s="12">
        <f t="shared" si="14"/>
        <v>116.12548636667229</v>
      </c>
      <c r="O98" s="10">
        <v>2.7280000000000002</v>
      </c>
      <c r="P98" s="10">
        <v>0.2034</v>
      </c>
      <c r="Q98" s="11">
        <v>85</v>
      </c>
      <c r="R98" s="10">
        <f t="shared" si="15"/>
        <v>2.1125137600000001</v>
      </c>
      <c r="T98" s="11">
        <v>57.78</v>
      </c>
      <c r="U98" s="9" t="s">
        <v>213</v>
      </c>
      <c r="V98" s="9" t="s">
        <v>987</v>
      </c>
      <c r="W98" s="14">
        <v>33</v>
      </c>
    </row>
    <row r="99" spans="1:23" ht="28.5" customHeight="1">
      <c r="A99" s="9" t="s">
        <v>30</v>
      </c>
      <c r="B99" s="9" t="s">
        <v>522</v>
      </c>
      <c r="C99" s="9">
        <v>217</v>
      </c>
      <c r="D99" s="10">
        <v>0</v>
      </c>
      <c r="E99" s="10">
        <v>4.42</v>
      </c>
      <c r="F99" s="9" t="s">
        <v>5</v>
      </c>
      <c r="G99" s="9">
        <v>1</v>
      </c>
      <c r="H99" s="9" t="s">
        <v>570</v>
      </c>
      <c r="I99" s="9" t="s">
        <v>6</v>
      </c>
      <c r="J99" s="9" t="s">
        <v>73</v>
      </c>
      <c r="K99" s="11">
        <v>294.24430000000001</v>
      </c>
      <c r="L99" s="11">
        <v>52.760199999999998</v>
      </c>
      <c r="M99" s="12">
        <v>1960</v>
      </c>
      <c r="N99" s="12">
        <f t="shared" si="14"/>
        <v>99.606534364121416</v>
      </c>
      <c r="O99" s="10">
        <v>3.0023</v>
      </c>
      <c r="P99" s="10">
        <v>0.2863</v>
      </c>
      <c r="Q99" s="11">
        <v>100</v>
      </c>
      <c r="R99" s="10">
        <f t="shared" si="15"/>
        <v>2.6744292399999998</v>
      </c>
      <c r="T99" s="11">
        <v>49.238500000000002</v>
      </c>
      <c r="U99" s="9" t="s">
        <v>63</v>
      </c>
      <c r="V99" s="9" t="s">
        <v>988</v>
      </c>
      <c r="W99" s="14">
        <v>11</v>
      </c>
    </row>
    <row r="100" spans="1:23" ht="28.5" customHeight="1">
      <c r="A100" s="9" t="s">
        <v>31</v>
      </c>
      <c r="B100" s="9" t="s">
        <v>522</v>
      </c>
      <c r="C100" s="9">
        <v>218</v>
      </c>
      <c r="D100" s="10">
        <v>0</v>
      </c>
      <c r="E100" s="10">
        <v>1.77</v>
      </c>
      <c r="F100" s="9" t="s">
        <v>5</v>
      </c>
      <c r="G100" s="9">
        <v>1</v>
      </c>
      <c r="H100" s="9" t="s">
        <v>571</v>
      </c>
      <c r="I100" s="9" t="s">
        <v>6</v>
      </c>
      <c r="J100" s="9" t="s">
        <v>73</v>
      </c>
      <c r="K100" s="11">
        <v>90</v>
      </c>
      <c r="L100" s="11">
        <v>9</v>
      </c>
      <c r="M100" s="12">
        <v>1986</v>
      </c>
      <c r="N100" s="12">
        <f t="shared" si="14"/>
        <v>71.148128890846507</v>
      </c>
      <c r="O100" s="10">
        <v>3.5411000000000001</v>
      </c>
      <c r="P100" s="10">
        <v>8.9099999999999999E-2</v>
      </c>
      <c r="Q100" s="11">
        <v>95</v>
      </c>
      <c r="R100" s="10">
        <f t="shared" si="15"/>
        <v>3.3593447599999999</v>
      </c>
      <c r="T100" s="11">
        <v>63.88</v>
      </c>
      <c r="U100" s="9" t="s">
        <v>63</v>
      </c>
      <c r="V100" s="9" t="s">
        <v>986</v>
      </c>
      <c r="W100" s="14">
        <v>9</v>
      </c>
    </row>
    <row r="101" spans="1:23" ht="28.5" customHeight="1">
      <c r="A101" s="9" t="s">
        <v>32</v>
      </c>
      <c r="B101" s="9" t="s">
        <v>522</v>
      </c>
      <c r="C101" s="9">
        <v>130</v>
      </c>
      <c r="D101" s="10">
        <v>0</v>
      </c>
      <c r="E101" s="10">
        <v>0.26400000000000001</v>
      </c>
      <c r="F101" s="9" t="s">
        <v>5</v>
      </c>
      <c r="G101" s="9">
        <v>1</v>
      </c>
      <c r="H101" s="9" t="s">
        <v>572</v>
      </c>
      <c r="I101" s="9" t="s">
        <v>6</v>
      </c>
      <c r="J101" s="9" t="s">
        <v>73</v>
      </c>
      <c r="K101" s="11">
        <v>574</v>
      </c>
      <c r="L101" s="11">
        <v>58</v>
      </c>
      <c r="M101" s="12">
        <v>2007</v>
      </c>
      <c r="N101" s="12">
        <f t="shared" si="14"/>
        <v>59.500000551012711</v>
      </c>
      <c r="O101" s="10">
        <v>3.7886000000000002</v>
      </c>
      <c r="P101" s="10">
        <v>0.08</v>
      </c>
      <c r="Q101" s="11">
        <v>98</v>
      </c>
      <c r="R101" s="10">
        <f t="shared" si="15"/>
        <v>3.7030000000000003</v>
      </c>
      <c r="T101" s="11">
        <v>51.7</v>
      </c>
      <c r="U101" s="9" t="s">
        <v>63</v>
      </c>
      <c r="V101" s="9" t="s">
        <v>986</v>
      </c>
      <c r="W101" s="14">
        <v>25</v>
      </c>
    </row>
    <row r="102" spans="1:23" ht="28.5" customHeight="1">
      <c r="A102" s="9" t="s">
        <v>32</v>
      </c>
      <c r="B102" s="9" t="s">
        <v>522</v>
      </c>
      <c r="C102" s="9">
        <v>130</v>
      </c>
      <c r="D102" s="10">
        <v>0.26400000000000001</v>
      </c>
      <c r="E102" s="10">
        <v>8.4190000000000005</v>
      </c>
      <c r="F102" s="9" t="s">
        <v>5</v>
      </c>
      <c r="G102" s="9">
        <v>1</v>
      </c>
      <c r="H102" s="9" t="s">
        <v>573</v>
      </c>
      <c r="I102" s="9" t="s">
        <v>6</v>
      </c>
      <c r="J102" s="9" t="s">
        <v>73</v>
      </c>
      <c r="K102" s="11">
        <v>547.3356</v>
      </c>
      <c r="L102" s="11">
        <v>55.143099999999997</v>
      </c>
      <c r="M102" s="12">
        <v>2007</v>
      </c>
      <c r="N102" s="12">
        <f t="shared" si="14"/>
        <v>58.171728908755831</v>
      </c>
      <c r="O102" s="10">
        <v>3.8178999999999998</v>
      </c>
      <c r="P102" s="10">
        <v>8.5400000000000004E-2</v>
      </c>
      <c r="Q102" s="11">
        <v>97</v>
      </c>
      <c r="R102" s="10">
        <f t="shared" si="15"/>
        <v>3.6987273599999995</v>
      </c>
      <c r="T102" s="11">
        <v>51.137500000000003</v>
      </c>
      <c r="U102" s="9" t="s">
        <v>63</v>
      </c>
      <c r="V102" s="9" t="s">
        <v>986</v>
      </c>
      <c r="W102" s="14">
        <v>25</v>
      </c>
    </row>
    <row r="103" spans="1:23" ht="28.5" customHeight="1">
      <c r="A103" s="9" t="s">
        <v>32</v>
      </c>
      <c r="B103" s="9" t="s">
        <v>522</v>
      </c>
      <c r="C103" s="9">
        <v>130</v>
      </c>
      <c r="D103" s="10">
        <v>8.4190000000000005</v>
      </c>
      <c r="E103" s="10">
        <v>13.07</v>
      </c>
      <c r="F103" s="9" t="s">
        <v>5</v>
      </c>
      <c r="G103" s="9">
        <v>1</v>
      </c>
      <c r="H103" s="9" t="s">
        <v>573</v>
      </c>
      <c r="I103" s="9" t="s">
        <v>6</v>
      </c>
      <c r="J103" s="9" t="s">
        <v>73</v>
      </c>
      <c r="K103" s="11">
        <v>611.89139999999998</v>
      </c>
      <c r="L103" s="11">
        <v>61.484000000000002</v>
      </c>
      <c r="M103" s="12">
        <v>1988</v>
      </c>
      <c r="N103" s="12">
        <f t="shared" si="14"/>
        <v>136.29707652101888</v>
      </c>
      <c r="O103" s="10">
        <v>2.4268000000000001</v>
      </c>
      <c r="P103" s="10">
        <v>0.1187</v>
      </c>
      <c r="Q103" s="11">
        <v>92</v>
      </c>
      <c r="R103" s="10">
        <f t="shared" si="15"/>
        <v>2.1304412400000001</v>
      </c>
      <c r="T103" s="11">
        <v>57.755600000000001</v>
      </c>
      <c r="U103" s="9" t="s">
        <v>63</v>
      </c>
      <c r="V103" s="9" t="s">
        <v>987</v>
      </c>
      <c r="W103" s="14">
        <v>3</v>
      </c>
    </row>
    <row r="104" spans="1:23" ht="28.5" customHeight="1">
      <c r="A104" s="9" t="s">
        <v>32</v>
      </c>
      <c r="B104" s="9" t="s">
        <v>522</v>
      </c>
      <c r="C104" s="9">
        <v>130</v>
      </c>
      <c r="D104" s="10">
        <v>13.07</v>
      </c>
      <c r="E104" s="10">
        <v>20.6</v>
      </c>
      <c r="F104" s="9" t="s">
        <v>5</v>
      </c>
      <c r="G104" s="9">
        <v>1</v>
      </c>
      <c r="H104" s="9" t="s">
        <v>574</v>
      </c>
      <c r="I104" s="9" t="s">
        <v>6</v>
      </c>
      <c r="J104" s="9" t="s">
        <v>73</v>
      </c>
      <c r="K104" s="11">
        <v>975.74289999999996</v>
      </c>
      <c r="L104" s="11">
        <v>78.558700000000002</v>
      </c>
      <c r="M104" s="12">
        <v>1979</v>
      </c>
      <c r="N104" s="12">
        <f t="shared" si="14"/>
        <v>96.674111058731199</v>
      </c>
      <c r="O104" s="10">
        <v>3.0537999999999998</v>
      </c>
      <c r="P104" s="10">
        <v>0.2082</v>
      </c>
      <c r="Q104" s="11">
        <v>94</v>
      </c>
      <c r="R104" s="10">
        <f t="shared" si="15"/>
        <v>2.7004110399999997</v>
      </c>
      <c r="T104" s="11">
        <v>52.9</v>
      </c>
      <c r="U104" s="9" t="s">
        <v>63</v>
      </c>
      <c r="V104" s="9" t="s">
        <v>987</v>
      </c>
      <c r="W104" s="14">
        <v>17</v>
      </c>
    </row>
    <row r="105" spans="1:23" ht="28.5" customHeight="1">
      <c r="A105" s="9" t="s">
        <v>32</v>
      </c>
      <c r="B105" s="9" t="s">
        <v>522</v>
      </c>
      <c r="C105" s="9">
        <v>130</v>
      </c>
      <c r="D105" s="10">
        <v>20.6</v>
      </c>
      <c r="E105" s="10">
        <v>28.062999999999999</v>
      </c>
      <c r="F105" s="9" t="s">
        <v>5</v>
      </c>
      <c r="G105" s="9">
        <v>1</v>
      </c>
      <c r="H105" s="9" t="s">
        <v>575</v>
      </c>
      <c r="I105" s="9" t="s">
        <v>6</v>
      </c>
      <c r="J105" s="9" t="s">
        <v>73</v>
      </c>
      <c r="K105" s="11">
        <v>866.38120000000004</v>
      </c>
      <c r="L105" s="11">
        <v>74.767799999999994</v>
      </c>
      <c r="M105" s="12">
        <v>1996</v>
      </c>
      <c r="N105" s="12">
        <f t="shared" si="14"/>
        <v>80.527959517824783</v>
      </c>
      <c r="O105" s="10">
        <v>3.3536000000000001</v>
      </c>
      <c r="P105" s="10">
        <v>0.19239999999999999</v>
      </c>
      <c r="Q105" s="11">
        <v>88</v>
      </c>
      <c r="R105" s="10">
        <f t="shared" si="15"/>
        <v>2.8455289600000002</v>
      </c>
      <c r="T105" s="11">
        <v>47.45</v>
      </c>
      <c r="U105" s="9" t="s">
        <v>63</v>
      </c>
      <c r="V105" s="9" t="s">
        <v>987</v>
      </c>
      <c r="W105" s="14">
        <v>25</v>
      </c>
    </row>
    <row r="106" spans="1:23" ht="28.5" customHeight="1">
      <c r="A106" s="9" t="s">
        <v>32</v>
      </c>
      <c r="B106" s="9" t="s">
        <v>522</v>
      </c>
      <c r="C106" s="9">
        <v>230</v>
      </c>
      <c r="D106" s="10">
        <v>28.062999999999999</v>
      </c>
      <c r="E106" s="10">
        <v>100.979</v>
      </c>
      <c r="F106" s="9" t="s">
        <v>5</v>
      </c>
      <c r="G106" s="9">
        <v>1</v>
      </c>
      <c r="H106" s="9" t="s">
        <v>576</v>
      </c>
      <c r="I106" s="9" t="s">
        <v>6</v>
      </c>
      <c r="J106" s="9" t="s">
        <v>73</v>
      </c>
      <c r="K106" s="11">
        <v>615.68269999999995</v>
      </c>
      <c r="L106" s="11">
        <v>62.500900000000001</v>
      </c>
      <c r="M106" s="12">
        <v>1991</v>
      </c>
      <c r="N106" s="12">
        <f t="shared" si="14"/>
        <v>101.99474341180363</v>
      </c>
      <c r="O106" s="10">
        <v>2.9609999999999999</v>
      </c>
      <c r="P106" s="10">
        <v>0.22309999999999999</v>
      </c>
      <c r="Q106" s="11">
        <v>87</v>
      </c>
      <c r="R106" s="10">
        <f t="shared" si="15"/>
        <v>2.3719055599999996</v>
      </c>
      <c r="T106" s="11">
        <v>51.4</v>
      </c>
      <c r="U106" s="9" t="s">
        <v>63</v>
      </c>
      <c r="V106" s="9" t="s">
        <v>987</v>
      </c>
      <c r="W106" s="14">
        <v>7</v>
      </c>
    </row>
    <row r="107" spans="1:23" ht="28.5" customHeight="1">
      <c r="A107" s="9" t="s">
        <v>32</v>
      </c>
      <c r="B107" s="9" t="s">
        <v>522</v>
      </c>
      <c r="C107" s="9">
        <v>230</v>
      </c>
      <c r="D107" s="10">
        <v>100.979</v>
      </c>
      <c r="E107" s="10">
        <v>110.125</v>
      </c>
      <c r="F107" s="9" t="s">
        <v>5</v>
      </c>
      <c r="G107" s="9">
        <v>1</v>
      </c>
      <c r="H107" s="9" t="s">
        <v>577</v>
      </c>
      <c r="I107" s="9" t="s">
        <v>6</v>
      </c>
      <c r="J107" s="9" t="s">
        <v>73</v>
      </c>
      <c r="K107" s="11">
        <v>275.69080000000002</v>
      </c>
      <c r="L107" s="11">
        <v>20.5609</v>
      </c>
      <c r="M107" s="12">
        <v>2000</v>
      </c>
      <c r="N107" s="12">
        <f t="shared" si="14"/>
        <v>85.927591034162759</v>
      </c>
      <c r="O107" s="10">
        <v>3.2502</v>
      </c>
      <c r="P107" s="10">
        <v>0.1201</v>
      </c>
      <c r="Q107" s="11">
        <v>91</v>
      </c>
      <c r="R107" s="10">
        <f t="shared" si="15"/>
        <v>2.9225039599999998</v>
      </c>
      <c r="T107" s="11">
        <v>58.431600000000003</v>
      </c>
      <c r="U107" s="9" t="s">
        <v>63</v>
      </c>
      <c r="V107" s="9" t="s">
        <v>987</v>
      </c>
      <c r="W107" s="14">
        <v>32</v>
      </c>
    </row>
    <row r="108" spans="1:23" ht="28.5" customHeight="1">
      <c r="A108" s="9" t="s">
        <v>32</v>
      </c>
      <c r="B108" s="9" t="s">
        <v>522</v>
      </c>
      <c r="C108" s="9">
        <v>230</v>
      </c>
      <c r="D108" s="10">
        <v>110.125</v>
      </c>
      <c r="E108" s="10">
        <v>116.898</v>
      </c>
      <c r="F108" s="9" t="s">
        <v>5</v>
      </c>
      <c r="G108" s="9">
        <v>1</v>
      </c>
      <c r="H108" s="9" t="s">
        <v>577</v>
      </c>
      <c r="I108" s="9" t="s">
        <v>6</v>
      </c>
      <c r="J108" s="9" t="s">
        <v>73</v>
      </c>
      <c r="K108" s="11">
        <v>136</v>
      </c>
      <c r="L108" s="11">
        <v>7</v>
      </c>
      <c r="M108" s="12">
        <v>2000</v>
      </c>
      <c r="N108" s="12">
        <f t="shared" si="14"/>
        <v>80.955204353556255</v>
      </c>
      <c r="O108" s="10">
        <v>3.3452999999999999</v>
      </c>
      <c r="P108" s="10">
        <v>0.2155</v>
      </c>
      <c r="Q108" s="11">
        <v>94</v>
      </c>
      <c r="R108" s="10">
        <f t="shared" si="15"/>
        <v>2.9795389999999999</v>
      </c>
      <c r="T108" s="11">
        <v>52.685699999999997</v>
      </c>
      <c r="U108" s="9" t="s">
        <v>63</v>
      </c>
      <c r="V108" s="9" t="s">
        <v>987</v>
      </c>
      <c r="W108" s="14">
        <v>34</v>
      </c>
    </row>
    <row r="109" spans="1:23" ht="28.5" customHeight="1">
      <c r="A109" s="9" t="s">
        <v>32</v>
      </c>
      <c r="B109" s="9" t="s">
        <v>522</v>
      </c>
      <c r="C109" s="9">
        <v>230</v>
      </c>
      <c r="D109" s="10">
        <v>116.898</v>
      </c>
      <c r="E109" s="10">
        <v>122.071</v>
      </c>
      <c r="F109" s="9" t="s">
        <v>5</v>
      </c>
      <c r="G109" s="9">
        <v>1</v>
      </c>
      <c r="H109" s="9" t="s">
        <v>577</v>
      </c>
      <c r="I109" s="9" t="s">
        <v>6</v>
      </c>
      <c r="J109" s="9" t="s">
        <v>73</v>
      </c>
      <c r="K109" s="11">
        <v>177.59209999999999</v>
      </c>
      <c r="L109" s="11">
        <v>9.1890999999999998</v>
      </c>
      <c r="M109" s="12">
        <v>2000</v>
      </c>
      <c r="N109" s="12">
        <f t="shared" si="14"/>
        <v>96.634594448315596</v>
      </c>
      <c r="O109" s="10">
        <v>3.0545</v>
      </c>
      <c r="P109" s="10">
        <v>0.1862</v>
      </c>
      <c r="Q109" s="11">
        <v>96</v>
      </c>
      <c r="R109" s="10">
        <f t="shared" si="15"/>
        <v>2.79581824</v>
      </c>
      <c r="T109" s="11">
        <v>45.172699999999999</v>
      </c>
      <c r="U109" s="9" t="s">
        <v>63</v>
      </c>
      <c r="V109" s="9" t="s">
        <v>987</v>
      </c>
      <c r="W109" s="14">
        <v>26</v>
      </c>
    </row>
    <row r="110" spans="1:23" ht="28.5" customHeight="1">
      <c r="A110" s="9" t="s">
        <v>32</v>
      </c>
      <c r="B110" s="9" t="s">
        <v>522</v>
      </c>
      <c r="C110" s="9">
        <v>230</v>
      </c>
      <c r="D110" s="10">
        <v>122.071</v>
      </c>
      <c r="E110" s="10">
        <v>126.92100000000001</v>
      </c>
      <c r="F110" s="9" t="s">
        <v>5</v>
      </c>
      <c r="G110" s="9">
        <v>1</v>
      </c>
      <c r="H110" s="9" t="s">
        <v>577</v>
      </c>
      <c r="I110" s="9" t="s">
        <v>6</v>
      </c>
      <c r="J110" s="9" t="s">
        <v>73</v>
      </c>
      <c r="K110" s="11">
        <v>212</v>
      </c>
      <c r="L110" s="11">
        <v>11</v>
      </c>
      <c r="M110" s="12">
        <v>2002</v>
      </c>
      <c r="N110" s="12">
        <f t="shared" si="14"/>
        <v>65.996627014547826</v>
      </c>
      <c r="O110" s="10">
        <v>3.6484999999999999</v>
      </c>
      <c r="P110" s="10">
        <v>0.22239999999999999</v>
      </c>
      <c r="Q110" s="11">
        <v>88</v>
      </c>
      <c r="R110" s="10">
        <f t="shared" si="15"/>
        <v>3.0906529599999999</v>
      </c>
      <c r="T110" s="11">
        <v>62.1111</v>
      </c>
      <c r="U110" s="9" t="s">
        <v>63</v>
      </c>
      <c r="V110" s="9" t="s">
        <v>987</v>
      </c>
      <c r="W110" s="14">
        <v>41</v>
      </c>
    </row>
    <row r="111" spans="1:23" ht="28.5" customHeight="1">
      <c r="A111" s="9" t="s">
        <v>33</v>
      </c>
      <c r="B111" s="9" t="s">
        <v>522</v>
      </c>
      <c r="C111" s="9">
        <v>221</v>
      </c>
      <c r="D111" s="10">
        <v>0</v>
      </c>
      <c r="E111" s="10">
        <v>2.3E-2</v>
      </c>
      <c r="F111" s="9" t="s">
        <v>5</v>
      </c>
      <c r="G111" s="9">
        <v>1</v>
      </c>
      <c r="H111" s="9" t="s">
        <v>578</v>
      </c>
      <c r="I111" s="9" t="s">
        <v>12</v>
      </c>
      <c r="J111" s="9" t="s">
        <v>73</v>
      </c>
      <c r="K111" s="11">
        <v>2122</v>
      </c>
      <c r="L111" s="11">
        <v>148</v>
      </c>
      <c r="M111" s="12">
        <v>1996</v>
      </c>
      <c r="N111" s="12">
        <f>(LN(O111/5)/-0.0038)</f>
        <v>182.24930539157307</v>
      </c>
      <c r="O111" s="10">
        <v>2.5015000000000001</v>
      </c>
      <c r="P111" s="10" t="s">
        <v>226</v>
      </c>
      <c r="Q111" s="11">
        <v>100</v>
      </c>
      <c r="R111" s="10">
        <f>O111-5*(1-(Q111/100))</f>
        <v>2.5015000000000001</v>
      </c>
      <c r="S111" s="10">
        <v>0.44969999999999999</v>
      </c>
      <c r="U111" s="9" t="s">
        <v>213</v>
      </c>
      <c r="V111" s="9" t="s">
        <v>987</v>
      </c>
      <c r="W111" s="14">
        <v>42</v>
      </c>
    </row>
    <row r="112" spans="1:23" ht="28.5" customHeight="1">
      <c r="A112" s="9" t="s">
        <v>33</v>
      </c>
      <c r="B112" s="9" t="s">
        <v>522</v>
      </c>
      <c r="C112" s="9">
        <v>221</v>
      </c>
      <c r="D112" s="10">
        <v>2.3E-2</v>
      </c>
      <c r="E112" s="10">
        <v>1.84</v>
      </c>
      <c r="F112" s="9" t="s">
        <v>5</v>
      </c>
      <c r="G112" s="9">
        <v>1</v>
      </c>
      <c r="H112" s="9" t="s">
        <v>578</v>
      </c>
      <c r="I112" s="9" t="s">
        <v>13</v>
      </c>
      <c r="J112" s="9" t="s">
        <v>79</v>
      </c>
      <c r="K112" s="11">
        <v>2639.6532999999999</v>
      </c>
      <c r="L112" s="11">
        <v>176.6935</v>
      </c>
      <c r="M112" s="12">
        <v>1994</v>
      </c>
      <c r="N112" s="12">
        <f>(LN(O112/5.35)/-0.0058)</f>
        <v>116.10652694802484</v>
      </c>
      <c r="O112" s="10">
        <v>2.7282999999999999</v>
      </c>
      <c r="P112" s="10">
        <v>0.4279</v>
      </c>
      <c r="Q112" s="11">
        <v>91</v>
      </c>
      <c r="R112" s="10">
        <f t="shared" ref="R112:R116" si="16">O112-(4*(P112^2))-(3*(1-Q112/100))</f>
        <v>1.7259063600000002</v>
      </c>
      <c r="T112" s="11">
        <v>48.81</v>
      </c>
      <c r="U112" s="9" t="s">
        <v>213</v>
      </c>
      <c r="V112" s="9" t="s">
        <v>988</v>
      </c>
      <c r="W112" s="14">
        <v>31</v>
      </c>
    </row>
    <row r="113" spans="1:23" ht="28.5" customHeight="1">
      <c r="A113" s="9" t="s">
        <v>34</v>
      </c>
      <c r="B113" s="9" t="s">
        <v>522</v>
      </c>
      <c r="C113" s="9">
        <v>222</v>
      </c>
      <c r="D113" s="10">
        <v>0</v>
      </c>
      <c r="E113" s="10">
        <v>4.07</v>
      </c>
      <c r="F113" s="9" t="s">
        <v>5</v>
      </c>
      <c r="G113" s="9">
        <v>1</v>
      </c>
      <c r="H113" s="9" t="s">
        <v>579</v>
      </c>
      <c r="I113" s="9" t="s">
        <v>6</v>
      </c>
      <c r="J113" s="9" t="s">
        <v>73</v>
      </c>
      <c r="K113" s="11">
        <v>562.49339999999995</v>
      </c>
      <c r="L113" s="11">
        <v>43.1233</v>
      </c>
      <c r="M113" s="12">
        <v>1942</v>
      </c>
      <c r="N113" s="12">
        <f>(LN(O113/5.35)/-0.0058)</f>
        <v>89.188811021962607</v>
      </c>
      <c r="O113" s="10">
        <v>3.1892999999999998</v>
      </c>
      <c r="P113" s="10">
        <v>0.1409</v>
      </c>
      <c r="Q113" s="11">
        <v>88</v>
      </c>
      <c r="R113" s="10">
        <f t="shared" si="16"/>
        <v>2.7498887599999997</v>
      </c>
      <c r="T113" s="11">
        <v>59.488900000000001</v>
      </c>
      <c r="U113" s="9" t="s">
        <v>213</v>
      </c>
      <c r="V113" s="9" t="s">
        <v>987</v>
      </c>
      <c r="W113" s="14">
        <v>58</v>
      </c>
    </row>
    <row r="114" spans="1:23" ht="28.5" customHeight="1">
      <c r="A114" s="9" t="s">
        <v>35</v>
      </c>
      <c r="B114" s="9" t="s">
        <v>522</v>
      </c>
      <c r="C114" s="9">
        <v>223</v>
      </c>
      <c r="D114" s="10">
        <v>0</v>
      </c>
      <c r="E114" s="10">
        <v>0.248</v>
      </c>
      <c r="F114" s="9" t="s">
        <v>5</v>
      </c>
      <c r="G114" s="9">
        <v>1</v>
      </c>
      <c r="H114" s="9" t="s">
        <v>580</v>
      </c>
      <c r="I114" s="9" t="s">
        <v>6</v>
      </c>
      <c r="J114" s="9" t="s">
        <v>73</v>
      </c>
      <c r="K114" s="11">
        <v>428</v>
      </c>
      <c r="L114" s="11">
        <v>25</v>
      </c>
      <c r="M114" s="12">
        <v>2004</v>
      </c>
      <c r="N114" s="12">
        <f>(LN(O114/5.35)/-0.0058)</f>
        <v>152.40832896287168</v>
      </c>
      <c r="O114" s="10">
        <v>2.2103000000000002</v>
      </c>
      <c r="P114" s="10">
        <v>0.156</v>
      </c>
      <c r="Q114" s="11">
        <v>100</v>
      </c>
      <c r="R114" s="10">
        <f t="shared" si="16"/>
        <v>2.1129560000000001</v>
      </c>
      <c r="T114" s="11">
        <v>54.833300000000001</v>
      </c>
      <c r="U114" s="9" t="s">
        <v>63</v>
      </c>
      <c r="V114" s="9" t="s">
        <v>987</v>
      </c>
      <c r="W114" s="14">
        <v>43</v>
      </c>
    </row>
    <row r="115" spans="1:23" ht="28.5" customHeight="1">
      <c r="A115" s="9" t="s">
        <v>35</v>
      </c>
      <c r="B115" s="9" t="s">
        <v>522</v>
      </c>
      <c r="C115" s="9">
        <v>223</v>
      </c>
      <c r="D115" s="10">
        <v>0.248</v>
      </c>
      <c r="E115" s="10">
        <v>4.03</v>
      </c>
      <c r="F115" s="9" t="s">
        <v>5</v>
      </c>
      <c r="G115" s="9">
        <v>1</v>
      </c>
      <c r="H115" s="9" t="s">
        <v>580</v>
      </c>
      <c r="I115" s="9" t="s">
        <v>6</v>
      </c>
      <c r="J115" s="9" t="s">
        <v>73</v>
      </c>
      <c r="K115" s="11">
        <v>206.70439999999999</v>
      </c>
      <c r="L115" s="11">
        <v>12.0412</v>
      </c>
      <c r="M115" s="12">
        <v>2004</v>
      </c>
      <c r="N115" s="12">
        <f>(LN(O115/5.35)/-0.0058)</f>
        <v>75.466957131211117</v>
      </c>
      <c r="O115" s="10">
        <v>3.4535</v>
      </c>
      <c r="P115" s="10">
        <v>0.1158</v>
      </c>
      <c r="Q115" s="11">
        <v>92</v>
      </c>
      <c r="R115" s="10">
        <f t="shared" si="16"/>
        <v>3.1598614400000002</v>
      </c>
      <c r="T115" s="11">
        <v>66.611099999999993</v>
      </c>
      <c r="U115" s="9" t="s">
        <v>63</v>
      </c>
      <c r="V115" s="9" t="s">
        <v>987</v>
      </c>
      <c r="W115" s="14">
        <v>43</v>
      </c>
    </row>
    <row r="116" spans="1:23" ht="28.5" customHeight="1">
      <c r="A116" s="9" t="s">
        <v>35</v>
      </c>
      <c r="B116" s="9" t="s">
        <v>522</v>
      </c>
      <c r="C116" s="9">
        <v>223</v>
      </c>
      <c r="D116" s="10">
        <v>4.03</v>
      </c>
      <c r="E116" s="10">
        <v>5.6849999999999996</v>
      </c>
      <c r="F116" s="9" t="s">
        <v>5</v>
      </c>
      <c r="G116" s="9">
        <v>1</v>
      </c>
      <c r="H116" s="9" t="s">
        <v>580</v>
      </c>
      <c r="I116" s="9" t="s">
        <v>6</v>
      </c>
      <c r="J116" s="9" t="s">
        <v>73</v>
      </c>
      <c r="K116" s="11">
        <v>435</v>
      </c>
      <c r="L116" s="11">
        <v>27</v>
      </c>
      <c r="M116" s="12">
        <v>1990</v>
      </c>
      <c r="N116" s="12">
        <f>(LN(O116/5.35)/-0.0058)</f>
        <v>72.83123044969274</v>
      </c>
      <c r="O116" s="10">
        <v>3.5066999999999999</v>
      </c>
      <c r="P116" s="10">
        <v>0.36330000000000001</v>
      </c>
      <c r="Q116" s="11">
        <v>91</v>
      </c>
      <c r="R116" s="10">
        <f t="shared" si="16"/>
        <v>2.70875244</v>
      </c>
      <c r="T116" s="11">
        <v>62.9</v>
      </c>
      <c r="U116" s="9" t="s">
        <v>213</v>
      </c>
      <c r="V116" s="9" t="s">
        <v>987</v>
      </c>
      <c r="W116" s="14">
        <v>55</v>
      </c>
    </row>
    <row r="117" spans="1:23" ht="28.5" customHeight="1">
      <c r="A117" s="9" t="s">
        <v>36</v>
      </c>
      <c r="B117" s="9" t="s">
        <v>522</v>
      </c>
      <c r="C117" s="9">
        <v>224</v>
      </c>
      <c r="D117" s="10">
        <v>0</v>
      </c>
      <c r="E117" s="10">
        <v>6.4000000000000001E-2</v>
      </c>
      <c r="F117" s="9" t="s">
        <v>5</v>
      </c>
      <c r="G117" s="9">
        <v>1</v>
      </c>
      <c r="H117" s="9" t="s">
        <v>581</v>
      </c>
      <c r="I117" s="9" t="s">
        <v>12</v>
      </c>
      <c r="J117" s="9" t="s">
        <v>73</v>
      </c>
      <c r="K117" s="11">
        <v>3169.4375</v>
      </c>
      <c r="L117" s="11">
        <v>111.875</v>
      </c>
      <c r="M117" s="12">
        <v>1985</v>
      </c>
      <c r="N117" s="12">
        <f>(LN(O117/5)/-0.0038)</f>
        <v>222.09738691961289</v>
      </c>
      <c r="O117" s="10">
        <v>2.15</v>
      </c>
      <c r="P117" s="10" t="s">
        <v>226</v>
      </c>
      <c r="Q117" s="11">
        <v>97</v>
      </c>
      <c r="R117" s="10">
        <f>O117-5*(1-(Q117/100))</f>
        <v>1.9999999999999998</v>
      </c>
      <c r="S117" s="10">
        <v>0.80020000000000002</v>
      </c>
      <c r="T117" s="11">
        <v>36</v>
      </c>
      <c r="U117" s="9" t="s">
        <v>213</v>
      </c>
      <c r="V117" s="9" t="s">
        <v>987</v>
      </c>
      <c r="W117" s="14">
        <v>6</v>
      </c>
    </row>
    <row r="118" spans="1:23" ht="28.5" customHeight="1">
      <c r="A118" s="9" t="s">
        <v>36</v>
      </c>
      <c r="B118" s="9" t="s">
        <v>522</v>
      </c>
      <c r="C118" s="9">
        <v>224</v>
      </c>
      <c r="D118" s="10">
        <v>6.4000000000000001E-2</v>
      </c>
      <c r="E118" s="10">
        <v>0.11899999999999999</v>
      </c>
      <c r="F118" s="9" t="s">
        <v>5</v>
      </c>
      <c r="G118" s="9">
        <v>1</v>
      </c>
      <c r="H118" s="9" t="s">
        <v>581</v>
      </c>
      <c r="I118" s="9" t="s">
        <v>6</v>
      </c>
      <c r="J118" s="9" t="s">
        <v>73</v>
      </c>
      <c r="K118" s="11">
        <v>2296</v>
      </c>
      <c r="L118" s="11">
        <v>90</v>
      </c>
      <c r="M118" s="12">
        <v>1964</v>
      </c>
      <c r="N118" s="12">
        <f t="shared" ref="N118:N137" si="17">(LN(O118/5.35)/-0.0058)</f>
        <v>237.04243522081686</v>
      </c>
      <c r="O118" s="10">
        <v>1.3529</v>
      </c>
      <c r="P118" s="10">
        <v>0.12920000000000001</v>
      </c>
      <c r="Q118" s="11">
        <v>94</v>
      </c>
      <c r="R118" s="10">
        <v>1.5</v>
      </c>
      <c r="T118" s="11">
        <v>49.3</v>
      </c>
      <c r="U118" s="9" t="s">
        <v>213</v>
      </c>
      <c r="V118" s="9" t="s">
        <v>986</v>
      </c>
      <c r="W118" s="14">
        <v>4</v>
      </c>
    </row>
    <row r="119" spans="1:23" ht="28.5" customHeight="1">
      <c r="A119" s="9" t="s">
        <v>37</v>
      </c>
      <c r="B119" s="9" t="s">
        <v>523</v>
      </c>
      <c r="C119" s="9" t="s">
        <v>525</v>
      </c>
      <c r="D119" s="10">
        <v>235.23</v>
      </c>
      <c r="E119" s="10">
        <v>235.417</v>
      </c>
      <c r="F119" s="9" t="s">
        <v>5</v>
      </c>
      <c r="G119" s="9">
        <v>1</v>
      </c>
      <c r="H119" s="9" t="s">
        <v>582</v>
      </c>
      <c r="I119" s="9" t="s">
        <v>6</v>
      </c>
      <c r="J119" s="9" t="s">
        <v>73</v>
      </c>
      <c r="K119" s="11">
        <v>251</v>
      </c>
      <c r="L119" s="11">
        <v>37</v>
      </c>
      <c r="M119" s="12">
        <v>2010</v>
      </c>
      <c r="N119" s="12">
        <f t="shared" si="17"/>
        <v>41.726213037688353</v>
      </c>
      <c r="O119" s="10">
        <v>4.2</v>
      </c>
      <c r="P119" s="10">
        <v>0.02</v>
      </c>
      <c r="Q119" s="11">
        <v>100</v>
      </c>
      <c r="R119" s="10">
        <f t="shared" ref="R119:R137" si="18">O119-(4*(P119^2))-(3*(1-Q119/100))</f>
        <v>4.1984000000000004</v>
      </c>
      <c r="T119" s="11">
        <v>54.8</v>
      </c>
      <c r="U119" s="9" t="s">
        <v>63</v>
      </c>
      <c r="V119" s="9"/>
    </row>
    <row r="120" spans="1:23" ht="28.5" customHeight="1">
      <c r="A120" s="9" t="s">
        <v>37</v>
      </c>
      <c r="B120" s="9" t="s">
        <v>523</v>
      </c>
      <c r="C120" s="9" t="s">
        <v>525</v>
      </c>
      <c r="D120" s="10">
        <v>235.417</v>
      </c>
      <c r="E120" s="10">
        <v>236.191</v>
      </c>
      <c r="F120" s="9" t="s">
        <v>5</v>
      </c>
      <c r="G120" s="9">
        <v>1</v>
      </c>
      <c r="H120" s="9" t="s">
        <v>582</v>
      </c>
      <c r="I120" s="9" t="s">
        <v>6</v>
      </c>
      <c r="J120" s="9" t="s">
        <v>73</v>
      </c>
      <c r="K120" s="11">
        <v>251</v>
      </c>
      <c r="L120" s="11">
        <v>37</v>
      </c>
      <c r="M120" s="12">
        <v>2010</v>
      </c>
      <c r="N120" s="12">
        <f t="shared" si="17"/>
        <v>41.726213037688353</v>
      </c>
      <c r="O120" s="10">
        <v>4.2</v>
      </c>
      <c r="P120" s="10">
        <v>0.02</v>
      </c>
      <c r="Q120" s="11">
        <v>100</v>
      </c>
      <c r="R120" s="10">
        <f t="shared" si="18"/>
        <v>4.1984000000000004</v>
      </c>
      <c r="T120" s="11">
        <v>55.95</v>
      </c>
      <c r="U120" s="9" t="s">
        <v>63</v>
      </c>
      <c r="V120" s="9"/>
    </row>
    <row r="121" spans="1:23" ht="28.5" customHeight="1">
      <c r="A121" s="9" t="s">
        <v>37</v>
      </c>
      <c r="B121" s="9" t="s">
        <v>523</v>
      </c>
      <c r="C121" s="9" t="s">
        <v>525</v>
      </c>
      <c r="D121" s="10">
        <v>236.37700000000001</v>
      </c>
      <c r="E121" s="10">
        <v>244</v>
      </c>
      <c r="F121" s="9" t="s">
        <v>5</v>
      </c>
      <c r="G121" s="9">
        <v>1</v>
      </c>
      <c r="H121" s="9" t="s">
        <v>582</v>
      </c>
      <c r="I121" s="9" t="s">
        <v>6</v>
      </c>
      <c r="J121" s="9" t="s">
        <v>73</v>
      </c>
      <c r="K121" s="11">
        <v>251</v>
      </c>
      <c r="L121" s="11">
        <v>37</v>
      </c>
      <c r="M121" s="12">
        <v>2010</v>
      </c>
      <c r="N121" s="12">
        <f t="shared" si="17"/>
        <v>41.726213037688353</v>
      </c>
      <c r="O121" s="10">
        <v>4.2</v>
      </c>
      <c r="P121" s="10">
        <v>0.02</v>
      </c>
      <c r="Q121" s="11">
        <v>100</v>
      </c>
      <c r="R121" s="10">
        <f t="shared" si="18"/>
        <v>4.1984000000000004</v>
      </c>
      <c r="T121" s="11">
        <v>51.35</v>
      </c>
      <c r="U121" s="9" t="s">
        <v>63</v>
      </c>
      <c r="V121" s="9"/>
    </row>
    <row r="122" spans="1:23" ht="28.5" customHeight="1">
      <c r="A122" s="9" t="s">
        <v>37</v>
      </c>
      <c r="B122" s="9" t="s">
        <v>523</v>
      </c>
      <c r="C122" s="9" t="s">
        <v>525</v>
      </c>
      <c r="D122" s="10">
        <v>244</v>
      </c>
      <c r="E122" s="10">
        <v>254</v>
      </c>
      <c r="F122" s="9" t="s">
        <v>5</v>
      </c>
      <c r="G122" s="9">
        <v>1</v>
      </c>
      <c r="H122" s="9" t="s">
        <v>583</v>
      </c>
      <c r="I122" s="9" t="s">
        <v>6</v>
      </c>
      <c r="J122" s="9" t="s">
        <v>73</v>
      </c>
      <c r="K122" s="11">
        <v>241.4836</v>
      </c>
      <c r="L122" s="11">
        <v>39.186199999999999</v>
      </c>
      <c r="M122" s="12">
        <v>2008</v>
      </c>
      <c r="N122" s="12">
        <f t="shared" si="17"/>
        <v>59.632025959151306</v>
      </c>
      <c r="O122" s="10">
        <v>3.7856999999999998</v>
      </c>
      <c r="P122" s="10">
        <v>0.12</v>
      </c>
      <c r="Q122" s="11">
        <v>99.576099999999997</v>
      </c>
      <c r="R122" s="10">
        <f t="shared" si="18"/>
        <v>3.7153830000000001</v>
      </c>
      <c r="T122" s="11">
        <v>52.685000000000002</v>
      </c>
      <c r="U122" s="9" t="s">
        <v>63</v>
      </c>
      <c r="V122" s="9" t="s">
        <v>986</v>
      </c>
      <c r="W122" s="14">
        <v>30</v>
      </c>
    </row>
    <row r="123" spans="1:23" ht="28.5" customHeight="1">
      <c r="A123" s="9" t="s">
        <v>37</v>
      </c>
      <c r="B123" s="9" t="s">
        <v>523</v>
      </c>
      <c r="C123" s="9" t="s">
        <v>525</v>
      </c>
      <c r="D123" s="10">
        <v>254</v>
      </c>
      <c r="E123" s="10">
        <v>264</v>
      </c>
      <c r="F123" s="9" t="s">
        <v>5</v>
      </c>
      <c r="G123" s="9">
        <v>1</v>
      </c>
      <c r="H123" s="9" t="s">
        <v>583</v>
      </c>
      <c r="I123" s="9" t="s">
        <v>6</v>
      </c>
      <c r="J123" s="9" t="s">
        <v>73</v>
      </c>
      <c r="K123" s="11">
        <v>177</v>
      </c>
      <c r="L123" s="11">
        <v>54</v>
      </c>
      <c r="M123" s="12">
        <v>2004</v>
      </c>
      <c r="N123" s="12">
        <f t="shared" si="17"/>
        <v>44.883015954213391</v>
      </c>
      <c r="O123" s="10">
        <v>4.1238000000000001</v>
      </c>
      <c r="P123" s="10">
        <v>0.1067</v>
      </c>
      <c r="Q123" s="11">
        <v>97</v>
      </c>
      <c r="R123" s="10">
        <f t="shared" si="18"/>
        <v>3.9882604400000004</v>
      </c>
      <c r="T123" s="11">
        <v>44.427300000000002</v>
      </c>
      <c r="U123" s="9" t="s">
        <v>63</v>
      </c>
      <c r="V123" s="9" t="s">
        <v>986</v>
      </c>
      <c r="W123" s="14">
        <v>32</v>
      </c>
    </row>
    <row r="124" spans="1:23" ht="28.5" customHeight="1">
      <c r="A124" s="9" t="s">
        <v>37</v>
      </c>
      <c r="B124" s="9" t="s">
        <v>523</v>
      </c>
      <c r="C124" s="9" t="s">
        <v>525</v>
      </c>
      <c r="D124" s="10">
        <v>264</v>
      </c>
      <c r="E124" s="10">
        <v>271.53899999999999</v>
      </c>
      <c r="F124" s="9" t="s">
        <v>5</v>
      </c>
      <c r="G124" s="9">
        <v>1</v>
      </c>
      <c r="H124" s="9" t="s">
        <v>583</v>
      </c>
      <c r="I124" s="9" t="s">
        <v>6</v>
      </c>
      <c r="J124" s="9" t="s">
        <v>73</v>
      </c>
      <c r="K124" s="11">
        <v>181.7679</v>
      </c>
      <c r="L124" s="11">
        <v>54.628700000000002</v>
      </c>
      <c r="M124" s="12">
        <v>2005</v>
      </c>
      <c r="N124" s="12">
        <f t="shared" si="17"/>
        <v>46.931254248083853</v>
      </c>
      <c r="O124" s="10">
        <v>4.0750999999999999</v>
      </c>
      <c r="P124" s="10">
        <v>8.9300000000000004E-2</v>
      </c>
      <c r="Q124" s="11">
        <v>97</v>
      </c>
      <c r="R124" s="10">
        <f t="shared" si="18"/>
        <v>3.9532020399999999</v>
      </c>
      <c r="T124" s="11">
        <v>65.264700000000005</v>
      </c>
      <c r="U124" s="9" t="s">
        <v>63</v>
      </c>
      <c r="V124" s="9"/>
    </row>
    <row r="125" spans="1:23" ht="28.5" customHeight="1">
      <c r="A125" s="9" t="s">
        <v>37</v>
      </c>
      <c r="B125" s="9" t="s">
        <v>523</v>
      </c>
      <c r="C125" s="9" t="s">
        <v>525</v>
      </c>
      <c r="D125" s="10">
        <v>271.53899999999999</v>
      </c>
      <c r="E125" s="10">
        <v>271.63900000000001</v>
      </c>
      <c r="F125" s="9" t="s">
        <v>5</v>
      </c>
      <c r="G125" s="9">
        <v>1</v>
      </c>
      <c r="H125" s="9" t="s">
        <v>582</v>
      </c>
      <c r="I125" s="9" t="s">
        <v>6</v>
      </c>
      <c r="J125" s="9" t="s">
        <v>73</v>
      </c>
      <c r="K125" s="11">
        <v>268</v>
      </c>
      <c r="L125" s="11">
        <v>66</v>
      </c>
      <c r="M125" s="12">
        <v>1983</v>
      </c>
      <c r="N125" s="12">
        <f t="shared" si="17"/>
        <v>97.0358263542755</v>
      </c>
      <c r="O125" s="10">
        <v>3.0474000000000001</v>
      </c>
      <c r="P125" s="10">
        <v>0.1961</v>
      </c>
      <c r="Q125" s="11">
        <v>96</v>
      </c>
      <c r="R125" s="10">
        <f t="shared" si="18"/>
        <v>2.7735791600000002</v>
      </c>
      <c r="T125" s="11">
        <v>64.599999999999994</v>
      </c>
      <c r="U125" s="9" t="s">
        <v>213</v>
      </c>
      <c r="V125" s="9" t="s">
        <v>987</v>
      </c>
      <c r="W125" s="14">
        <v>56</v>
      </c>
    </row>
    <row r="126" spans="1:23" ht="28.5" customHeight="1">
      <c r="A126" s="9" t="s">
        <v>37</v>
      </c>
      <c r="B126" s="9" t="s">
        <v>523</v>
      </c>
      <c r="C126" s="9" t="s">
        <v>525</v>
      </c>
      <c r="D126" s="10">
        <v>271.63900000000001</v>
      </c>
      <c r="E126" s="10">
        <v>272.19299999999998</v>
      </c>
      <c r="F126" s="9" t="s">
        <v>5</v>
      </c>
      <c r="G126" s="9">
        <v>1</v>
      </c>
      <c r="H126" s="9" t="s">
        <v>584</v>
      </c>
      <c r="I126" s="9" t="s">
        <v>6</v>
      </c>
      <c r="J126" s="9" t="s">
        <v>215</v>
      </c>
      <c r="K126" s="11">
        <v>490</v>
      </c>
      <c r="L126" s="11">
        <v>97</v>
      </c>
      <c r="M126" s="12">
        <v>1983</v>
      </c>
      <c r="N126" s="12">
        <f t="shared" si="17"/>
        <v>108.80026258249681</v>
      </c>
      <c r="O126" s="10">
        <v>2.8464</v>
      </c>
      <c r="P126" s="10">
        <v>0.26779999999999998</v>
      </c>
      <c r="Q126" s="11">
        <v>89</v>
      </c>
      <c r="R126" s="10">
        <f t="shared" si="18"/>
        <v>2.22953264</v>
      </c>
      <c r="T126" s="11">
        <v>52.9</v>
      </c>
      <c r="U126" s="9" t="s">
        <v>213</v>
      </c>
      <c r="V126" s="9" t="s">
        <v>988</v>
      </c>
      <c r="W126" s="14">
        <v>22</v>
      </c>
    </row>
    <row r="127" spans="1:23" ht="28.5" customHeight="1">
      <c r="A127" s="9" t="s">
        <v>37</v>
      </c>
      <c r="B127" s="9" t="s">
        <v>523</v>
      </c>
      <c r="C127" s="9" t="s">
        <v>525</v>
      </c>
      <c r="D127" s="10">
        <v>272.19299999999998</v>
      </c>
      <c r="E127" s="10">
        <v>278.97899999999998</v>
      </c>
      <c r="F127" s="9" t="s">
        <v>5</v>
      </c>
      <c r="G127" s="9">
        <v>1</v>
      </c>
      <c r="H127" s="9" t="s">
        <v>585</v>
      </c>
      <c r="I127" s="9" t="s">
        <v>6</v>
      </c>
      <c r="J127" s="9" t="s">
        <v>73</v>
      </c>
      <c r="K127" s="11">
        <v>394.91419999999999</v>
      </c>
      <c r="L127" s="11">
        <v>90.474500000000006</v>
      </c>
      <c r="M127" s="12">
        <v>2009</v>
      </c>
      <c r="N127" s="12">
        <f t="shared" si="17"/>
        <v>43.376118385300536</v>
      </c>
      <c r="O127" s="10">
        <v>4.16</v>
      </c>
      <c r="P127" s="10">
        <v>0.04</v>
      </c>
      <c r="Q127" s="11">
        <v>100</v>
      </c>
      <c r="R127" s="10">
        <f t="shared" si="18"/>
        <v>4.1536</v>
      </c>
      <c r="T127" s="11">
        <v>53.423099999999998</v>
      </c>
      <c r="U127" s="9" t="s">
        <v>63</v>
      </c>
      <c r="V127" s="9"/>
    </row>
    <row r="128" spans="1:23" ht="28.5" customHeight="1">
      <c r="A128" s="9" t="s">
        <v>37</v>
      </c>
      <c r="B128" s="9" t="s">
        <v>523</v>
      </c>
      <c r="C128" s="9" t="s">
        <v>525</v>
      </c>
      <c r="D128" s="10">
        <v>278.97899999999998</v>
      </c>
      <c r="E128" s="10">
        <v>283.93</v>
      </c>
      <c r="F128" s="9" t="s">
        <v>5</v>
      </c>
      <c r="G128" s="9">
        <v>1</v>
      </c>
      <c r="H128" s="9" t="s">
        <v>586</v>
      </c>
      <c r="I128" s="9" t="s">
        <v>6</v>
      </c>
      <c r="J128" s="9" t="s">
        <v>86</v>
      </c>
      <c r="K128" s="11">
        <v>381.55540000000002</v>
      </c>
      <c r="L128" s="11">
        <v>84.816999999999993</v>
      </c>
      <c r="M128" s="12">
        <v>2009</v>
      </c>
      <c r="N128" s="12">
        <f t="shared" si="17"/>
        <v>43.376118385300536</v>
      </c>
      <c r="O128" s="10">
        <v>4.16</v>
      </c>
      <c r="P128" s="10">
        <v>0.04</v>
      </c>
      <c r="Q128" s="11">
        <v>100</v>
      </c>
      <c r="R128" s="10">
        <f t="shared" si="18"/>
        <v>4.1536</v>
      </c>
      <c r="T128" s="11">
        <v>54.93</v>
      </c>
      <c r="U128" s="9" t="s">
        <v>63</v>
      </c>
      <c r="V128" s="9"/>
    </row>
    <row r="129" spans="1:23" ht="28.5" customHeight="1">
      <c r="A129" s="9" t="s">
        <v>37</v>
      </c>
      <c r="B129" s="9" t="s">
        <v>523</v>
      </c>
      <c r="C129" s="9" t="s">
        <v>525</v>
      </c>
      <c r="D129" s="10">
        <v>283.93</v>
      </c>
      <c r="E129" s="10">
        <v>292.46800000000002</v>
      </c>
      <c r="F129" s="9" t="s">
        <v>5</v>
      </c>
      <c r="G129" s="9">
        <v>1</v>
      </c>
      <c r="H129" s="9" t="s">
        <v>587</v>
      </c>
      <c r="I129" s="9" t="s">
        <v>6</v>
      </c>
      <c r="J129" s="9" t="s">
        <v>73</v>
      </c>
      <c r="K129" s="11">
        <v>453.17450000000002</v>
      </c>
      <c r="L129" s="11">
        <v>86.199100000000001</v>
      </c>
      <c r="M129" s="12">
        <v>1981</v>
      </c>
      <c r="N129" s="12">
        <f t="shared" si="17"/>
        <v>78.346544334117013</v>
      </c>
      <c r="O129" s="10">
        <v>3.3963000000000001</v>
      </c>
      <c r="P129" s="10">
        <v>0.2107</v>
      </c>
      <c r="Q129" s="11">
        <v>96.399900000000002</v>
      </c>
      <c r="R129" s="10">
        <f t="shared" si="18"/>
        <v>3.1107190400000002</v>
      </c>
      <c r="T129" s="11">
        <v>61.011099999999999</v>
      </c>
      <c r="U129" s="9" t="s">
        <v>63</v>
      </c>
      <c r="V129" s="9" t="s">
        <v>987</v>
      </c>
      <c r="W129" s="14">
        <v>39</v>
      </c>
    </row>
    <row r="130" spans="1:23" ht="28.5" customHeight="1">
      <c r="A130" s="9" t="s">
        <v>37</v>
      </c>
      <c r="B130" s="9" t="s">
        <v>523</v>
      </c>
      <c r="C130" s="9" t="s">
        <v>525</v>
      </c>
      <c r="D130" s="10">
        <v>292.46800000000002</v>
      </c>
      <c r="E130" s="10">
        <v>301.01299999999998</v>
      </c>
      <c r="F130" s="9" t="s">
        <v>24</v>
      </c>
      <c r="G130" s="9">
        <v>1</v>
      </c>
      <c r="H130" s="9" t="s">
        <v>588</v>
      </c>
      <c r="I130" s="9" t="s">
        <v>6</v>
      </c>
      <c r="J130" s="9" t="s">
        <v>73</v>
      </c>
      <c r="K130" s="11">
        <v>392</v>
      </c>
      <c r="L130" s="11">
        <v>96</v>
      </c>
      <c r="M130" s="12">
        <v>2007</v>
      </c>
      <c r="N130" s="12">
        <f t="shared" si="17"/>
        <v>43.865871671598967</v>
      </c>
      <c r="O130" s="10">
        <v>4.1482000000000001</v>
      </c>
      <c r="P130" s="10">
        <v>0.16850000000000001</v>
      </c>
      <c r="Q130" s="11">
        <v>94.5</v>
      </c>
      <c r="R130" s="10">
        <f t="shared" si="18"/>
        <v>3.869631</v>
      </c>
      <c r="T130" s="11">
        <v>66.037499999999994</v>
      </c>
      <c r="U130" s="9" t="s">
        <v>63</v>
      </c>
      <c r="V130" s="9"/>
    </row>
    <row r="131" spans="1:23" ht="28.5" customHeight="1">
      <c r="A131" s="9" t="s">
        <v>37</v>
      </c>
      <c r="B131" s="9" t="s">
        <v>523</v>
      </c>
      <c r="C131" s="9" t="s">
        <v>525</v>
      </c>
      <c r="D131" s="10">
        <v>292.46800000000002</v>
      </c>
      <c r="E131" s="10">
        <v>301.01299999999998</v>
      </c>
      <c r="F131" s="9" t="s">
        <v>25</v>
      </c>
      <c r="G131" s="9">
        <v>1</v>
      </c>
      <c r="H131" s="9" t="s">
        <v>588</v>
      </c>
      <c r="I131" s="9" t="s">
        <v>6</v>
      </c>
      <c r="J131" s="9" t="s">
        <v>73</v>
      </c>
      <c r="K131" s="11">
        <v>392</v>
      </c>
      <c r="L131" s="11">
        <v>96</v>
      </c>
      <c r="M131" s="12">
        <v>1985</v>
      </c>
      <c r="N131" s="12">
        <f t="shared" si="17"/>
        <v>109.22479287251358</v>
      </c>
      <c r="O131" s="10">
        <v>2.8393999999999999</v>
      </c>
      <c r="P131" s="10">
        <v>0.2137</v>
      </c>
      <c r="Q131" s="11">
        <v>88.5</v>
      </c>
      <c r="R131" s="10">
        <f t="shared" si="18"/>
        <v>2.31172924</v>
      </c>
      <c r="T131" s="11">
        <v>55.075000000000003</v>
      </c>
      <c r="U131" s="9" t="s">
        <v>63</v>
      </c>
      <c r="V131" s="9" t="s">
        <v>987</v>
      </c>
      <c r="W131" s="14">
        <v>6</v>
      </c>
    </row>
    <row r="132" spans="1:23" ht="28.5" customHeight="1">
      <c r="A132" s="9" t="s">
        <v>37</v>
      </c>
      <c r="B132" s="9" t="s">
        <v>523</v>
      </c>
      <c r="C132" s="9" t="s">
        <v>525</v>
      </c>
      <c r="D132" s="10">
        <v>301.01299999999998</v>
      </c>
      <c r="E132" s="10">
        <v>309.38600000000002</v>
      </c>
      <c r="F132" s="9" t="s">
        <v>24</v>
      </c>
      <c r="G132" s="9">
        <v>1</v>
      </c>
      <c r="H132" s="9" t="s">
        <v>588</v>
      </c>
      <c r="I132" s="9" t="s">
        <v>6</v>
      </c>
      <c r="J132" s="9" t="s">
        <v>73</v>
      </c>
      <c r="K132" s="11">
        <v>394.88589999999999</v>
      </c>
      <c r="L132" s="11">
        <v>96.979799999999997</v>
      </c>
      <c r="M132" s="12">
        <v>2007</v>
      </c>
      <c r="N132" s="12">
        <f t="shared" si="17"/>
        <v>51.405889540284605</v>
      </c>
      <c r="O132" s="10">
        <v>3.9706999999999999</v>
      </c>
      <c r="P132" s="10">
        <v>0.2127</v>
      </c>
      <c r="Q132" s="11">
        <v>93.5</v>
      </c>
      <c r="R132" s="10">
        <f t="shared" si="18"/>
        <v>3.5947348400000001</v>
      </c>
      <c r="T132" s="11">
        <v>63.6</v>
      </c>
      <c r="U132" s="9" t="s">
        <v>63</v>
      </c>
      <c r="V132" s="9" t="s">
        <v>986</v>
      </c>
      <c r="W132" s="14">
        <v>22</v>
      </c>
    </row>
    <row r="133" spans="1:23" ht="28.5" customHeight="1">
      <c r="A133" s="9" t="s">
        <v>37</v>
      </c>
      <c r="B133" s="9" t="s">
        <v>523</v>
      </c>
      <c r="C133" s="9" t="s">
        <v>525</v>
      </c>
      <c r="D133" s="10">
        <v>301.01299999999998</v>
      </c>
      <c r="E133" s="10">
        <v>309.38600000000002</v>
      </c>
      <c r="F133" s="9" t="s">
        <v>25</v>
      </c>
      <c r="G133" s="9">
        <v>1</v>
      </c>
      <c r="H133" s="9" t="s">
        <v>588</v>
      </c>
      <c r="I133" s="9" t="s">
        <v>6</v>
      </c>
      <c r="J133" s="9" t="s">
        <v>73</v>
      </c>
      <c r="K133" s="11">
        <v>394.88589999999999</v>
      </c>
      <c r="L133" s="11">
        <v>96.979799999999997</v>
      </c>
      <c r="M133" s="12">
        <v>1989</v>
      </c>
      <c r="N133" s="12">
        <f t="shared" si="17"/>
        <v>97.29627875291483</v>
      </c>
      <c r="O133" s="10">
        <v>3.0428000000000002</v>
      </c>
      <c r="P133" s="10">
        <v>0.25950000000000001</v>
      </c>
      <c r="Q133" s="11">
        <v>89.5</v>
      </c>
      <c r="R133" s="10">
        <f t="shared" si="18"/>
        <v>2.4584390000000003</v>
      </c>
      <c r="T133" s="11">
        <v>59.544400000000003</v>
      </c>
      <c r="U133" s="9" t="s">
        <v>63</v>
      </c>
      <c r="V133" s="9" t="s">
        <v>988</v>
      </c>
      <c r="W133" s="14">
        <v>8</v>
      </c>
    </row>
    <row r="134" spans="1:23" ht="28.5" customHeight="1">
      <c r="A134" s="9" t="s">
        <v>37</v>
      </c>
      <c r="B134" s="9" t="s">
        <v>523</v>
      </c>
      <c r="C134" s="9" t="s">
        <v>525</v>
      </c>
      <c r="D134" s="10">
        <v>309.38600000000002</v>
      </c>
      <c r="E134" s="10">
        <v>317.98599999999999</v>
      </c>
      <c r="F134" s="9" t="s">
        <v>5</v>
      </c>
      <c r="G134" s="9">
        <v>1</v>
      </c>
      <c r="H134" s="9" t="s">
        <v>589</v>
      </c>
      <c r="I134" s="9" t="s">
        <v>6</v>
      </c>
      <c r="J134" s="9" t="s">
        <v>73</v>
      </c>
      <c r="K134" s="11">
        <v>638.23170000000005</v>
      </c>
      <c r="L134" s="11">
        <v>117.4903</v>
      </c>
      <c r="M134" s="12">
        <v>2002</v>
      </c>
      <c r="N134" s="12">
        <f t="shared" si="17"/>
        <v>59.122692514926804</v>
      </c>
      <c r="O134" s="10">
        <v>3.7968999999999999</v>
      </c>
      <c r="P134" s="10">
        <v>0.1731</v>
      </c>
      <c r="Q134" s="11">
        <v>98</v>
      </c>
      <c r="R134" s="10">
        <f t="shared" si="18"/>
        <v>3.6170455599999998</v>
      </c>
      <c r="T134" s="11">
        <v>63.293799999999997</v>
      </c>
      <c r="U134" s="9" t="s">
        <v>63</v>
      </c>
      <c r="V134" s="9" t="s">
        <v>986</v>
      </c>
      <c r="W134" s="14">
        <v>24</v>
      </c>
    </row>
    <row r="135" spans="1:23" ht="28.5" customHeight="1">
      <c r="A135" s="9" t="s">
        <v>37</v>
      </c>
      <c r="B135" s="9" t="s">
        <v>523</v>
      </c>
      <c r="C135" s="9" t="s">
        <v>525</v>
      </c>
      <c r="D135" s="10">
        <v>317.98599999999999</v>
      </c>
      <c r="E135" s="10">
        <v>326.89699999999999</v>
      </c>
      <c r="F135" s="9" t="s">
        <v>5</v>
      </c>
      <c r="G135" s="9">
        <v>1</v>
      </c>
      <c r="H135" s="9" t="s">
        <v>589</v>
      </c>
      <c r="I135" s="9" t="s">
        <v>6</v>
      </c>
      <c r="J135" s="9" t="s">
        <v>73</v>
      </c>
      <c r="K135" s="11">
        <v>1219.1803</v>
      </c>
      <c r="L135" s="11">
        <v>129.08969999999999</v>
      </c>
      <c r="M135" s="12">
        <v>1999</v>
      </c>
      <c r="N135" s="12">
        <f t="shared" si="17"/>
        <v>70.056084662683361</v>
      </c>
      <c r="O135" s="10">
        <v>3.5636000000000001</v>
      </c>
      <c r="P135" s="10">
        <v>0.13930000000000001</v>
      </c>
      <c r="Q135" s="11">
        <v>93</v>
      </c>
      <c r="R135" s="10">
        <f t="shared" si="18"/>
        <v>3.2759820400000002</v>
      </c>
      <c r="T135" s="11">
        <v>58</v>
      </c>
      <c r="U135" s="9" t="s">
        <v>63</v>
      </c>
      <c r="V135" s="9" t="s">
        <v>986</v>
      </c>
      <c r="W135" s="14">
        <v>7</v>
      </c>
    </row>
    <row r="136" spans="1:23" ht="28.5" customHeight="1">
      <c r="A136" s="9" t="s">
        <v>37</v>
      </c>
      <c r="B136" s="9" t="s">
        <v>523</v>
      </c>
      <c r="C136" s="9" t="s">
        <v>525</v>
      </c>
      <c r="D136" s="10">
        <v>326.89699999999999</v>
      </c>
      <c r="E136" s="10">
        <v>327.16199999999998</v>
      </c>
      <c r="F136" s="9" t="s">
        <v>5</v>
      </c>
      <c r="G136" s="9">
        <v>1</v>
      </c>
      <c r="H136" s="9" t="s">
        <v>590</v>
      </c>
      <c r="I136" s="9" t="s">
        <v>13</v>
      </c>
      <c r="J136" s="9" t="s">
        <v>73</v>
      </c>
      <c r="K136" s="11">
        <v>2808</v>
      </c>
      <c r="L136" s="11">
        <v>178</v>
      </c>
      <c r="M136" s="12">
        <v>1986</v>
      </c>
      <c r="N136" s="12">
        <f t="shared" si="17"/>
        <v>94.854482802232397</v>
      </c>
      <c r="O136" s="10">
        <v>3.0861999999999998</v>
      </c>
      <c r="P136" s="10">
        <v>0.25259999999999999</v>
      </c>
      <c r="Q136" s="11">
        <v>85</v>
      </c>
      <c r="R136" s="10">
        <f t="shared" si="18"/>
        <v>2.3809729599999998</v>
      </c>
      <c r="T136" s="11">
        <v>55.5</v>
      </c>
      <c r="U136" s="9" t="s">
        <v>213</v>
      </c>
      <c r="V136" s="9" t="s">
        <v>988</v>
      </c>
      <c r="W136" s="14">
        <v>39</v>
      </c>
    </row>
    <row r="137" spans="1:23" ht="28.5" customHeight="1">
      <c r="A137" s="9" t="s">
        <v>37</v>
      </c>
      <c r="B137" s="9" t="s">
        <v>523</v>
      </c>
      <c r="C137" s="9" t="s">
        <v>525</v>
      </c>
      <c r="D137" s="10">
        <v>327.16199999999998</v>
      </c>
      <c r="E137" s="10">
        <v>327.35399999999998</v>
      </c>
      <c r="F137" s="9" t="s">
        <v>5</v>
      </c>
      <c r="G137" s="9">
        <v>1</v>
      </c>
      <c r="H137" s="9" t="s">
        <v>590</v>
      </c>
      <c r="I137" s="9" t="s">
        <v>13</v>
      </c>
      <c r="J137" s="9" t="s">
        <v>73</v>
      </c>
      <c r="K137" s="11">
        <v>2769.4063000000001</v>
      </c>
      <c r="L137" s="11">
        <v>177.59379999999999</v>
      </c>
      <c r="M137" s="12">
        <v>1990</v>
      </c>
      <c r="N137" s="12">
        <f t="shared" si="17"/>
        <v>161.17688592903752</v>
      </c>
      <c r="O137" s="10">
        <v>2.1006999999999998</v>
      </c>
      <c r="P137" s="10">
        <v>0.20169999999999999</v>
      </c>
      <c r="Q137" s="11">
        <v>87</v>
      </c>
      <c r="R137" s="10">
        <f t="shared" si="18"/>
        <v>1.5479684399999996</v>
      </c>
      <c r="T137" s="11">
        <v>42.1</v>
      </c>
      <c r="U137" s="9" t="s">
        <v>213</v>
      </c>
      <c r="V137" s="9" t="s">
        <v>987</v>
      </c>
      <c r="W137" s="14">
        <v>11</v>
      </c>
    </row>
    <row r="138" spans="1:23" ht="28.5" customHeight="1">
      <c r="A138" s="9" t="s">
        <v>37</v>
      </c>
      <c r="B138" s="9" t="s">
        <v>524</v>
      </c>
      <c r="C138" s="9" t="s">
        <v>526</v>
      </c>
      <c r="D138" s="10">
        <v>327.35399999999998</v>
      </c>
      <c r="E138" s="10">
        <v>327.392</v>
      </c>
      <c r="F138" s="9" t="s">
        <v>5</v>
      </c>
      <c r="G138" s="9">
        <v>1</v>
      </c>
      <c r="H138" s="9" t="s">
        <v>590</v>
      </c>
      <c r="I138" s="9" t="s">
        <v>12</v>
      </c>
      <c r="J138" s="9" t="s">
        <v>73</v>
      </c>
      <c r="K138" s="11">
        <v>5214.8420999999998</v>
      </c>
      <c r="L138" s="11">
        <v>221.7895</v>
      </c>
      <c r="M138" s="12">
        <v>1990</v>
      </c>
      <c r="N138" s="12">
        <f>(LN(O138/5)/-0.0038)</f>
        <v>251.6388688099621</v>
      </c>
      <c r="O138" s="10">
        <v>1.9217</v>
      </c>
      <c r="P138" s="10" t="s">
        <v>226</v>
      </c>
      <c r="Q138" s="11">
        <v>99</v>
      </c>
      <c r="R138" s="10">
        <f>O138-5*(1-(Q138/100))</f>
        <v>1.8716999999999999</v>
      </c>
      <c r="S138" s="10">
        <v>0.4088</v>
      </c>
      <c r="U138" s="9" t="s">
        <v>213</v>
      </c>
      <c r="V138" s="9" t="s">
        <v>987</v>
      </c>
      <c r="W138" s="14">
        <v>11</v>
      </c>
    </row>
    <row r="139" spans="1:23" ht="28.5" customHeight="1">
      <c r="A139" s="9" t="s">
        <v>37</v>
      </c>
      <c r="B139" s="9" t="s">
        <v>523</v>
      </c>
      <c r="C139" s="9">
        <v>287</v>
      </c>
      <c r="D139" s="10">
        <v>327.392</v>
      </c>
      <c r="E139" s="10">
        <v>328.22699999999998</v>
      </c>
      <c r="F139" s="9" t="s">
        <v>5</v>
      </c>
      <c r="G139" s="9">
        <v>1</v>
      </c>
      <c r="H139" s="9" t="s">
        <v>590</v>
      </c>
      <c r="I139" s="9" t="s">
        <v>13</v>
      </c>
      <c r="J139" s="9" t="s">
        <v>73</v>
      </c>
      <c r="K139" s="11">
        <v>7561.6575000000003</v>
      </c>
      <c r="L139" s="11">
        <v>263.37369999999999</v>
      </c>
      <c r="M139" s="12">
        <v>1990</v>
      </c>
      <c r="N139" s="12">
        <f>(LN(O139/5.35)/-0.0058)</f>
        <v>187.96537589494486</v>
      </c>
      <c r="O139" s="10">
        <v>1.7984</v>
      </c>
      <c r="P139" s="10">
        <v>0.31540000000000001</v>
      </c>
      <c r="Q139" s="11">
        <v>70</v>
      </c>
      <c r="R139" s="10">
        <v>1.5</v>
      </c>
      <c r="T139" s="11">
        <v>51.466700000000003</v>
      </c>
      <c r="U139" s="9" t="s">
        <v>213</v>
      </c>
      <c r="V139" s="9" t="s">
        <v>988</v>
      </c>
      <c r="W139" s="14">
        <v>26</v>
      </c>
    </row>
    <row r="140" spans="1:23" ht="28.5" customHeight="1">
      <c r="A140" s="9" t="s">
        <v>37</v>
      </c>
      <c r="B140" s="9" t="s">
        <v>523</v>
      </c>
      <c r="C140" s="9">
        <v>287</v>
      </c>
      <c r="D140" s="10">
        <v>328.22699999999998</v>
      </c>
      <c r="E140" s="10">
        <v>400.13799999999998</v>
      </c>
      <c r="F140" s="9" t="s">
        <v>5</v>
      </c>
      <c r="G140" s="9">
        <v>1</v>
      </c>
      <c r="H140" s="9" t="s">
        <v>590</v>
      </c>
      <c r="I140" s="9" t="s">
        <v>13</v>
      </c>
      <c r="J140" s="9" t="s">
        <v>73</v>
      </c>
      <c r="K140" s="11">
        <v>8553.2795000000006</v>
      </c>
      <c r="L140" s="11">
        <v>302.00959999999998</v>
      </c>
      <c r="M140" s="12">
        <v>1987</v>
      </c>
      <c r="N140" s="12">
        <f>(LN(O140/5.35)/-0.0058)</f>
        <v>129.53980321917965</v>
      </c>
      <c r="O140" s="10">
        <v>2.5238</v>
      </c>
      <c r="P140" s="10">
        <v>0.35849999999999999</v>
      </c>
      <c r="Q140" s="11">
        <v>82</v>
      </c>
      <c r="R140" s="10">
        <v>1.5</v>
      </c>
      <c r="T140" s="11">
        <v>47.9</v>
      </c>
      <c r="U140" s="9" t="s">
        <v>213</v>
      </c>
      <c r="V140" s="9" t="s">
        <v>988</v>
      </c>
      <c r="W140" s="14">
        <v>18</v>
      </c>
    </row>
    <row r="141" spans="1:23" ht="28.5" customHeight="1">
      <c r="A141" s="9" t="s">
        <v>37</v>
      </c>
      <c r="B141" s="9" t="s">
        <v>523</v>
      </c>
      <c r="C141" s="9">
        <v>287</v>
      </c>
      <c r="D141" s="10">
        <v>400.13799999999998</v>
      </c>
      <c r="E141" s="10">
        <v>400.92899999999997</v>
      </c>
      <c r="F141" s="9" t="s">
        <v>5</v>
      </c>
      <c r="G141" s="9">
        <v>1</v>
      </c>
      <c r="H141" s="9" t="s">
        <v>590</v>
      </c>
      <c r="I141" s="9" t="s">
        <v>13</v>
      </c>
      <c r="J141" s="9" t="s">
        <v>73</v>
      </c>
      <c r="K141" s="11">
        <v>5058</v>
      </c>
      <c r="L141" s="11">
        <v>307</v>
      </c>
      <c r="M141" s="12">
        <v>1986</v>
      </c>
      <c r="N141" s="12">
        <f>(LN(O141/5.35)/-0.0058)</f>
        <v>115.43166734947829</v>
      </c>
      <c r="O141" s="10">
        <v>2.7389999999999999</v>
      </c>
      <c r="P141" s="10">
        <v>0.3014</v>
      </c>
      <c r="Q141" s="11">
        <v>79</v>
      </c>
      <c r="R141" s="10">
        <f t="shared" ref="R141" si="19">O141-(4*(P141^2))-(3*(1-Q141/100))</f>
        <v>1.74563216</v>
      </c>
      <c r="T141" s="11">
        <v>59.6</v>
      </c>
      <c r="U141" s="9" t="s">
        <v>213</v>
      </c>
      <c r="V141" s="9" t="s">
        <v>988</v>
      </c>
      <c r="W141" s="14">
        <v>27</v>
      </c>
    </row>
    <row r="142" spans="1:23" ht="28.5" customHeight="1">
      <c r="A142" s="9" t="s">
        <v>37</v>
      </c>
      <c r="B142" s="9" t="s">
        <v>523</v>
      </c>
      <c r="C142" s="9">
        <v>287</v>
      </c>
      <c r="D142" s="10">
        <v>400.92899999999997</v>
      </c>
      <c r="E142" s="10">
        <v>402.30900000000003</v>
      </c>
      <c r="F142" s="9" t="s">
        <v>5</v>
      </c>
      <c r="G142" s="9">
        <v>1</v>
      </c>
      <c r="H142" s="9" t="s">
        <v>591</v>
      </c>
      <c r="I142" s="9" t="s">
        <v>38</v>
      </c>
      <c r="J142" s="9" t="s">
        <v>73</v>
      </c>
      <c r="K142" s="11">
        <v>4203.8116</v>
      </c>
      <c r="L142" s="11">
        <v>710.11590000000001</v>
      </c>
      <c r="M142" s="12">
        <v>2005</v>
      </c>
      <c r="N142" s="12">
        <f>(LN(O142/5)/-0.0038)</f>
        <v>94.924118926576796</v>
      </c>
      <c r="O142" s="10">
        <v>3.4859</v>
      </c>
      <c r="P142" s="10" t="s">
        <v>226</v>
      </c>
      <c r="Q142" s="11">
        <v>100</v>
      </c>
      <c r="R142" s="10">
        <f>O142-5*(1-(Q142/100))</f>
        <v>3.4859</v>
      </c>
      <c r="S142" s="10">
        <v>2.1999999999999999E-2</v>
      </c>
      <c r="T142" s="11">
        <v>43.383299999999998</v>
      </c>
      <c r="U142" s="9" t="s">
        <v>213</v>
      </c>
      <c r="V142" s="9"/>
    </row>
    <row r="143" spans="1:23" ht="28.5" customHeight="1">
      <c r="A143" s="9" t="s">
        <v>37</v>
      </c>
      <c r="B143" s="9" t="s">
        <v>523</v>
      </c>
      <c r="C143" s="9">
        <v>287</v>
      </c>
      <c r="D143" s="10">
        <v>402.30900000000003</v>
      </c>
      <c r="E143" s="10">
        <v>411.88900000000001</v>
      </c>
      <c r="F143" s="9" t="s">
        <v>5</v>
      </c>
      <c r="G143" s="9">
        <v>1</v>
      </c>
      <c r="H143" s="9" t="s">
        <v>592</v>
      </c>
      <c r="I143" s="9" t="s">
        <v>6</v>
      </c>
      <c r="J143" s="9" t="s">
        <v>73</v>
      </c>
      <c r="K143" s="11">
        <v>2260.2916</v>
      </c>
      <c r="L143" s="11">
        <v>638.1884</v>
      </c>
      <c r="M143" s="12">
        <v>1985</v>
      </c>
      <c r="N143" s="12">
        <f t="shared" ref="N143:N152" si="20">(LN(O143/5.35)/-0.0058)</f>
        <v>71.733393099479741</v>
      </c>
      <c r="O143" s="10">
        <v>3.5291000000000001</v>
      </c>
      <c r="P143" s="10">
        <v>0.2331</v>
      </c>
      <c r="Q143" s="11">
        <v>93</v>
      </c>
      <c r="R143" s="10">
        <f t="shared" ref="R143:R152" si="21">O143-(4*(P143^2))-(3*(1-Q143/100))</f>
        <v>3.1017575600000002</v>
      </c>
      <c r="T143" s="11">
        <v>56.583300000000001</v>
      </c>
      <c r="U143" s="9" t="s">
        <v>74</v>
      </c>
      <c r="V143" s="9" t="s">
        <v>988</v>
      </c>
      <c r="W143" s="14">
        <v>7</v>
      </c>
    </row>
    <row r="144" spans="1:23" ht="28.5" customHeight="1">
      <c r="A144" s="9" t="s">
        <v>37</v>
      </c>
      <c r="B144" s="9" t="s">
        <v>523</v>
      </c>
      <c r="C144" s="9">
        <v>287</v>
      </c>
      <c r="D144" s="10">
        <v>411.88900000000001</v>
      </c>
      <c r="E144" s="10">
        <v>419.26799999999997</v>
      </c>
      <c r="F144" s="9" t="s">
        <v>5</v>
      </c>
      <c r="G144" s="9">
        <v>1</v>
      </c>
      <c r="H144" s="9" t="s">
        <v>593</v>
      </c>
      <c r="I144" s="9" t="s">
        <v>6</v>
      </c>
      <c r="J144" s="9" t="s">
        <v>73</v>
      </c>
      <c r="K144" s="11">
        <v>1903.9603999999999</v>
      </c>
      <c r="L144" s="11">
        <v>517.14469999999994</v>
      </c>
      <c r="M144" s="12">
        <v>1999</v>
      </c>
      <c r="N144" s="12">
        <f t="shared" si="20"/>
        <v>58.149150723856096</v>
      </c>
      <c r="O144" s="10">
        <v>3.8184</v>
      </c>
      <c r="P144" s="10">
        <v>0.1648</v>
      </c>
      <c r="Q144" s="11">
        <v>98</v>
      </c>
      <c r="R144" s="10">
        <f t="shared" si="21"/>
        <v>3.6497638399999999</v>
      </c>
      <c r="T144" s="11">
        <v>53.131300000000003</v>
      </c>
      <c r="U144" s="9" t="s">
        <v>74</v>
      </c>
      <c r="V144" s="9" t="s">
        <v>986</v>
      </c>
      <c r="W144" s="14">
        <v>2</v>
      </c>
    </row>
    <row r="145" spans="1:23" ht="28.5" customHeight="1">
      <c r="A145" s="9" t="s">
        <v>37</v>
      </c>
      <c r="B145" s="9" t="s">
        <v>523</v>
      </c>
      <c r="C145" s="9">
        <v>287</v>
      </c>
      <c r="D145" s="10">
        <v>419.26799999999997</v>
      </c>
      <c r="E145" s="10">
        <v>421.63499999999999</v>
      </c>
      <c r="F145" s="9" t="s">
        <v>5</v>
      </c>
      <c r="G145" s="9">
        <v>1</v>
      </c>
      <c r="H145" s="9" t="s">
        <v>594</v>
      </c>
      <c r="I145" s="9" t="s">
        <v>6</v>
      </c>
      <c r="J145" s="9" t="s">
        <v>86</v>
      </c>
      <c r="K145" s="11">
        <v>1718</v>
      </c>
      <c r="L145" s="11">
        <v>635.98609999999996</v>
      </c>
      <c r="M145" s="12">
        <v>1985</v>
      </c>
      <c r="N145" s="12">
        <f t="shared" si="20"/>
        <v>84.417079157099423</v>
      </c>
      <c r="O145" s="10">
        <v>3.2787999999999999</v>
      </c>
      <c r="P145" s="10">
        <v>0.16339999999999999</v>
      </c>
      <c r="Q145" s="11">
        <v>88</v>
      </c>
      <c r="R145" s="10">
        <f t="shared" si="21"/>
        <v>2.8120017600000002</v>
      </c>
      <c r="T145" s="11">
        <v>61.274999999999999</v>
      </c>
      <c r="U145" s="9" t="s">
        <v>74</v>
      </c>
      <c r="V145" s="9" t="s">
        <v>988</v>
      </c>
      <c r="W145" s="14">
        <v>4</v>
      </c>
    </row>
    <row r="146" spans="1:23" ht="28.5" customHeight="1">
      <c r="A146" s="9" t="s">
        <v>37</v>
      </c>
      <c r="B146" s="9" t="s">
        <v>523</v>
      </c>
      <c r="C146" s="9">
        <v>287</v>
      </c>
      <c r="D146" s="10">
        <v>421.63499999999999</v>
      </c>
      <c r="E146" s="10">
        <v>424.5</v>
      </c>
      <c r="F146" s="9" t="s">
        <v>5</v>
      </c>
      <c r="G146" s="9">
        <v>1</v>
      </c>
      <c r="H146" s="9" t="s">
        <v>595</v>
      </c>
      <c r="I146" s="9" t="s">
        <v>6</v>
      </c>
      <c r="J146" s="9" t="s">
        <v>73</v>
      </c>
      <c r="K146" s="11">
        <v>1718</v>
      </c>
      <c r="L146" s="11">
        <v>669</v>
      </c>
      <c r="M146" s="12">
        <v>1985</v>
      </c>
      <c r="N146" s="12">
        <f t="shared" si="20"/>
        <v>91.025792907889297</v>
      </c>
      <c r="O146" s="10">
        <v>3.1555</v>
      </c>
      <c r="P146" s="10">
        <v>0.2074</v>
      </c>
      <c r="Q146" s="11">
        <v>83</v>
      </c>
      <c r="R146" s="10">
        <f t="shared" si="21"/>
        <v>2.4734409599999996</v>
      </c>
      <c r="T146" s="11">
        <v>63.566699999999997</v>
      </c>
      <c r="U146" s="9" t="s">
        <v>74</v>
      </c>
      <c r="V146" s="9" t="s">
        <v>988</v>
      </c>
      <c r="W146" s="14">
        <v>1</v>
      </c>
    </row>
    <row r="147" spans="1:23" ht="28.5" customHeight="1">
      <c r="A147" s="9" t="s">
        <v>37</v>
      </c>
      <c r="B147" s="9" t="s">
        <v>523</v>
      </c>
      <c r="C147" s="9">
        <v>287</v>
      </c>
      <c r="D147" s="10">
        <v>424.5</v>
      </c>
      <c r="E147" s="10">
        <v>425.40600000000001</v>
      </c>
      <c r="F147" s="9" t="s">
        <v>5</v>
      </c>
      <c r="G147" s="9">
        <v>1</v>
      </c>
      <c r="H147" s="9" t="s">
        <v>594</v>
      </c>
      <c r="I147" s="9" t="s">
        <v>6</v>
      </c>
      <c r="J147" s="9" t="s">
        <v>79</v>
      </c>
      <c r="K147" s="11">
        <v>1718</v>
      </c>
      <c r="L147" s="11">
        <v>669</v>
      </c>
      <c r="M147" s="12">
        <v>1995</v>
      </c>
      <c r="N147" s="12">
        <f t="shared" si="20"/>
        <v>88.422861863961373</v>
      </c>
      <c r="O147" s="10">
        <v>3.2035</v>
      </c>
      <c r="P147" s="10">
        <v>0.17910000000000001</v>
      </c>
      <c r="Q147" s="11">
        <v>88</v>
      </c>
      <c r="R147" s="10">
        <f t="shared" si="21"/>
        <v>2.7151927600000003</v>
      </c>
      <c r="T147" s="11">
        <v>64.325000000000003</v>
      </c>
      <c r="U147" s="9" t="s">
        <v>74</v>
      </c>
      <c r="V147" s="9" t="s">
        <v>988</v>
      </c>
      <c r="W147" s="14">
        <v>1</v>
      </c>
    </row>
    <row r="148" spans="1:23" ht="28.5" customHeight="1">
      <c r="A148" s="9" t="s">
        <v>39</v>
      </c>
      <c r="B148" s="9" t="s">
        <v>522</v>
      </c>
      <c r="C148" s="9">
        <v>487</v>
      </c>
      <c r="D148" s="10">
        <v>0</v>
      </c>
      <c r="E148" s="10">
        <v>0.497</v>
      </c>
      <c r="F148" s="9" t="s">
        <v>5</v>
      </c>
      <c r="G148" s="9">
        <v>1</v>
      </c>
      <c r="H148" s="9" t="s">
        <v>584</v>
      </c>
      <c r="I148" s="9" t="s">
        <v>6</v>
      </c>
      <c r="J148" s="9" t="s">
        <v>73</v>
      </c>
      <c r="K148" s="11">
        <v>258</v>
      </c>
      <c r="L148" s="11">
        <v>26</v>
      </c>
      <c r="M148" s="12">
        <v>1995</v>
      </c>
      <c r="N148" s="12">
        <f t="shared" si="20"/>
        <v>115.99912960535289</v>
      </c>
      <c r="O148" s="10">
        <v>2.73</v>
      </c>
      <c r="P148" s="10">
        <v>0.18959999999999999</v>
      </c>
      <c r="Q148" s="11">
        <v>92</v>
      </c>
      <c r="R148" s="10">
        <f t="shared" si="21"/>
        <v>2.3462073600000002</v>
      </c>
      <c r="T148" s="11">
        <v>62.35</v>
      </c>
      <c r="U148" s="9" t="s">
        <v>213</v>
      </c>
      <c r="V148" s="9" t="s">
        <v>986</v>
      </c>
      <c r="W148" s="14">
        <v>41</v>
      </c>
    </row>
    <row r="149" spans="1:23" ht="28.5" customHeight="1">
      <c r="A149" s="9" t="s">
        <v>39</v>
      </c>
      <c r="B149" s="9" t="s">
        <v>522</v>
      </c>
      <c r="C149" s="9">
        <v>487</v>
      </c>
      <c r="D149" s="10">
        <v>0.497</v>
      </c>
      <c r="E149" s="10">
        <v>5.6689999999999996</v>
      </c>
      <c r="F149" s="9" t="s">
        <v>5</v>
      </c>
      <c r="G149" s="9">
        <v>1</v>
      </c>
      <c r="H149" s="9" t="s">
        <v>584</v>
      </c>
      <c r="I149" s="9" t="s">
        <v>6</v>
      </c>
      <c r="J149" s="9" t="s">
        <v>86</v>
      </c>
      <c r="K149" s="11">
        <v>261.47949999999997</v>
      </c>
      <c r="L149" s="11">
        <v>26</v>
      </c>
      <c r="M149" s="12">
        <v>1992</v>
      </c>
      <c r="N149" s="12">
        <f t="shared" si="20"/>
        <v>111.25878309377862</v>
      </c>
      <c r="O149" s="10">
        <v>2.8060999999999998</v>
      </c>
      <c r="P149" s="10">
        <v>0.12180000000000001</v>
      </c>
      <c r="Q149" s="11">
        <v>92</v>
      </c>
      <c r="R149" s="10">
        <f t="shared" si="21"/>
        <v>2.5067590399999999</v>
      </c>
      <c r="T149" s="11">
        <v>60.78</v>
      </c>
      <c r="U149" s="9" t="s">
        <v>63</v>
      </c>
      <c r="V149" s="9" t="s">
        <v>987</v>
      </c>
      <c r="W149" s="14">
        <v>13</v>
      </c>
    </row>
    <row r="150" spans="1:23" ht="28.5" customHeight="1">
      <c r="A150" s="9" t="s">
        <v>39</v>
      </c>
      <c r="B150" s="9" t="s">
        <v>522</v>
      </c>
      <c r="C150" s="9">
        <v>487</v>
      </c>
      <c r="D150" s="10">
        <v>5.6689999999999996</v>
      </c>
      <c r="E150" s="10">
        <v>10.840999999999999</v>
      </c>
      <c r="F150" s="9" t="s">
        <v>5</v>
      </c>
      <c r="G150" s="9">
        <v>1</v>
      </c>
      <c r="H150" s="9" t="s">
        <v>584</v>
      </c>
      <c r="I150" s="9" t="s">
        <v>6</v>
      </c>
      <c r="J150" s="9" t="s">
        <v>73</v>
      </c>
      <c r="K150" s="11">
        <v>262</v>
      </c>
      <c r="L150" s="11">
        <v>26</v>
      </c>
      <c r="M150" s="12">
        <v>1991</v>
      </c>
      <c r="N150" s="12">
        <f t="shared" si="20"/>
        <v>102.8937981743515</v>
      </c>
      <c r="O150" s="10">
        <v>2.9456000000000002</v>
      </c>
      <c r="P150" s="10">
        <v>0.10970000000000001</v>
      </c>
      <c r="Q150" s="11">
        <v>86</v>
      </c>
      <c r="R150" s="10">
        <f t="shared" si="21"/>
        <v>2.4774636400000003</v>
      </c>
      <c r="T150" s="11">
        <v>60.19</v>
      </c>
      <c r="U150" s="9" t="s">
        <v>63</v>
      </c>
      <c r="V150" s="9" t="s">
        <v>987</v>
      </c>
      <c r="W150" s="14">
        <v>10</v>
      </c>
    </row>
    <row r="151" spans="1:23" ht="28.5" customHeight="1">
      <c r="A151" s="9" t="s">
        <v>39</v>
      </c>
      <c r="B151" s="9" t="s">
        <v>522</v>
      </c>
      <c r="C151" s="9">
        <v>487</v>
      </c>
      <c r="D151" s="10">
        <v>10.840999999999999</v>
      </c>
      <c r="E151" s="10">
        <v>17.47</v>
      </c>
      <c r="F151" s="9" t="s">
        <v>5</v>
      </c>
      <c r="G151" s="9">
        <v>1</v>
      </c>
      <c r="H151" s="9" t="s">
        <v>584</v>
      </c>
      <c r="I151" s="9" t="s">
        <v>6</v>
      </c>
      <c r="J151" s="9" t="s">
        <v>86</v>
      </c>
      <c r="K151" s="11">
        <v>262</v>
      </c>
      <c r="L151" s="11">
        <v>26</v>
      </c>
      <c r="M151" s="12">
        <v>1991</v>
      </c>
      <c r="N151" s="12">
        <f t="shared" si="20"/>
        <v>117.719187970417</v>
      </c>
      <c r="O151" s="10">
        <v>2.7029000000000001</v>
      </c>
      <c r="P151" s="10">
        <v>0.2238</v>
      </c>
      <c r="Q151" s="11">
        <v>88</v>
      </c>
      <c r="R151" s="10">
        <f t="shared" si="21"/>
        <v>2.1425542400000004</v>
      </c>
      <c r="T151" s="11">
        <v>60.9071</v>
      </c>
      <c r="U151" s="9" t="s">
        <v>63</v>
      </c>
      <c r="V151" s="9" t="s">
        <v>987</v>
      </c>
      <c r="W151" s="14">
        <v>4</v>
      </c>
    </row>
    <row r="152" spans="1:23" ht="28.5" customHeight="1">
      <c r="A152" s="9" t="s">
        <v>39</v>
      </c>
      <c r="B152" s="9" t="s">
        <v>522</v>
      </c>
      <c r="C152" s="9">
        <v>487</v>
      </c>
      <c r="D152" s="10">
        <v>17.475999999999999</v>
      </c>
      <c r="E152" s="10">
        <v>22.16</v>
      </c>
      <c r="F152" s="9" t="s">
        <v>5</v>
      </c>
      <c r="G152" s="9">
        <v>1</v>
      </c>
      <c r="H152" s="9" t="s">
        <v>596</v>
      </c>
      <c r="I152" s="9" t="s">
        <v>6</v>
      </c>
      <c r="J152" s="9" t="s">
        <v>73</v>
      </c>
      <c r="K152" s="11">
        <v>271.8143</v>
      </c>
      <c r="L152" s="11">
        <v>26.981400000000001</v>
      </c>
      <c r="M152" s="12">
        <v>2001</v>
      </c>
      <c r="N152" s="12">
        <f t="shared" si="20"/>
        <v>68.898811318311047</v>
      </c>
      <c r="O152" s="10">
        <v>3.5876000000000001</v>
      </c>
      <c r="P152" s="10">
        <v>0.09</v>
      </c>
      <c r="Q152" s="11">
        <v>97</v>
      </c>
      <c r="R152" s="10">
        <f t="shared" si="21"/>
        <v>3.4652000000000003</v>
      </c>
      <c r="T152" s="11">
        <v>65.2</v>
      </c>
      <c r="U152" s="9" t="s">
        <v>63</v>
      </c>
      <c r="V152" s="9" t="s">
        <v>986</v>
      </c>
      <c r="W152" s="14">
        <v>16</v>
      </c>
    </row>
    <row r="153" spans="1:23" ht="28.5" customHeight="1">
      <c r="A153" s="9" t="s">
        <v>40</v>
      </c>
      <c r="B153" s="9" t="s">
        <v>524</v>
      </c>
      <c r="C153" s="9">
        <v>25</v>
      </c>
      <c r="D153" s="10">
        <v>0</v>
      </c>
      <c r="E153" s="10">
        <v>7.36</v>
      </c>
      <c r="F153" s="9" t="s">
        <v>24</v>
      </c>
      <c r="G153" s="9">
        <v>1</v>
      </c>
      <c r="H153" s="9" t="s">
        <v>597</v>
      </c>
      <c r="I153" s="9" t="s">
        <v>38</v>
      </c>
      <c r="J153" s="9" t="s">
        <v>73</v>
      </c>
      <c r="K153" s="11">
        <v>9161.9303999999993</v>
      </c>
      <c r="L153" s="11">
        <v>3308.7078999999999</v>
      </c>
      <c r="M153" s="12">
        <v>2008</v>
      </c>
      <c r="N153" s="12">
        <f t="shared" ref="N153:N160" si="22">(LN(O153/5)/-0.0038)</f>
        <v>81.875823416516297</v>
      </c>
      <c r="O153" s="10">
        <v>3.6631</v>
      </c>
      <c r="P153" s="10" t="s">
        <v>226</v>
      </c>
      <c r="Q153" s="11">
        <v>100</v>
      </c>
      <c r="R153" s="10">
        <f t="shared" ref="R153:R160" si="23">O153-5*(1-(Q153/100))</f>
        <v>3.6631</v>
      </c>
      <c r="S153" s="10">
        <v>6.8099999999999994E-2</v>
      </c>
      <c r="T153" s="11">
        <v>55.581800000000001</v>
      </c>
      <c r="U153" s="9" t="s">
        <v>64</v>
      </c>
      <c r="V153" s="9"/>
    </row>
    <row r="154" spans="1:23" ht="28.5" customHeight="1">
      <c r="A154" s="9" t="s">
        <v>40</v>
      </c>
      <c r="B154" s="9" t="s">
        <v>524</v>
      </c>
      <c r="C154" s="9">
        <v>25</v>
      </c>
      <c r="D154" s="10">
        <v>0</v>
      </c>
      <c r="E154" s="10">
        <v>7.36</v>
      </c>
      <c r="F154" s="9" t="s">
        <v>25</v>
      </c>
      <c r="G154" s="9">
        <v>1</v>
      </c>
      <c r="H154" s="9" t="s">
        <v>597</v>
      </c>
      <c r="I154" s="9" t="s">
        <v>38</v>
      </c>
      <c r="J154" s="9" t="s">
        <v>73</v>
      </c>
      <c r="K154" s="11">
        <v>8593.6167999999998</v>
      </c>
      <c r="L154" s="11">
        <v>3126.6325999999999</v>
      </c>
      <c r="M154" s="12">
        <v>2005</v>
      </c>
      <c r="N154" s="12">
        <f t="shared" si="22"/>
        <v>97.701736981119012</v>
      </c>
      <c r="O154" s="10">
        <v>3.4493</v>
      </c>
      <c r="P154" s="10" t="s">
        <v>226</v>
      </c>
      <c r="Q154" s="11">
        <v>98</v>
      </c>
      <c r="R154" s="10">
        <f t="shared" si="23"/>
        <v>3.3492999999999999</v>
      </c>
      <c r="S154" s="10">
        <v>5.0599999999999999E-2</v>
      </c>
      <c r="T154" s="11">
        <v>49.122199999999999</v>
      </c>
      <c r="U154" s="9" t="s">
        <v>64</v>
      </c>
      <c r="V154" s="9"/>
    </row>
    <row r="155" spans="1:23" ht="28.5" customHeight="1">
      <c r="A155" s="9" t="s">
        <v>40</v>
      </c>
      <c r="B155" s="9" t="s">
        <v>524</v>
      </c>
      <c r="C155" s="9">
        <v>25</v>
      </c>
      <c r="D155" s="10">
        <v>7.36</v>
      </c>
      <c r="E155" s="10">
        <v>10.37</v>
      </c>
      <c r="F155" s="9" t="s">
        <v>24</v>
      </c>
      <c r="G155" s="9">
        <v>1</v>
      </c>
      <c r="H155" s="9" t="s">
        <v>598</v>
      </c>
      <c r="I155" s="9" t="s">
        <v>38</v>
      </c>
      <c r="J155" s="9" t="s">
        <v>285</v>
      </c>
      <c r="K155" s="11">
        <v>10057.2953</v>
      </c>
      <c r="L155" s="11">
        <v>2824.8312000000001</v>
      </c>
      <c r="M155" s="12">
        <v>2001</v>
      </c>
      <c r="N155" s="12">
        <f t="shared" si="22"/>
        <v>83.229897187372828</v>
      </c>
      <c r="O155" s="10">
        <v>3.6442999999999999</v>
      </c>
      <c r="P155" s="10" t="s">
        <v>226</v>
      </c>
      <c r="Q155" s="11">
        <v>100</v>
      </c>
      <c r="R155" s="10">
        <f t="shared" si="23"/>
        <v>3.6442999999999999</v>
      </c>
      <c r="S155" s="10">
        <v>0.10290000000000001</v>
      </c>
      <c r="T155" s="11">
        <v>37.549999999999997</v>
      </c>
      <c r="U155" s="9" t="s">
        <v>64</v>
      </c>
      <c r="V155" s="9"/>
    </row>
    <row r="156" spans="1:23" ht="28.5" customHeight="1">
      <c r="A156" s="9" t="s">
        <v>40</v>
      </c>
      <c r="B156" s="9" t="s">
        <v>524</v>
      </c>
      <c r="C156" s="9">
        <v>25</v>
      </c>
      <c r="D156" s="10">
        <v>7.36</v>
      </c>
      <c r="E156" s="10">
        <v>10.37</v>
      </c>
      <c r="F156" s="9" t="s">
        <v>25</v>
      </c>
      <c r="G156" s="9">
        <v>1</v>
      </c>
      <c r="H156" s="9" t="s">
        <v>598</v>
      </c>
      <c r="I156" s="9" t="s">
        <v>38</v>
      </c>
      <c r="J156" s="9" t="s">
        <v>285</v>
      </c>
      <c r="K156" s="11">
        <v>9550.6404999999995</v>
      </c>
      <c r="L156" s="11">
        <v>2711.9328999999998</v>
      </c>
      <c r="M156" s="12">
        <v>2001</v>
      </c>
      <c r="N156" s="12">
        <f t="shared" si="22"/>
        <v>86.331505595728871</v>
      </c>
      <c r="O156" s="10">
        <v>3.6015999999999999</v>
      </c>
      <c r="P156" s="10" t="s">
        <v>226</v>
      </c>
      <c r="Q156" s="11">
        <v>100</v>
      </c>
      <c r="R156" s="10">
        <f t="shared" si="23"/>
        <v>3.6015999999999999</v>
      </c>
      <c r="S156" s="10">
        <v>0.15029999999999999</v>
      </c>
      <c r="T156" s="11">
        <v>38.166699999999999</v>
      </c>
      <c r="U156" s="9" t="s">
        <v>64</v>
      </c>
      <c r="V156" s="9"/>
    </row>
    <row r="157" spans="1:23" ht="28.5" customHeight="1">
      <c r="A157" s="9" t="s">
        <v>40</v>
      </c>
      <c r="B157" s="9" t="s">
        <v>524</v>
      </c>
      <c r="C157" s="9">
        <v>25</v>
      </c>
      <c r="D157" s="10">
        <v>10.37</v>
      </c>
      <c r="E157" s="10">
        <v>13.07</v>
      </c>
      <c r="F157" s="9" t="s">
        <v>24</v>
      </c>
      <c r="G157" s="9">
        <v>1</v>
      </c>
      <c r="H157" s="9" t="s">
        <v>599</v>
      </c>
      <c r="I157" s="9" t="s">
        <v>12</v>
      </c>
      <c r="J157" s="9" t="s">
        <v>73</v>
      </c>
      <c r="K157" s="11">
        <v>9905.9166999999998</v>
      </c>
      <c r="L157" s="11">
        <v>1892.9377999999999</v>
      </c>
      <c r="M157" s="12">
        <v>1987</v>
      </c>
      <c r="N157" s="12">
        <f t="shared" si="22"/>
        <v>99.116958499992379</v>
      </c>
      <c r="O157" s="10">
        <v>3.4308000000000001</v>
      </c>
      <c r="P157" s="10" t="s">
        <v>226</v>
      </c>
      <c r="Q157" s="11">
        <v>100</v>
      </c>
      <c r="R157" s="10">
        <f t="shared" si="23"/>
        <v>3.4308000000000001</v>
      </c>
      <c r="S157" s="10">
        <v>0.17480000000000001</v>
      </c>
      <c r="T157" s="11">
        <v>45.116700000000002</v>
      </c>
      <c r="U157" s="9" t="s">
        <v>64</v>
      </c>
      <c r="V157" s="9" t="s">
        <v>987</v>
      </c>
      <c r="W157" s="14">
        <v>6</v>
      </c>
    </row>
    <row r="158" spans="1:23" ht="28.5" customHeight="1">
      <c r="A158" s="9" t="s">
        <v>40</v>
      </c>
      <c r="B158" s="9" t="s">
        <v>524</v>
      </c>
      <c r="C158" s="9">
        <v>25</v>
      </c>
      <c r="D158" s="10">
        <v>10.37</v>
      </c>
      <c r="E158" s="10">
        <v>13.07</v>
      </c>
      <c r="F158" s="9" t="s">
        <v>25</v>
      </c>
      <c r="G158" s="9">
        <v>1</v>
      </c>
      <c r="H158" s="9" t="s">
        <v>599</v>
      </c>
      <c r="I158" s="9" t="s">
        <v>12</v>
      </c>
      <c r="J158" s="9" t="s">
        <v>73</v>
      </c>
      <c r="K158" s="11">
        <v>10463.240400000001</v>
      </c>
      <c r="L158" s="11">
        <v>2041.5319</v>
      </c>
      <c r="M158" s="12">
        <v>1987</v>
      </c>
      <c r="N158" s="12">
        <f t="shared" si="22"/>
        <v>109.28238134190788</v>
      </c>
      <c r="O158" s="10">
        <v>3.3008000000000002</v>
      </c>
      <c r="P158" s="10" t="s">
        <v>226</v>
      </c>
      <c r="Q158" s="11">
        <v>95</v>
      </c>
      <c r="R158" s="10">
        <f t="shared" si="23"/>
        <v>3.0507999999999997</v>
      </c>
      <c r="S158" s="10">
        <v>0.2288</v>
      </c>
      <c r="T158" s="11">
        <v>52.75</v>
      </c>
      <c r="U158" s="9" t="s">
        <v>64</v>
      </c>
      <c r="V158" s="9" t="s">
        <v>988</v>
      </c>
      <c r="W158" s="14">
        <v>14</v>
      </c>
    </row>
    <row r="159" spans="1:23" ht="28.5" customHeight="1">
      <c r="A159" s="9" t="s">
        <v>40</v>
      </c>
      <c r="B159" s="9" t="s">
        <v>524</v>
      </c>
      <c r="C159" s="9">
        <v>25</v>
      </c>
      <c r="D159" s="10">
        <v>13.07</v>
      </c>
      <c r="E159" s="10">
        <v>17</v>
      </c>
      <c r="F159" s="9" t="s">
        <v>24</v>
      </c>
      <c r="G159" s="9">
        <v>1</v>
      </c>
      <c r="H159" s="9" t="s">
        <v>600</v>
      </c>
      <c r="I159" s="9" t="s">
        <v>12</v>
      </c>
      <c r="J159" s="9" t="s">
        <v>73</v>
      </c>
      <c r="K159" s="11">
        <v>5048.2448000000004</v>
      </c>
      <c r="L159" s="11">
        <v>1233.1505999999999</v>
      </c>
      <c r="M159" s="12">
        <v>2000</v>
      </c>
      <c r="N159" s="12">
        <f t="shared" si="22"/>
        <v>91.600891018436528</v>
      </c>
      <c r="O159" s="10">
        <v>3.5301999999999998</v>
      </c>
      <c r="P159" s="10" t="s">
        <v>226</v>
      </c>
      <c r="Q159" s="11">
        <v>100</v>
      </c>
      <c r="R159" s="10">
        <f t="shared" si="23"/>
        <v>3.5301999999999998</v>
      </c>
      <c r="S159" s="10">
        <v>9.3700000000000006E-2</v>
      </c>
      <c r="T159" s="11">
        <v>51.1</v>
      </c>
      <c r="U159" s="9" t="s">
        <v>64</v>
      </c>
      <c r="V159" s="9" t="s">
        <v>986</v>
      </c>
      <c r="W159" s="14">
        <v>5</v>
      </c>
    </row>
    <row r="160" spans="1:23" ht="28.5" customHeight="1">
      <c r="A160" s="9" t="s">
        <v>40</v>
      </c>
      <c r="B160" s="9" t="s">
        <v>524</v>
      </c>
      <c r="C160" s="9">
        <v>25</v>
      </c>
      <c r="D160" s="10">
        <v>13.07</v>
      </c>
      <c r="E160" s="10">
        <v>17</v>
      </c>
      <c r="F160" s="9" t="s">
        <v>25</v>
      </c>
      <c r="G160" s="9">
        <v>1</v>
      </c>
      <c r="H160" s="9" t="s">
        <v>600</v>
      </c>
      <c r="I160" s="9" t="s">
        <v>12</v>
      </c>
      <c r="J160" s="9" t="s">
        <v>73</v>
      </c>
      <c r="K160" s="11">
        <v>5361.8662000000004</v>
      </c>
      <c r="L160" s="11">
        <v>1343.3466000000001</v>
      </c>
      <c r="M160" s="12">
        <v>2000</v>
      </c>
      <c r="N160" s="12">
        <f t="shared" si="22"/>
        <v>95.740699171836042</v>
      </c>
      <c r="O160" s="10">
        <v>3.4750999999999999</v>
      </c>
      <c r="P160" s="10" t="s">
        <v>226</v>
      </c>
      <c r="Q160" s="11">
        <v>100</v>
      </c>
      <c r="R160" s="10">
        <f t="shared" si="23"/>
        <v>3.4750999999999999</v>
      </c>
      <c r="S160" s="10">
        <v>0.1036</v>
      </c>
      <c r="T160" s="11">
        <v>46.65</v>
      </c>
      <c r="U160" s="9" t="s">
        <v>64</v>
      </c>
      <c r="V160" s="9" t="s">
        <v>986</v>
      </c>
      <c r="W160" s="14">
        <v>3</v>
      </c>
    </row>
    <row r="161" spans="1:23" ht="28.5" customHeight="1">
      <c r="A161" s="9" t="s">
        <v>40</v>
      </c>
      <c r="B161" s="9" t="s">
        <v>524</v>
      </c>
      <c r="C161" s="9">
        <v>25</v>
      </c>
      <c r="D161" s="10">
        <v>17</v>
      </c>
      <c r="E161" s="10">
        <v>17.64</v>
      </c>
      <c r="F161" s="9" t="s">
        <v>24</v>
      </c>
      <c r="G161" s="9">
        <v>1</v>
      </c>
      <c r="H161" s="9" t="s">
        <v>601</v>
      </c>
      <c r="I161" s="9" t="s">
        <v>41</v>
      </c>
      <c r="J161" s="9" t="s">
        <v>79</v>
      </c>
      <c r="K161" s="11">
        <v>3649.6687999999999</v>
      </c>
      <c r="L161" s="11">
        <v>1060.0313000000001</v>
      </c>
      <c r="M161" s="12">
        <v>2001</v>
      </c>
      <c r="N161" s="12">
        <f t="shared" ref="N161:N169" si="24">(LN(O161/5.35)/-0.0058)</f>
        <v>128.30092898976775</v>
      </c>
      <c r="O161" s="10">
        <v>2.5419999999999998</v>
      </c>
      <c r="P161" s="10">
        <v>0.11890000000000001</v>
      </c>
      <c r="Q161" s="11">
        <v>100</v>
      </c>
      <c r="R161" s="10">
        <f t="shared" ref="R161:R169" si="25">O161-(4*(P161^2))-(3*(1-Q161/100))</f>
        <v>2.4854511599999998</v>
      </c>
      <c r="T161" s="11">
        <v>60.9</v>
      </c>
      <c r="U161" s="9" t="s">
        <v>64</v>
      </c>
      <c r="V161" s="9" t="s">
        <v>988</v>
      </c>
      <c r="W161" s="14">
        <v>7</v>
      </c>
    </row>
    <row r="162" spans="1:23" ht="28.5" customHeight="1">
      <c r="A162" s="9" t="s">
        <v>40</v>
      </c>
      <c r="B162" s="9" t="s">
        <v>524</v>
      </c>
      <c r="C162" s="9">
        <v>25</v>
      </c>
      <c r="D162" s="10">
        <v>17</v>
      </c>
      <c r="E162" s="10">
        <v>17.64</v>
      </c>
      <c r="F162" s="9" t="s">
        <v>25</v>
      </c>
      <c r="G162" s="9">
        <v>1</v>
      </c>
      <c r="H162" s="9" t="s">
        <v>601</v>
      </c>
      <c r="I162" s="9" t="s">
        <v>41</v>
      </c>
      <c r="J162" s="9" t="s">
        <v>79</v>
      </c>
      <c r="K162" s="11">
        <v>3699.2375000000002</v>
      </c>
      <c r="L162" s="11">
        <v>1054.5813000000001</v>
      </c>
      <c r="M162" s="12">
        <v>2001</v>
      </c>
      <c r="N162" s="12">
        <f t="shared" si="24"/>
        <v>84.822455366958337</v>
      </c>
      <c r="O162" s="10">
        <v>3.2711000000000001</v>
      </c>
      <c r="P162" s="10">
        <v>0.107</v>
      </c>
      <c r="Q162" s="11">
        <v>100</v>
      </c>
      <c r="R162" s="10">
        <f t="shared" si="25"/>
        <v>3.2253039999999999</v>
      </c>
      <c r="T162" s="11">
        <v>62.2</v>
      </c>
      <c r="U162" s="9" t="s">
        <v>64</v>
      </c>
      <c r="V162" s="9" t="s">
        <v>988</v>
      </c>
      <c r="W162" s="14">
        <v>15</v>
      </c>
    </row>
    <row r="163" spans="1:23" ht="28.5" customHeight="1">
      <c r="A163" s="9" t="s">
        <v>40</v>
      </c>
      <c r="B163" s="9" t="s">
        <v>524</v>
      </c>
      <c r="C163" s="9">
        <v>25</v>
      </c>
      <c r="D163" s="10">
        <v>17.64</v>
      </c>
      <c r="E163" s="10">
        <v>25.86</v>
      </c>
      <c r="F163" s="9" t="s">
        <v>24</v>
      </c>
      <c r="G163" s="9">
        <v>1</v>
      </c>
      <c r="H163" s="9" t="s">
        <v>602</v>
      </c>
      <c r="I163" s="9" t="s">
        <v>13</v>
      </c>
      <c r="J163" s="9" t="s">
        <v>79</v>
      </c>
      <c r="K163" s="11">
        <v>3313.4854</v>
      </c>
      <c r="L163" s="11">
        <v>965.24890000000005</v>
      </c>
      <c r="M163" s="12">
        <v>1993</v>
      </c>
      <c r="N163" s="12">
        <f t="shared" si="24"/>
        <v>56.876021210750253</v>
      </c>
      <c r="O163" s="10">
        <v>3.8466999999999998</v>
      </c>
      <c r="P163" s="10">
        <v>0.26950000000000002</v>
      </c>
      <c r="Q163" s="11">
        <v>99</v>
      </c>
      <c r="R163" s="10">
        <f t="shared" si="25"/>
        <v>3.526179</v>
      </c>
      <c r="T163" s="11">
        <v>54.112499999999997</v>
      </c>
      <c r="U163" s="9" t="s">
        <v>64</v>
      </c>
      <c r="V163" s="9" t="s">
        <v>988</v>
      </c>
      <c r="W163" s="14">
        <v>23</v>
      </c>
    </row>
    <row r="164" spans="1:23" ht="28.5" customHeight="1">
      <c r="A164" s="9" t="s">
        <v>40</v>
      </c>
      <c r="B164" s="9" t="s">
        <v>524</v>
      </c>
      <c r="C164" s="9">
        <v>25</v>
      </c>
      <c r="D164" s="10">
        <v>17.64</v>
      </c>
      <c r="E164" s="10">
        <v>25.86</v>
      </c>
      <c r="F164" s="9" t="s">
        <v>25</v>
      </c>
      <c r="G164" s="9">
        <v>1</v>
      </c>
      <c r="H164" s="9" t="s">
        <v>602</v>
      </c>
      <c r="I164" s="9" t="s">
        <v>42</v>
      </c>
      <c r="J164" s="9" t="s">
        <v>396</v>
      </c>
      <c r="K164" s="11">
        <v>3349.7955999999999</v>
      </c>
      <c r="L164" s="11">
        <v>980.50289999999995</v>
      </c>
      <c r="M164" s="12">
        <v>1993</v>
      </c>
      <c r="N164" s="12">
        <f t="shared" si="24"/>
        <v>55.594427176477602</v>
      </c>
      <c r="O164" s="10">
        <v>3.8754</v>
      </c>
      <c r="P164" s="10">
        <v>0.17419999999999999</v>
      </c>
      <c r="Q164" s="11">
        <v>100</v>
      </c>
      <c r="R164" s="10">
        <f t="shared" si="25"/>
        <v>3.7540174400000001</v>
      </c>
      <c r="T164" s="11">
        <v>53.825000000000003</v>
      </c>
      <c r="U164" s="9" t="s">
        <v>64</v>
      </c>
      <c r="V164" s="9" t="s">
        <v>986</v>
      </c>
      <c r="W164" s="14">
        <v>10</v>
      </c>
    </row>
    <row r="165" spans="1:23" ht="28.5" customHeight="1">
      <c r="A165" s="9" t="s">
        <v>40</v>
      </c>
      <c r="B165" s="9" t="s">
        <v>524</v>
      </c>
      <c r="C165" s="9">
        <v>25</v>
      </c>
      <c r="D165" s="10">
        <v>25.86</v>
      </c>
      <c r="E165" s="10">
        <v>30.75</v>
      </c>
      <c r="F165" s="9" t="s">
        <v>24</v>
      </c>
      <c r="G165" s="9">
        <v>1</v>
      </c>
      <c r="H165" s="9" t="s">
        <v>603</v>
      </c>
      <c r="I165" s="9" t="s">
        <v>13</v>
      </c>
      <c r="J165" s="9" t="s">
        <v>86</v>
      </c>
      <c r="K165" s="11">
        <v>3251.6833999999999</v>
      </c>
      <c r="L165" s="11">
        <v>959.2278</v>
      </c>
      <c r="M165" s="12">
        <v>2001</v>
      </c>
      <c r="N165" s="12">
        <f t="shared" si="24"/>
        <v>48.734557602827813</v>
      </c>
      <c r="O165" s="10">
        <v>4.0327000000000002</v>
      </c>
      <c r="P165" s="10">
        <v>0.1169</v>
      </c>
      <c r="Q165" s="11">
        <v>98</v>
      </c>
      <c r="R165" s="10">
        <f t="shared" si="25"/>
        <v>3.9180375600000001</v>
      </c>
      <c r="T165" s="11">
        <v>61.84</v>
      </c>
      <c r="U165" s="9" t="s">
        <v>64</v>
      </c>
      <c r="V165" s="9" t="s">
        <v>986</v>
      </c>
      <c r="W165" s="14">
        <v>16</v>
      </c>
    </row>
    <row r="166" spans="1:23" ht="28.5" customHeight="1">
      <c r="A166" s="9" t="s">
        <v>40</v>
      </c>
      <c r="B166" s="9" t="s">
        <v>524</v>
      </c>
      <c r="C166" s="9">
        <v>25</v>
      </c>
      <c r="D166" s="10">
        <v>25.86</v>
      </c>
      <c r="E166" s="10">
        <v>30.75</v>
      </c>
      <c r="F166" s="9" t="s">
        <v>25</v>
      </c>
      <c r="G166" s="9">
        <v>1</v>
      </c>
      <c r="H166" s="9" t="s">
        <v>603</v>
      </c>
      <c r="I166" s="9" t="s">
        <v>13</v>
      </c>
      <c r="J166" s="9" t="s">
        <v>86</v>
      </c>
      <c r="K166" s="11">
        <v>3230.9366</v>
      </c>
      <c r="L166" s="11">
        <v>953.2405</v>
      </c>
      <c r="M166" s="12">
        <v>2001</v>
      </c>
      <c r="N166" s="12">
        <f t="shared" si="24"/>
        <v>65.88797228402241</v>
      </c>
      <c r="O166" s="10">
        <v>3.6507999999999998</v>
      </c>
      <c r="P166" s="10">
        <v>9.9199999999999997E-2</v>
      </c>
      <c r="Q166" s="11">
        <v>90</v>
      </c>
      <c r="R166" s="10">
        <f t="shared" si="25"/>
        <v>3.3114374400000002</v>
      </c>
      <c r="T166" s="11">
        <v>61.74</v>
      </c>
      <c r="U166" s="9" t="s">
        <v>64</v>
      </c>
      <c r="V166" s="9" t="s">
        <v>988</v>
      </c>
      <c r="W166" s="14">
        <v>19</v>
      </c>
    </row>
    <row r="167" spans="1:23" ht="28.5" customHeight="1">
      <c r="A167" s="9" t="s">
        <v>43</v>
      </c>
      <c r="B167" s="9" t="s">
        <v>522</v>
      </c>
      <c r="C167" s="9">
        <v>230</v>
      </c>
      <c r="D167" s="10">
        <v>0</v>
      </c>
      <c r="E167" s="10">
        <v>0.29499999999999998</v>
      </c>
      <c r="F167" s="9" t="s">
        <v>5</v>
      </c>
      <c r="G167" s="9">
        <v>1</v>
      </c>
      <c r="H167" s="9" t="s">
        <v>604</v>
      </c>
      <c r="I167" s="9" t="s">
        <v>13</v>
      </c>
      <c r="J167" s="9" t="s">
        <v>73</v>
      </c>
      <c r="K167" s="11">
        <v>5393</v>
      </c>
      <c r="L167" s="11">
        <v>180</v>
      </c>
      <c r="M167" s="12">
        <v>2004</v>
      </c>
      <c r="N167" s="12">
        <f t="shared" si="24"/>
        <v>229.51192508895639</v>
      </c>
      <c r="O167" s="10">
        <v>1.4133</v>
      </c>
      <c r="P167" s="10">
        <v>0.22</v>
      </c>
      <c r="Q167" s="11">
        <v>97</v>
      </c>
      <c r="R167" s="10">
        <v>1.5</v>
      </c>
      <c r="T167" s="11">
        <v>41.75</v>
      </c>
      <c r="U167" s="9" t="s">
        <v>213</v>
      </c>
      <c r="V167" s="9" t="s">
        <v>988</v>
      </c>
      <c r="W167" s="14">
        <v>14</v>
      </c>
    </row>
    <row r="168" spans="1:23" ht="28.5" customHeight="1">
      <c r="A168" s="9" t="s">
        <v>43</v>
      </c>
      <c r="B168" s="9" t="s">
        <v>522</v>
      </c>
      <c r="C168" s="9">
        <v>230</v>
      </c>
      <c r="D168" s="10">
        <v>0.29499999999999998</v>
      </c>
      <c r="E168" s="10">
        <v>0.82</v>
      </c>
      <c r="F168" s="9" t="s">
        <v>5</v>
      </c>
      <c r="G168" s="9">
        <v>1</v>
      </c>
      <c r="H168" s="9" t="s">
        <v>604</v>
      </c>
      <c r="I168" s="9" t="s">
        <v>13</v>
      </c>
      <c r="J168" s="9" t="s">
        <v>73</v>
      </c>
      <c r="K168" s="11">
        <v>5393</v>
      </c>
      <c r="L168" s="11">
        <v>180</v>
      </c>
      <c r="M168" s="12">
        <v>2004</v>
      </c>
      <c r="N168" s="12">
        <f t="shared" si="24"/>
        <v>135.96348449072616</v>
      </c>
      <c r="O168" s="10">
        <v>2.4315000000000002</v>
      </c>
      <c r="P168" s="10">
        <v>0.2424</v>
      </c>
      <c r="Q168" s="11">
        <v>85</v>
      </c>
      <c r="R168" s="10">
        <f t="shared" si="25"/>
        <v>1.7464689600000001</v>
      </c>
      <c r="T168" s="11">
        <v>50.9</v>
      </c>
      <c r="U168" s="9" t="s">
        <v>213</v>
      </c>
      <c r="V168" s="9" t="s">
        <v>987</v>
      </c>
      <c r="W168" s="14">
        <v>21</v>
      </c>
    </row>
    <row r="169" spans="1:23" ht="28.5" customHeight="1">
      <c r="A169" s="9" t="s">
        <v>43</v>
      </c>
      <c r="B169" s="9" t="s">
        <v>522</v>
      </c>
      <c r="C169" s="9">
        <v>230</v>
      </c>
      <c r="D169" s="10">
        <v>0.82</v>
      </c>
      <c r="E169" s="10">
        <v>1.2629999999999999</v>
      </c>
      <c r="F169" s="9" t="s">
        <v>5</v>
      </c>
      <c r="G169" s="9">
        <v>1</v>
      </c>
      <c r="H169" s="9" t="s">
        <v>604</v>
      </c>
      <c r="I169" s="9" t="s">
        <v>13</v>
      </c>
      <c r="J169" s="9" t="s">
        <v>73</v>
      </c>
      <c r="K169" s="11">
        <v>5393</v>
      </c>
      <c r="L169" s="11">
        <v>180</v>
      </c>
      <c r="M169" s="12">
        <v>2004</v>
      </c>
      <c r="N169" s="12">
        <f t="shared" si="24"/>
        <v>106.16142378322316</v>
      </c>
      <c r="O169" s="10">
        <v>2.8902999999999999</v>
      </c>
      <c r="P169" s="10">
        <v>0.22869999999999999</v>
      </c>
      <c r="Q169" s="11">
        <v>79</v>
      </c>
      <c r="R169" s="10">
        <f t="shared" si="25"/>
        <v>2.0510852399999999</v>
      </c>
      <c r="T169" s="11">
        <v>56.4</v>
      </c>
      <c r="U169" s="9" t="s">
        <v>213</v>
      </c>
      <c r="V169" s="9" t="s">
        <v>987</v>
      </c>
      <c r="W169" s="14">
        <v>19</v>
      </c>
    </row>
    <row r="170" spans="1:23" ht="28.5" customHeight="1">
      <c r="A170" s="9" t="s">
        <v>43</v>
      </c>
      <c r="B170" s="9" t="s">
        <v>522</v>
      </c>
      <c r="C170" s="9">
        <v>230</v>
      </c>
      <c r="D170" s="10">
        <v>1.2629999999999999</v>
      </c>
      <c r="E170" s="10">
        <v>1.377</v>
      </c>
      <c r="F170" s="9" t="s">
        <v>5</v>
      </c>
      <c r="G170" s="9">
        <v>1</v>
      </c>
      <c r="H170" s="9" t="s">
        <v>604</v>
      </c>
      <c r="I170" s="9" t="s">
        <v>12</v>
      </c>
      <c r="J170" s="9" t="s">
        <v>73</v>
      </c>
      <c r="K170" s="11">
        <v>7041.5</v>
      </c>
      <c r="L170" s="11">
        <v>260.5</v>
      </c>
      <c r="M170" s="12">
        <v>2004</v>
      </c>
      <c r="N170" s="12">
        <f>(LN(O170/5)/-0.0038)</f>
        <v>145.31666532104444</v>
      </c>
      <c r="O170" s="10">
        <v>2.8784000000000001</v>
      </c>
      <c r="P170" s="10" t="s">
        <v>226</v>
      </c>
      <c r="Q170" s="11">
        <v>93</v>
      </c>
      <c r="R170" s="10">
        <f>O170-5*(1-(Q170/100))</f>
        <v>2.5284000000000004</v>
      </c>
      <c r="S170" s="10">
        <v>0.255</v>
      </c>
      <c r="U170" s="9" t="s">
        <v>213</v>
      </c>
      <c r="V170" s="9" t="s">
        <v>987</v>
      </c>
      <c r="W170" s="14">
        <v>47</v>
      </c>
    </row>
    <row r="171" spans="1:23" ht="28.5" customHeight="1">
      <c r="A171" s="9" t="s">
        <v>43</v>
      </c>
      <c r="B171" s="9" t="s">
        <v>522</v>
      </c>
      <c r="C171" s="9">
        <v>230</v>
      </c>
      <c r="D171" s="10">
        <v>1.377</v>
      </c>
      <c r="E171" s="10">
        <v>2.5979999999999999</v>
      </c>
      <c r="F171" s="9" t="s">
        <v>5</v>
      </c>
      <c r="G171" s="9">
        <v>1</v>
      </c>
      <c r="H171" s="9" t="s">
        <v>604</v>
      </c>
      <c r="I171" s="9" t="s">
        <v>13</v>
      </c>
      <c r="J171" s="9" t="s">
        <v>73</v>
      </c>
      <c r="K171" s="11">
        <v>3602.9794999999999</v>
      </c>
      <c r="L171" s="11">
        <v>258.43819999999999</v>
      </c>
      <c r="M171" s="12">
        <v>2004</v>
      </c>
      <c r="N171" s="12">
        <f t="shared" ref="N171:N195" si="26">(LN(O171/5.35)/-0.0058)</f>
        <v>122.22357315453974</v>
      </c>
      <c r="O171" s="10">
        <v>2.6332</v>
      </c>
      <c r="P171" s="10">
        <v>0.18240000000000001</v>
      </c>
      <c r="Q171" s="11">
        <v>100</v>
      </c>
      <c r="R171" s="10">
        <f t="shared" ref="R171:R195" si="27">O171-(4*(P171^2))-(3*(1-Q171/100))</f>
        <v>2.5001209599999998</v>
      </c>
      <c r="T171" s="11">
        <v>63.1</v>
      </c>
      <c r="U171" s="9" t="s">
        <v>213</v>
      </c>
      <c r="V171" s="9" t="s">
        <v>988</v>
      </c>
      <c r="W171" s="14">
        <v>46</v>
      </c>
    </row>
    <row r="172" spans="1:23" ht="28.5" customHeight="1">
      <c r="A172" s="9" t="s">
        <v>43</v>
      </c>
      <c r="B172" s="9" t="s">
        <v>522</v>
      </c>
      <c r="C172" s="9">
        <v>230</v>
      </c>
      <c r="D172" s="10">
        <v>2.5979999999999999</v>
      </c>
      <c r="E172" s="10">
        <v>15.939</v>
      </c>
      <c r="F172" s="9" t="s">
        <v>5</v>
      </c>
      <c r="G172" s="9">
        <v>1</v>
      </c>
      <c r="H172" s="9" t="s">
        <v>605</v>
      </c>
      <c r="I172" s="9" t="s">
        <v>6</v>
      </c>
      <c r="J172" s="9" t="s">
        <v>73</v>
      </c>
      <c r="K172" s="11">
        <v>1231.0182</v>
      </c>
      <c r="L172" s="11">
        <v>179.63550000000001</v>
      </c>
      <c r="M172" s="12">
        <v>1986</v>
      </c>
      <c r="N172" s="12">
        <f t="shared" si="26"/>
        <v>91.869295579500786</v>
      </c>
      <c r="O172" s="10">
        <v>3.1400999999999999</v>
      </c>
      <c r="P172" s="10">
        <v>0.2437</v>
      </c>
      <c r="Q172" s="11">
        <v>91</v>
      </c>
      <c r="R172" s="10">
        <f t="shared" si="27"/>
        <v>2.6325412399999997</v>
      </c>
      <c r="T172" s="11">
        <v>57.111499999999999</v>
      </c>
      <c r="U172" s="9" t="s">
        <v>63</v>
      </c>
      <c r="V172" s="9" t="s">
        <v>988</v>
      </c>
      <c r="W172" s="14">
        <v>10</v>
      </c>
    </row>
    <row r="173" spans="1:23" ht="28.5" customHeight="1">
      <c r="A173" s="9" t="s">
        <v>43</v>
      </c>
      <c r="B173" s="9" t="s">
        <v>522</v>
      </c>
      <c r="C173" s="9">
        <v>230</v>
      </c>
      <c r="D173" s="10">
        <v>16.023</v>
      </c>
      <c r="E173" s="10">
        <v>27.058</v>
      </c>
      <c r="F173" s="9" t="s">
        <v>5</v>
      </c>
      <c r="G173" s="9">
        <v>1</v>
      </c>
      <c r="H173" s="9" t="s">
        <v>605</v>
      </c>
      <c r="I173" s="9" t="s">
        <v>6</v>
      </c>
      <c r="J173" s="9" t="s">
        <v>73</v>
      </c>
      <c r="K173" s="11">
        <v>680.91129999999998</v>
      </c>
      <c r="L173" s="11">
        <v>142.61879999999999</v>
      </c>
      <c r="M173" s="12">
        <v>1985</v>
      </c>
      <c r="N173" s="12">
        <f t="shared" si="26"/>
        <v>136.00603478539017</v>
      </c>
      <c r="O173" s="10">
        <v>2.4308999999999998</v>
      </c>
      <c r="P173" s="10">
        <v>0.22939999999999999</v>
      </c>
      <c r="Q173" s="11">
        <v>94</v>
      </c>
      <c r="R173" s="10">
        <f t="shared" si="27"/>
        <v>2.0404025599999995</v>
      </c>
      <c r="T173" s="11">
        <v>56.412999999999997</v>
      </c>
      <c r="U173" s="9" t="s">
        <v>63</v>
      </c>
      <c r="V173" s="9" t="s">
        <v>987</v>
      </c>
      <c r="W173" s="14">
        <v>5</v>
      </c>
    </row>
    <row r="174" spans="1:23" ht="28.5" customHeight="1">
      <c r="A174" s="9" t="s">
        <v>43</v>
      </c>
      <c r="B174" s="9" t="s">
        <v>522</v>
      </c>
      <c r="C174" s="9">
        <v>230</v>
      </c>
      <c r="D174" s="10">
        <v>27.058</v>
      </c>
      <c r="E174" s="10">
        <v>32.933999999999997</v>
      </c>
      <c r="F174" s="9" t="s">
        <v>5</v>
      </c>
      <c r="G174" s="9">
        <v>1</v>
      </c>
      <c r="H174" s="9" t="s">
        <v>606</v>
      </c>
      <c r="I174" s="9" t="s">
        <v>6</v>
      </c>
      <c r="J174" s="9" t="s">
        <v>73</v>
      </c>
      <c r="K174" s="11">
        <v>477.3492</v>
      </c>
      <c r="L174" s="11">
        <v>98.004800000000003</v>
      </c>
      <c r="M174" s="12">
        <v>1990</v>
      </c>
      <c r="N174" s="12">
        <f t="shared" si="26"/>
        <v>102.0063894513976</v>
      </c>
      <c r="O174" s="10">
        <v>2.9607999999999999</v>
      </c>
      <c r="P174" s="10">
        <v>0.16980000000000001</v>
      </c>
      <c r="Q174" s="11">
        <v>85</v>
      </c>
      <c r="R174" s="10">
        <f t="shared" si="27"/>
        <v>2.3954718399999999</v>
      </c>
      <c r="T174" s="11">
        <v>54.990900000000003</v>
      </c>
      <c r="U174" s="9" t="s">
        <v>63</v>
      </c>
      <c r="V174" s="9" t="s">
        <v>987</v>
      </c>
      <c r="W174" s="14">
        <v>8</v>
      </c>
    </row>
    <row r="175" spans="1:23" ht="28.5" customHeight="1">
      <c r="A175" s="9" t="s">
        <v>43</v>
      </c>
      <c r="B175" s="9" t="s">
        <v>522</v>
      </c>
      <c r="C175" s="9">
        <v>230</v>
      </c>
      <c r="D175" s="10">
        <v>32.933999999999997</v>
      </c>
      <c r="E175" s="10">
        <v>42.04</v>
      </c>
      <c r="F175" s="9" t="s">
        <v>5</v>
      </c>
      <c r="G175" s="9">
        <v>1</v>
      </c>
      <c r="H175" s="9" t="s">
        <v>606</v>
      </c>
      <c r="I175" s="9" t="s">
        <v>6</v>
      </c>
      <c r="J175" s="9" t="s">
        <v>73</v>
      </c>
      <c r="K175" s="11">
        <v>427.51639999999998</v>
      </c>
      <c r="L175" s="11">
        <v>91.3369</v>
      </c>
      <c r="M175" s="12">
        <v>1990</v>
      </c>
      <c r="N175" s="12">
        <f t="shared" si="26"/>
        <v>103.25708310646003</v>
      </c>
      <c r="O175" s="10">
        <v>2.9394</v>
      </c>
      <c r="P175" s="10">
        <v>0.2747</v>
      </c>
      <c r="Q175" s="11">
        <v>87</v>
      </c>
      <c r="R175" s="10">
        <f t="shared" si="27"/>
        <v>2.24755964</v>
      </c>
      <c r="T175" s="11">
        <v>58.625</v>
      </c>
      <c r="U175" s="9" t="s">
        <v>63</v>
      </c>
      <c r="V175" s="9" t="s">
        <v>988</v>
      </c>
      <c r="W175" s="14">
        <v>5</v>
      </c>
    </row>
    <row r="176" spans="1:23" ht="28.5" customHeight="1">
      <c r="A176" s="9" t="s">
        <v>44</v>
      </c>
      <c r="B176" s="9" t="s">
        <v>522</v>
      </c>
      <c r="C176" s="9">
        <v>70</v>
      </c>
      <c r="D176" s="10">
        <v>0</v>
      </c>
      <c r="E176" s="10">
        <v>5.3029999999999999</v>
      </c>
      <c r="F176" s="9" t="s">
        <v>5</v>
      </c>
      <c r="G176" s="9">
        <v>1</v>
      </c>
      <c r="H176" s="9" t="s">
        <v>607</v>
      </c>
      <c r="I176" s="9" t="s">
        <v>6</v>
      </c>
      <c r="J176" s="9" t="s">
        <v>86</v>
      </c>
      <c r="K176" s="11">
        <v>449.92189999999999</v>
      </c>
      <c r="L176" s="11">
        <v>26.086200000000002</v>
      </c>
      <c r="M176" s="12">
        <v>1994</v>
      </c>
      <c r="N176" s="12">
        <f t="shared" si="26"/>
        <v>119.50168932432911</v>
      </c>
      <c r="O176" s="10">
        <v>2.6751</v>
      </c>
      <c r="P176" s="10">
        <v>0.18779999999999999</v>
      </c>
      <c r="Q176" s="11">
        <v>97</v>
      </c>
      <c r="R176" s="10">
        <f t="shared" si="27"/>
        <v>2.4440246400000003</v>
      </c>
      <c r="T176" s="11">
        <v>53.942900000000002</v>
      </c>
      <c r="U176" s="9" t="s">
        <v>63</v>
      </c>
      <c r="V176" s="9" t="s">
        <v>987</v>
      </c>
      <c r="W176" s="14">
        <v>9</v>
      </c>
    </row>
    <row r="177" spans="1:23" ht="28.5" customHeight="1">
      <c r="A177" s="9" t="s">
        <v>44</v>
      </c>
      <c r="B177" s="9" t="s">
        <v>522</v>
      </c>
      <c r="C177" s="9">
        <v>70</v>
      </c>
      <c r="D177" s="10">
        <v>5.3029999999999999</v>
      </c>
      <c r="E177" s="10">
        <v>10.984999999999999</v>
      </c>
      <c r="F177" s="9" t="s">
        <v>5</v>
      </c>
      <c r="G177" s="9">
        <v>1</v>
      </c>
      <c r="H177" s="9" t="s">
        <v>607</v>
      </c>
      <c r="I177" s="9" t="s">
        <v>6</v>
      </c>
      <c r="J177" s="9" t="s">
        <v>86</v>
      </c>
      <c r="K177" s="11">
        <v>295.84089999999998</v>
      </c>
      <c r="L177" s="11">
        <v>17.105399999999999</v>
      </c>
      <c r="M177" s="12">
        <v>1994</v>
      </c>
      <c r="N177" s="12">
        <f t="shared" si="26"/>
        <v>98.006023514966216</v>
      </c>
      <c r="O177" s="10">
        <v>3.0303</v>
      </c>
      <c r="P177" s="10">
        <v>9.7799999999999998E-2</v>
      </c>
      <c r="Q177" s="11">
        <v>94</v>
      </c>
      <c r="R177" s="10">
        <f t="shared" si="27"/>
        <v>2.8120406399999998</v>
      </c>
      <c r="T177" s="11">
        <v>47.04</v>
      </c>
      <c r="U177" s="9" t="s">
        <v>63</v>
      </c>
      <c r="V177" s="9" t="s">
        <v>987</v>
      </c>
      <c r="W177" s="14">
        <v>28</v>
      </c>
    </row>
    <row r="178" spans="1:23" ht="28.5" customHeight="1">
      <c r="A178" s="9" t="s">
        <v>44</v>
      </c>
      <c r="B178" s="9" t="s">
        <v>522</v>
      </c>
      <c r="C178" s="9">
        <v>70</v>
      </c>
      <c r="D178" s="10">
        <v>10.991</v>
      </c>
      <c r="E178" s="10">
        <v>11.381</v>
      </c>
      <c r="F178" s="9" t="s">
        <v>5</v>
      </c>
      <c r="G178" s="9">
        <v>1</v>
      </c>
      <c r="H178" s="9" t="s">
        <v>608</v>
      </c>
      <c r="I178" s="9" t="s">
        <v>6</v>
      </c>
      <c r="J178" s="9" t="s">
        <v>86</v>
      </c>
      <c r="K178" s="11">
        <v>244</v>
      </c>
      <c r="L178" s="11">
        <v>14</v>
      </c>
      <c r="M178" s="12">
        <v>1994</v>
      </c>
      <c r="N178" s="12">
        <f t="shared" si="26"/>
        <v>87.451453509104795</v>
      </c>
      <c r="O178" s="10">
        <v>3.2216</v>
      </c>
      <c r="P178" s="10">
        <v>0.2591</v>
      </c>
      <c r="Q178" s="11">
        <v>94</v>
      </c>
      <c r="R178" s="10">
        <f t="shared" si="27"/>
        <v>2.7730687599999997</v>
      </c>
      <c r="T178" s="11">
        <v>56.85</v>
      </c>
      <c r="U178" s="9" t="s">
        <v>63</v>
      </c>
      <c r="V178" s="9" t="s">
        <v>987</v>
      </c>
      <c r="W178" s="14">
        <v>28</v>
      </c>
    </row>
    <row r="179" spans="1:23" ht="28.5" customHeight="1">
      <c r="A179" s="9" t="s">
        <v>44</v>
      </c>
      <c r="B179" s="9" t="s">
        <v>522</v>
      </c>
      <c r="C179" s="9">
        <v>70</v>
      </c>
      <c r="D179" s="10">
        <v>11.381</v>
      </c>
      <c r="E179" s="10">
        <v>15.343999999999999</v>
      </c>
      <c r="F179" s="9" t="s">
        <v>5</v>
      </c>
      <c r="G179" s="9">
        <v>1</v>
      </c>
      <c r="H179" s="9" t="s">
        <v>609</v>
      </c>
      <c r="I179" s="9" t="s">
        <v>6</v>
      </c>
      <c r="J179" s="9" t="s">
        <v>86</v>
      </c>
      <c r="K179" s="11">
        <v>134</v>
      </c>
      <c r="L179" s="11">
        <v>8</v>
      </c>
      <c r="M179" s="12">
        <v>1994</v>
      </c>
      <c r="N179" s="12">
        <f t="shared" si="26"/>
        <v>87.756776655517797</v>
      </c>
      <c r="O179" s="10">
        <v>3.2159</v>
      </c>
      <c r="P179" s="10">
        <v>9.1600000000000001E-2</v>
      </c>
      <c r="Q179" s="11">
        <v>94</v>
      </c>
      <c r="R179" s="10">
        <f t="shared" si="27"/>
        <v>3.0023377599999996</v>
      </c>
      <c r="T179" s="11">
        <v>60.125</v>
      </c>
      <c r="U179" s="9" t="s">
        <v>63</v>
      </c>
      <c r="V179" s="9" t="s">
        <v>987</v>
      </c>
      <c r="W179" s="14">
        <v>35</v>
      </c>
    </row>
    <row r="180" spans="1:23" ht="28.5" customHeight="1">
      <c r="A180" s="9" t="s">
        <v>44</v>
      </c>
      <c r="B180" s="9" t="s">
        <v>522</v>
      </c>
      <c r="C180" s="9">
        <v>70</v>
      </c>
      <c r="D180" s="10">
        <v>15.343999999999999</v>
      </c>
      <c r="E180" s="10">
        <v>19.652999999999999</v>
      </c>
      <c r="F180" s="9" t="s">
        <v>5</v>
      </c>
      <c r="G180" s="9">
        <v>1</v>
      </c>
      <c r="H180" s="9" t="s">
        <v>609</v>
      </c>
      <c r="I180" s="9" t="s">
        <v>6</v>
      </c>
      <c r="J180" s="9" t="s">
        <v>73</v>
      </c>
      <c r="K180" s="11">
        <v>87.093500000000006</v>
      </c>
      <c r="L180" s="11">
        <v>4.9737999999999998</v>
      </c>
      <c r="M180" s="12">
        <v>2010</v>
      </c>
      <c r="N180" s="12">
        <f t="shared" si="26"/>
        <v>41.726213037688353</v>
      </c>
      <c r="O180" s="10">
        <v>4.2</v>
      </c>
      <c r="P180" s="10">
        <v>0.02</v>
      </c>
      <c r="Q180" s="11">
        <v>100</v>
      </c>
      <c r="R180" s="10">
        <f t="shared" si="27"/>
        <v>4.1984000000000004</v>
      </c>
      <c r="T180" s="11">
        <v>51.075000000000003</v>
      </c>
      <c r="U180" s="9" t="s">
        <v>63</v>
      </c>
      <c r="V180" s="9"/>
    </row>
    <row r="181" spans="1:23" ht="28.5" customHeight="1">
      <c r="A181" s="9" t="s">
        <v>44</v>
      </c>
      <c r="B181" s="9" t="s">
        <v>522</v>
      </c>
      <c r="C181" s="9">
        <v>70</v>
      </c>
      <c r="D181" s="10">
        <v>19.652999999999999</v>
      </c>
      <c r="E181" s="10">
        <v>25.603000000000002</v>
      </c>
      <c r="F181" s="9" t="s">
        <v>5</v>
      </c>
      <c r="G181" s="9">
        <v>1</v>
      </c>
      <c r="H181" s="9" t="s">
        <v>609</v>
      </c>
      <c r="I181" s="9" t="s">
        <v>6</v>
      </c>
      <c r="J181" s="9" t="s">
        <v>73</v>
      </c>
      <c r="K181" s="11">
        <v>72</v>
      </c>
      <c r="L181" s="11">
        <v>4</v>
      </c>
      <c r="M181" s="12">
        <v>2010</v>
      </c>
      <c r="N181" s="12">
        <f t="shared" si="26"/>
        <v>41.726213037688353</v>
      </c>
      <c r="O181" s="10">
        <v>4.2</v>
      </c>
      <c r="P181" s="10">
        <v>0.02</v>
      </c>
      <c r="Q181" s="11">
        <v>100</v>
      </c>
      <c r="R181" s="10">
        <f t="shared" si="27"/>
        <v>4.1984000000000004</v>
      </c>
      <c r="T181" s="11">
        <v>61.8583</v>
      </c>
      <c r="U181" s="9" t="s">
        <v>63</v>
      </c>
      <c r="V181" s="9"/>
    </row>
    <row r="182" spans="1:23" ht="28.5" customHeight="1">
      <c r="A182" s="9" t="s">
        <v>44</v>
      </c>
      <c r="B182" s="9" t="s">
        <v>522</v>
      </c>
      <c r="C182" s="9">
        <v>70</v>
      </c>
      <c r="D182" s="10">
        <v>25.603000000000002</v>
      </c>
      <c r="E182" s="10">
        <v>30.603000000000002</v>
      </c>
      <c r="F182" s="9" t="s">
        <v>5</v>
      </c>
      <c r="G182" s="9">
        <v>1</v>
      </c>
      <c r="H182" s="9" t="s">
        <v>609</v>
      </c>
      <c r="I182" s="9" t="s">
        <v>6</v>
      </c>
      <c r="J182" s="9" t="s">
        <v>73</v>
      </c>
      <c r="K182" s="11">
        <v>72</v>
      </c>
      <c r="L182" s="11">
        <v>4</v>
      </c>
      <c r="M182" s="12">
        <v>1990</v>
      </c>
      <c r="N182" s="12">
        <f t="shared" si="26"/>
        <v>64.805174513463513</v>
      </c>
      <c r="O182" s="10">
        <v>3.6738</v>
      </c>
      <c r="P182" s="10">
        <v>0.18429999999999999</v>
      </c>
      <c r="Q182" s="11">
        <v>97</v>
      </c>
      <c r="R182" s="10">
        <f t="shared" si="27"/>
        <v>3.4479340399999998</v>
      </c>
      <c r="T182" s="11">
        <v>53.89</v>
      </c>
      <c r="U182" s="9" t="s">
        <v>63</v>
      </c>
      <c r="V182" s="9" t="s">
        <v>986</v>
      </c>
      <c r="W182" s="14">
        <v>14</v>
      </c>
    </row>
    <row r="183" spans="1:23" ht="28.5" customHeight="1">
      <c r="A183" s="9" t="s">
        <v>44</v>
      </c>
      <c r="B183" s="9" t="s">
        <v>522</v>
      </c>
      <c r="C183" s="9">
        <v>70</v>
      </c>
      <c r="D183" s="10">
        <v>30.603000000000002</v>
      </c>
      <c r="E183" s="10">
        <v>43.424999999999997</v>
      </c>
      <c r="F183" s="9" t="s">
        <v>5</v>
      </c>
      <c r="G183" s="9">
        <v>1</v>
      </c>
      <c r="H183" s="9" t="s">
        <v>609</v>
      </c>
      <c r="I183" s="9" t="s">
        <v>6</v>
      </c>
      <c r="J183" s="9" t="s">
        <v>73</v>
      </c>
      <c r="K183" s="11">
        <v>72</v>
      </c>
      <c r="L183" s="11">
        <v>4</v>
      </c>
      <c r="M183" s="12">
        <v>1992</v>
      </c>
      <c r="N183" s="12">
        <f t="shared" si="26"/>
        <v>57.941570033386114</v>
      </c>
      <c r="O183" s="10">
        <v>3.823</v>
      </c>
      <c r="P183" s="10">
        <v>0.19139999999999999</v>
      </c>
      <c r="Q183" s="11">
        <v>100</v>
      </c>
      <c r="R183" s="10">
        <f t="shared" si="27"/>
        <v>3.6764641600000001</v>
      </c>
      <c r="T183" s="11">
        <v>54.403799999999997</v>
      </c>
      <c r="U183" s="9" t="s">
        <v>63</v>
      </c>
      <c r="V183" s="9" t="s">
        <v>986</v>
      </c>
      <c r="W183" s="14">
        <v>28</v>
      </c>
    </row>
    <row r="184" spans="1:23" ht="28.5" customHeight="1">
      <c r="A184" s="9" t="s">
        <v>44</v>
      </c>
      <c r="B184" s="9" t="s">
        <v>522</v>
      </c>
      <c r="C184" s="9">
        <v>70</v>
      </c>
      <c r="D184" s="10">
        <v>43.424999999999997</v>
      </c>
      <c r="E184" s="10">
        <v>46.969000000000001</v>
      </c>
      <c r="F184" s="9" t="s">
        <v>5</v>
      </c>
      <c r="G184" s="9">
        <v>1</v>
      </c>
      <c r="H184" s="9" t="s">
        <v>610</v>
      </c>
      <c r="I184" s="9" t="s">
        <v>6</v>
      </c>
      <c r="J184" s="9" t="s">
        <v>73</v>
      </c>
      <c r="K184" s="11">
        <v>72</v>
      </c>
      <c r="L184" s="11">
        <v>4</v>
      </c>
      <c r="M184" s="12">
        <v>1992</v>
      </c>
      <c r="N184" s="12">
        <f t="shared" si="26"/>
        <v>56.553610055233243</v>
      </c>
      <c r="O184" s="10">
        <v>3.8538999999999999</v>
      </c>
      <c r="P184" s="10">
        <v>8.1900000000000001E-2</v>
      </c>
      <c r="Q184" s="11">
        <v>100</v>
      </c>
      <c r="R184" s="10">
        <f t="shared" si="27"/>
        <v>3.82706956</v>
      </c>
      <c r="T184" s="11">
        <v>56.683300000000003</v>
      </c>
      <c r="U184" s="9" t="s">
        <v>63</v>
      </c>
      <c r="V184" s="9"/>
    </row>
    <row r="185" spans="1:23" ht="28.5" customHeight="1">
      <c r="A185" s="9" t="s">
        <v>44</v>
      </c>
      <c r="B185" s="9" t="s">
        <v>522</v>
      </c>
      <c r="C185" s="9">
        <v>70</v>
      </c>
      <c r="D185" s="10">
        <v>46.969000000000001</v>
      </c>
      <c r="E185" s="10">
        <v>49.606000000000002</v>
      </c>
      <c r="F185" s="9" t="s">
        <v>5</v>
      </c>
      <c r="G185" s="9">
        <v>1</v>
      </c>
      <c r="H185" s="9" t="s">
        <v>609</v>
      </c>
      <c r="I185" s="9" t="s">
        <v>6</v>
      </c>
      <c r="J185" s="9" t="s">
        <v>73</v>
      </c>
      <c r="K185" s="11">
        <v>72</v>
      </c>
      <c r="L185" s="11">
        <v>4</v>
      </c>
      <c r="M185" s="12">
        <v>1992</v>
      </c>
      <c r="N185" s="12">
        <f t="shared" si="26"/>
        <v>50.643359648379565</v>
      </c>
      <c r="O185" s="10">
        <v>3.9883000000000002</v>
      </c>
      <c r="P185" s="10">
        <v>8.1199999999999994E-2</v>
      </c>
      <c r="Q185" s="11">
        <v>100</v>
      </c>
      <c r="R185" s="10">
        <f t="shared" si="27"/>
        <v>3.9619262400000004</v>
      </c>
      <c r="T185" s="11">
        <v>57.05</v>
      </c>
      <c r="U185" s="9" t="s">
        <v>63</v>
      </c>
      <c r="V185" s="9"/>
    </row>
    <row r="186" spans="1:23" ht="28.5" customHeight="1">
      <c r="A186" s="9" t="s">
        <v>44</v>
      </c>
      <c r="B186" s="9" t="s">
        <v>522</v>
      </c>
      <c r="C186" s="9">
        <v>70</v>
      </c>
      <c r="D186" s="10">
        <v>51.097999999999999</v>
      </c>
      <c r="E186" s="10">
        <v>55.947000000000003</v>
      </c>
      <c r="F186" s="9" t="s">
        <v>5</v>
      </c>
      <c r="G186" s="9">
        <v>1</v>
      </c>
      <c r="H186" s="9" t="s">
        <v>609</v>
      </c>
      <c r="I186" s="9" t="s">
        <v>6</v>
      </c>
      <c r="J186" s="9" t="s">
        <v>73</v>
      </c>
      <c r="K186" s="11">
        <v>126.8381</v>
      </c>
      <c r="L186" s="11">
        <v>7.7493999999999996</v>
      </c>
      <c r="M186" s="12">
        <v>1986</v>
      </c>
      <c r="N186" s="12">
        <f t="shared" si="26"/>
        <v>99.313903931350424</v>
      </c>
      <c r="O186" s="10">
        <v>3.0074000000000001</v>
      </c>
      <c r="P186" s="10">
        <v>0.17130000000000001</v>
      </c>
      <c r="Q186" s="11">
        <v>96</v>
      </c>
      <c r="R186" s="10">
        <f t="shared" si="27"/>
        <v>2.7700252399999998</v>
      </c>
      <c r="T186" s="11">
        <v>65.2333</v>
      </c>
      <c r="U186" s="9" t="s">
        <v>63</v>
      </c>
      <c r="V186" s="9" t="s">
        <v>987</v>
      </c>
      <c r="W186" s="14">
        <v>23</v>
      </c>
    </row>
    <row r="187" spans="1:23" ht="28.5" customHeight="1">
      <c r="A187" s="9" t="s">
        <v>44</v>
      </c>
      <c r="B187" s="9" t="s">
        <v>522</v>
      </c>
      <c r="C187" s="9">
        <v>70</v>
      </c>
      <c r="D187" s="10">
        <v>55.947000000000003</v>
      </c>
      <c r="E187" s="10">
        <v>56.246000000000002</v>
      </c>
      <c r="F187" s="9" t="s">
        <v>5</v>
      </c>
      <c r="G187" s="9">
        <v>1</v>
      </c>
      <c r="H187" s="9" t="s">
        <v>609</v>
      </c>
      <c r="I187" s="9" t="s">
        <v>6</v>
      </c>
      <c r="J187" s="9" t="s">
        <v>73</v>
      </c>
      <c r="K187" s="11">
        <v>508</v>
      </c>
      <c r="L187" s="11">
        <v>30</v>
      </c>
      <c r="M187" s="12">
        <v>1986</v>
      </c>
      <c r="N187" s="12">
        <f t="shared" si="26"/>
        <v>120.68520169439921</v>
      </c>
      <c r="O187" s="10">
        <v>2.6568000000000001</v>
      </c>
      <c r="P187" s="10">
        <v>0.23</v>
      </c>
      <c r="Q187" s="11">
        <v>100</v>
      </c>
      <c r="R187" s="10">
        <f t="shared" si="27"/>
        <v>2.4451999999999998</v>
      </c>
      <c r="T187" s="11">
        <v>60.85</v>
      </c>
      <c r="U187" s="9" t="s">
        <v>63</v>
      </c>
      <c r="V187" s="9" t="s">
        <v>987</v>
      </c>
      <c r="W187" s="14">
        <v>23</v>
      </c>
    </row>
    <row r="188" spans="1:23" ht="28.5" customHeight="1">
      <c r="A188" s="9" t="s">
        <v>44</v>
      </c>
      <c r="B188" s="9" t="s">
        <v>522</v>
      </c>
      <c r="C188" s="9">
        <v>70</v>
      </c>
      <c r="D188" s="10">
        <v>56.246000000000002</v>
      </c>
      <c r="E188" s="10">
        <v>57.7</v>
      </c>
      <c r="F188" s="9" t="s">
        <v>5</v>
      </c>
      <c r="G188" s="9">
        <v>1</v>
      </c>
      <c r="H188" s="9" t="s">
        <v>611</v>
      </c>
      <c r="I188" s="9" t="s">
        <v>6</v>
      </c>
      <c r="J188" s="9" t="s">
        <v>73</v>
      </c>
      <c r="K188" s="11">
        <v>563.22969999999998</v>
      </c>
      <c r="L188" s="11">
        <v>33.123100000000001</v>
      </c>
      <c r="M188" s="12">
        <v>1973</v>
      </c>
      <c r="N188" s="12">
        <f t="shared" si="26"/>
        <v>121.15308201708822</v>
      </c>
      <c r="O188" s="10">
        <v>2.6496</v>
      </c>
      <c r="P188" s="10">
        <v>0.22839999999999999</v>
      </c>
      <c r="Q188" s="11">
        <v>99</v>
      </c>
      <c r="R188" s="10">
        <f t="shared" si="27"/>
        <v>2.4109337599999998</v>
      </c>
      <c r="T188" s="11">
        <v>57.6</v>
      </c>
      <c r="U188" s="9" t="s">
        <v>213</v>
      </c>
      <c r="V188" s="9"/>
    </row>
    <row r="189" spans="1:23" ht="28.5" customHeight="1">
      <c r="A189" s="9" t="s">
        <v>45</v>
      </c>
      <c r="B189" s="9" t="s">
        <v>522</v>
      </c>
      <c r="C189" s="9">
        <v>71</v>
      </c>
      <c r="D189" s="10">
        <v>0</v>
      </c>
      <c r="E189" s="10">
        <v>1.302</v>
      </c>
      <c r="F189" s="9" t="s">
        <v>5</v>
      </c>
      <c r="G189" s="9">
        <v>1</v>
      </c>
      <c r="H189" s="9" t="s">
        <v>565</v>
      </c>
      <c r="I189" s="9" t="s">
        <v>6</v>
      </c>
      <c r="J189" s="9" t="s">
        <v>73</v>
      </c>
      <c r="K189" s="11">
        <v>426.97230000000002</v>
      </c>
      <c r="L189" s="11">
        <v>27.487100000000002</v>
      </c>
      <c r="M189" s="12">
        <v>1981</v>
      </c>
      <c r="N189" s="12">
        <f t="shared" si="26"/>
        <v>90.458480266361732</v>
      </c>
      <c r="O189" s="10">
        <v>3.1659000000000002</v>
      </c>
      <c r="P189" s="10">
        <v>0.161</v>
      </c>
      <c r="Q189" s="11">
        <v>93</v>
      </c>
      <c r="R189" s="10">
        <f t="shared" si="27"/>
        <v>2.8522160000000003</v>
      </c>
      <c r="T189" s="11">
        <v>61.555599999999998</v>
      </c>
      <c r="U189" s="9" t="s">
        <v>213</v>
      </c>
      <c r="V189" s="9" t="s">
        <v>986</v>
      </c>
      <c r="W189" s="14">
        <v>61</v>
      </c>
    </row>
    <row r="190" spans="1:23" ht="28.5" customHeight="1">
      <c r="A190" s="9" t="s">
        <v>45</v>
      </c>
      <c r="B190" s="9" t="s">
        <v>522</v>
      </c>
      <c r="C190" s="9">
        <v>71</v>
      </c>
      <c r="D190" s="10">
        <v>1.302</v>
      </c>
      <c r="E190" s="10">
        <v>2.27</v>
      </c>
      <c r="F190" s="9" t="s">
        <v>5</v>
      </c>
      <c r="G190" s="9">
        <v>1</v>
      </c>
      <c r="H190" s="9" t="s">
        <v>565</v>
      </c>
      <c r="I190" s="9" t="s">
        <v>6</v>
      </c>
      <c r="J190" s="9" t="s">
        <v>73</v>
      </c>
      <c r="K190" s="11">
        <v>173</v>
      </c>
      <c r="L190" s="11">
        <v>22</v>
      </c>
      <c r="M190" s="12">
        <v>2008</v>
      </c>
      <c r="N190" s="12">
        <f t="shared" si="26"/>
        <v>62.720034439085723</v>
      </c>
      <c r="O190" s="10">
        <v>3.7185000000000001</v>
      </c>
      <c r="P190" s="10">
        <v>7.3999999999999996E-2</v>
      </c>
      <c r="Q190" s="11">
        <v>100</v>
      </c>
      <c r="R190" s="10">
        <f t="shared" si="27"/>
        <v>3.696596</v>
      </c>
      <c r="T190" s="11">
        <v>62.85</v>
      </c>
      <c r="U190" s="9" t="s">
        <v>213</v>
      </c>
      <c r="V190" s="9"/>
    </row>
    <row r="191" spans="1:23" ht="28.5" customHeight="1">
      <c r="A191" s="9" t="s">
        <v>45</v>
      </c>
      <c r="B191" s="9" t="s">
        <v>522</v>
      </c>
      <c r="C191" s="9">
        <v>71</v>
      </c>
      <c r="D191" s="10">
        <v>2.27</v>
      </c>
      <c r="E191" s="10">
        <v>10.473000000000001</v>
      </c>
      <c r="F191" s="9" t="s">
        <v>5</v>
      </c>
      <c r="G191" s="9">
        <v>1</v>
      </c>
      <c r="H191" s="9" t="s">
        <v>612</v>
      </c>
      <c r="I191" s="9" t="s">
        <v>6</v>
      </c>
      <c r="J191" s="9" t="s">
        <v>73</v>
      </c>
      <c r="K191" s="11">
        <v>127</v>
      </c>
      <c r="L191" s="11">
        <v>12</v>
      </c>
      <c r="M191" s="12">
        <v>2008</v>
      </c>
      <c r="N191" s="12">
        <f t="shared" si="26"/>
        <v>62.562460400766561</v>
      </c>
      <c r="O191" s="10">
        <v>3.7219000000000002</v>
      </c>
      <c r="P191" s="10">
        <v>8.3099999999999993E-2</v>
      </c>
      <c r="Q191" s="11">
        <v>100</v>
      </c>
      <c r="R191" s="10">
        <f t="shared" si="27"/>
        <v>3.6942775600000002</v>
      </c>
      <c r="T191" s="11">
        <v>65.127799999999993</v>
      </c>
      <c r="U191" s="9" t="s">
        <v>63</v>
      </c>
      <c r="V191" s="9" t="s">
        <v>986</v>
      </c>
      <c r="W191" s="14">
        <v>29</v>
      </c>
    </row>
    <row r="192" spans="1:23" ht="28.5" customHeight="1">
      <c r="A192" s="9" t="s">
        <v>46</v>
      </c>
      <c r="B192" s="9" t="s">
        <v>522</v>
      </c>
      <c r="C192" s="9">
        <v>72</v>
      </c>
      <c r="D192" s="10">
        <v>1.55</v>
      </c>
      <c r="E192" s="10">
        <v>12.29</v>
      </c>
      <c r="F192" s="9" t="s">
        <v>5</v>
      </c>
      <c r="G192" s="9">
        <v>1</v>
      </c>
      <c r="H192" s="9" t="s">
        <v>613</v>
      </c>
      <c r="I192" s="9" t="s">
        <v>6</v>
      </c>
      <c r="J192" s="9" t="s">
        <v>73</v>
      </c>
      <c r="K192" s="11">
        <v>154</v>
      </c>
      <c r="L192" s="11">
        <v>44</v>
      </c>
      <c r="M192" s="12">
        <v>2008</v>
      </c>
      <c r="N192" s="12">
        <f t="shared" si="26"/>
        <v>59.204448266613106</v>
      </c>
      <c r="O192" s="10">
        <v>3.7951000000000001</v>
      </c>
      <c r="P192" s="10">
        <v>7.3700000000000002E-2</v>
      </c>
      <c r="Q192" s="11">
        <v>100</v>
      </c>
      <c r="R192" s="10">
        <f t="shared" si="27"/>
        <v>3.7733732400000002</v>
      </c>
      <c r="T192" s="11">
        <v>64.116699999999994</v>
      </c>
      <c r="U192" s="9" t="s">
        <v>63</v>
      </c>
      <c r="V192" s="9" t="s">
        <v>986</v>
      </c>
      <c r="W192" s="14">
        <v>31</v>
      </c>
    </row>
    <row r="193" spans="1:23" ht="28.5" customHeight="1">
      <c r="A193" s="9" t="s">
        <v>46</v>
      </c>
      <c r="B193" s="9" t="s">
        <v>522</v>
      </c>
      <c r="C193" s="9">
        <v>72</v>
      </c>
      <c r="D193" s="10">
        <v>12.29</v>
      </c>
      <c r="E193" s="10">
        <v>15.976000000000001</v>
      </c>
      <c r="F193" s="9" t="s">
        <v>5</v>
      </c>
      <c r="G193" s="9">
        <v>1</v>
      </c>
      <c r="H193" s="9" t="s">
        <v>613</v>
      </c>
      <c r="I193" s="9" t="s">
        <v>6</v>
      </c>
      <c r="J193" s="9" t="s">
        <v>73</v>
      </c>
      <c r="K193" s="11">
        <v>227.75579999999999</v>
      </c>
      <c r="L193" s="11">
        <v>11.7971</v>
      </c>
      <c r="M193" s="12">
        <v>1989</v>
      </c>
      <c r="N193" s="12">
        <f t="shared" si="26"/>
        <v>115.88548764159668</v>
      </c>
      <c r="O193" s="10">
        <v>2.7317999999999998</v>
      </c>
      <c r="P193" s="10">
        <v>7.1599999999999997E-2</v>
      </c>
      <c r="Q193" s="11">
        <v>100</v>
      </c>
      <c r="R193" s="10">
        <f t="shared" si="27"/>
        <v>2.7112937599999998</v>
      </c>
      <c r="T193" s="11">
        <v>64.87</v>
      </c>
      <c r="U193" s="9" t="s">
        <v>63</v>
      </c>
      <c r="V193" s="9" t="s">
        <v>987</v>
      </c>
      <c r="W193" s="14">
        <v>19</v>
      </c>
    </row>
    <row r="194" spans="1:23" ht="28.5" customHeight="1">
      <c r="A194" s="9" t="s">
        <v>47</v>
      </c>
      <c r="B194" s="9" t="s">
        <v>522</v>
      </c>
      <c r="C194" s="9">
        <v>76</v>
      </c>
      <c r="D194" s="10">
        <v>219.79400000000001</v>
      </c>
      <c r="E194" s="10">
        <v>219.94</v>
      </c>
      <c r="F194" s="9" t="s">
        <v>5</v>
      </c>
      <c r="G194" s="9">
        <v>1</v>
      </c>
      <c r="H194" s="9" t="s">
        <v>614</v>
      </c>
      <c r="I194" s="9" t="s">
        <v>6</v>
      </c>
      <c r="J194" s="9" t="s">
        <v>73</v>
      </c>
      <c r="K194" s="11">
        <v>624</v>
      </c>
      <c r="L194" s="11">
        <v>37</v>
      </c>
      <c r="M194" s="12">
        <v>2005</v>
      </c>
      <c r="N194" s="12">
        <f t="shared" si="26"/>
        <v>85.720831237201821</v>
      </c>
      <c r="O194" s="10">
        <v>3.2541000000000002</v>
      </c>
      <c r="P194" s="10">
        <v>0.13739999999999999</v>
      </c>
      <c r="Q194" s="11">
        <v>96</v>
      </c>
      <c r="R194" s="10">
        <f t="shared" si="27"/>
        <v>3.0585849600000001</v>
      </c>
      <c r="T194" s="11">
        <v>62.9</v>
      </c>
      <c r="U194" s="9" t="s">
        <v>213</v>
      </c>
      <c r="V194" s="9" t="s">
        <v>986</v>
      </c>
      <c r="W194" s="14">
        <v>69</v>
      </c>
    </row>
    <row r="195" spans="1:23" ht="28.5" customHeight="1">
      <c r="A195" s="9" t="s">
        <v>47</v>
      </c>
      <c r="B195" s="9" t="s">
        <v>522</v>
      </c>
      <c r="C195" s="9">
        <v>76</v>
      </c>
      <c r="D195" s="10">
        <v>219.94</v>
      </c>
      <c r="E195" s="10">
        <v>222.01499999999999</v>
      </c>
      <c r="F195" s="9" t="s">
        <v>5</v>
      </c>
      <c r="G195" s="9">
        <v>1</v>
      </c>
      <c r="H195" s="9" t="s">
        <v>614</v>
      </c>
      <c r="I195" s="9" t="s">
        <v>6</v>
      </c>
      <c r="J195" s="9" t="s">
        <v>73</v>
      </c>
      <c r="K195" s="11">
        <v>592.79520000000002</v>
      </c>
      <c r="L195" s="11">
        <v>34.898299999999999</v>
      </c>
      <c r="M195" s="12">
        <v>2005</v>
      </c>
      <c r="N195" s="12">
        <f t="shared" si="26"/>
        <v>106.0123568434819</v>
      </c>
      <c r="O195" s="10">
        <v>2.8927999999999998</v>
      </c>
      <c r="P195" s="10">
        <v>0.28050000000000003</v>
      </c>
      <c r="Q195" s="11">
        <v>99</v>
      </c>
      <c r="R195" s="10">
        <f t="shared" si="27"/>
        <v>2.5480789999999995</v>
      </c>
      <c r="T195" s="11">
        <v>59.911099999999998</v>
      </c>
      <c r="U195" s="9" t="s">
        <v>213</v>
      </c>
      <c r="V195" s="9" t="s">
        <v>986</v>
      </c>
      <c r="W195" s="14">
        <v>54</v>
      </c>
    </row>
    <row r="196" spans="1:23" ht="28.5" customHeight="1">
      <c r="A196" s="9" t="s">
        <v>47</v>
      </c>
      <c r="B196" s="9" t="s">
        <v>522</v>
      </c>
      <c r="C196" s="9">
        <v>76</v>
      </c>
      <c r="D196" s="10">
        <v>222.01499999999999</v>
      </c>
      <c r="E196" s="10">
        <v>222.18600000000001</v>
      </c>
      <c r="F196" s="9" t="s">
        <v>5</v>
      </c>
      <c r="G196" s="9">
        <v>1</v>
      </c>
      <c r="H196" s="9" t="s">
        <v>614</v>
      </c>
      <c r="I196" s="9" t="s">
        <v>12</v>
      </c>
      <c r="J196" s="9" t="s">
        <v>86</v>
      </c>
      <c r="K196" s="11">
        <v>402</v>
      </c>
      <c r="L196" s="11">
        <v>24</v>
      </c>
      <c r="M196" s="12">
        <v>2005</v>
      </c>
      <c r="N196" s="12">
        <f>(LN(O196/5)/-0.0038)</f>
        <v>185.14768918653107</v>
      </c>
      <c r="O196" s="10">
        <v>2.4741</v>
      </c>
      <c r="P196" s="10" t="s">
        <v>226</v>
      </c>
      <c r="Q196" s="11">
        <v>99</v>
      </c>
      <c r="R196" s="10">
        <f>O196-5*(1-(Q196/100))</f>
        <v>2.4241000000000001</v>
      </c>
      <c r="S196" s="10">
        <v>0.21779999999999999</v>
      </c>
      <c r="T196" s="11">
        <v>47</v>
      </c>
      <c r="U196" s="9" t="s">
        <v>213</v>
      </c>
      <c r="V196" s="9" t="s">
        <v>987</v>
      </c>
      <c r="W196" s="14">
        <v>40</v>
      </c>
    </row>
    <row r="197" spans="1:23" ht="28.5" customHeight="1">
      <c r="A197" s="9" t="s">
        <v>48</v>
      </c>
      <c r="B197" s="9" t="s">
        <v>522</v>
      </c>
      <c r="C197" s="9">
        <v>72</v>
      </c>
      <c r="D197" s="10">
        <v>0</v>
      </c>
      <c r="E197" s="10">
        <v>1.32</v>
      </c>
      <c r="F197" s="9" t="s">
        <v>5</v>
      </c>
      <c r="G197" s="9">
        <v>1</v>
      </c>
      <c r="H197" s="9" t="s">
        <v>615</v>
      </c>
      <c r="I197" s="9" t="s">
        <v>6</v>
      </c>
      <c r="K197" s="11">
        <v>544.00450000000001</v>
      </c>
      <c r="L197" s="11">
        <v>60.25</v>
      </c>
      <c r="M197" s="12">
        <v>1993</v>
      </c>
      <c r="N197" s="12">
        <f>(LN(O197/5.35)/-0.0058)</f>
        <v>130.82893558122191</v>
      </c>
      <c r="O197" s="10">
        <v>2.5049999999999999</v>
      </c>
      <c r="P197" s="10">
        <v>0.2545</v>
      </c>
      <c r="Q197" s="11">
        <v>91</v>
      </c>
      <c r="R197" s="10">
        <f t="shared" ref="R197:R199" si="28">O197-(4*(P197^2))-(3*(1-Q197/100))</f>
        <v>1.9759189999999998</v>
      </c>
      <c r="T197" s="11">
        <v>54.328600000000002</v>
      </c>
      <c r="U197" s="9" t="s">
        <v>63</v>
      </c>
      <c r="V197" s="9" t="s">
        <v>988</v>
      </c>
      <c r="W197" s="14">
        <v>6</v>
      </c>
    </row>
    <row r="198" spans="1:23" ht="28.5" customHeight="1">
      <c r="A198" s="9" t="s">
        <v>48</v>
      </c>
      <c r="B198" s="9" t="s">
        <v>522</v>
      </c>
      <c r="C198" s="9">
        <v>72</v>
      </c>
      <c r="D198" s="10">
        <v>1.32</v>
      </c>
      <c r="E198" s="10">
        <v>3.0190000000000001</v>
      </c>
      <c r="F198" s="9" t="s">
        <v>5</v>
      </c>
      <c r="G198" s="9">
        <v>1</v>
      </c>
      <c r="H198" s="9" t="s">
        <v>616</v>
      </c>
      <c r="I198" s="9" t="s">
        <v>6</v>
      </c>
      <c r="J198" s="9" t="s">
        <v>79</v>
      </c>
      <c r="K198" s="11">
        <v>725.3614</v>
      </c>
      <c r="L198" s="11">
        <v>80.116</v>
      </c>
      <c r="M198" s="12">
        <v>2005</v>
      </c>
      <c r="N198" s="12">
        <f>(LN(O198/5.35)/-0.0058)</f>
        <v>81.843963848873145</v>
      </c>
      <c r="O198" s="10">
        <v>3.3281000000000001</v>
      </c>
      <c r="P198" s="10">
        <v>0.12909999999999999</v>
      </c>
      <c r="Q198" s="11">
        <v>84</v>
      </c>
      <c r="R198" s="10">
        <f t="shared" si="28"/>
        <v>2.7814327599999999</v>
      </c>
      <c r="T198" s="11">
        <v>69.662499999999994</v>
      </c>
      <c r="U198" s="9" t="s">
        <v>213</v>
      </c>
      <c r="V198" s="9" t="s">
        <v>987</v>
      </c>
      <c r="W198" s="14">
        <v>57</v>
      </c>
    </row>
    <row r="199" spans="1:23" ht="28.5" customHeight="1">
      <c r="A199" s="9" t="s">
        <v>49</v>
      </c>
      <c r="B199" s="9" t="s">
        <v>524</v>
      </c>
      <c r="C199" s="9" t="s">
        <v>526</v>
      </c>
      <c r="D199" s="10">
        <v>1.9E-2</v>
      </c>
      <c r="E199" s="10">
        <v>1.2549999999999999</v>
      </c>
      <c r="F199" s="9" t="s">
        <v>5</v>
      </c>
      <c r="G199" s="9">
        <v>1</v>
      </c>
      <c r="H199" s="9" t="s">
        <v>617</v>
      </c>
      <c r="I199" s="9" t="s">
        <v>13</v>
      </c>
      <c r="J199" s="9" t="s">
        <v>73</v>
      </c>
      <c r="K199" s="11">
        <v>5100.7249000000002</v>
      </c>
      <c r="L199" s="11">
        <v>351.28879999999998</v>
      </c>
      <c r="M199" s="12">
        <v>2001</v>
      </c>
      <c r="N199" s="12">
        <f>(LN(O199/5.35)/-0.0058)</f>
        <v>118.6081351071013</v>
      </c>
      <c r="O199" s="10">
        <v>2.6890000000000001</v>
      </c>
      <c r="P199" s="10">
        <v>0.17760000000000001</v>
      </c>
      <c r="Q199" s="11">
        <v>97</v>
      </c>
      <c r="R199" s="10">
        <f t="shared" si="28"/>
        <v>2.4728329599999999</v>
      </c>
      <c r="T199" s="11">
        <v>53.616700000000002</v>
      </c>
      <c r="U199" s="9" t="s">
        <v>213</v>
      </c>
      <c r="V199" s="9" t="s">
        <v>988</v>
      </c>
      <c r="W199" s="14">
        <v>44</v>
      </c>
    </row>
    <row r="200" spans="1:23" ht="28.5" customHeight="1">
      <c r="A200" s="9" t="s">
        <v>50</v>
      </c>
      <c r="B200" s="9" t="s">
        <v>524</v>
      </c>
      <c r="C200" s="9" t="s">
        <v>526</v>
      </c>
      <c r="D200" s="10">
        <v>211.87</v>
      </c>
      <c r="E200" s="10">
        <v>211.99299999999999</v>
      </c>
      <c r="F200" s="9" t="s">
        <v>5</v>
      </c>
      <c r="G200" s="9">
        <v>1</v>
      </c>
      <c r="H200" s="9" t="s">
        <v>618</v>
      </c>
      <c r="I200" s="9" t="s">
        <v>12</v>
      </c>
      <c r="J200" s="9" t="s">
        <v>86</v>
      </c>
      <c r="K200" s="11">
        <v>2542</v>
      </c>
      <c r="L200" s="11">
        <v>414</v>
      </c>
      <c r="M200" s="12">
        <v>1994</v>
      </c>
      <c r="N200" s="12">
        <f>(LN(O200/5)/-0.0038)</f>
        <v>129.13919001759689</v>
      </c>
      <c r="O200" s="10">
        <v>3.0609000000000002</v>
      </c>
      <c r="P200" s="10" t="s">
        <v>226</v>
      </c>
      <c r="Q200" s="11">
        <v>84</v>
      </c>
      <c r="R200" s="10">
        <f>O200-5*(1-(Q200/100))</f>
        <v>2.2608999999999999</v>
      </c>
      <c r="S200" s="10">
        <v>0.31759999999999999</v>
      </c>
      <c r="T200" s="11">
        <v>35.9</v>
      </c>
      <c r="U200" s="9" t="s">
        <v>213</v>
      </c>
      <c r="V200" s="9" t="s">
        <v>987</v>
      </c>
      <c r="W200" s="14">
        <v>59</v>
      </c>
    </row>
    <row r="201" spans="1:23" ht="28.5" customHeight="1">
      <c r="A201" s="9" t="s">
        <v>50</v>
      </c>
      <c r="B201" s="9" t="s">
        <v>524</v>
      </c>
      <c r="C201" s="9" t="s">
        <v>526</v>
      </c>
      <c r="D201" s="10">
        <v>211.99299999999999</v>
      </c>
      <c r="E201" s="10">
        <v>212.03100000000001</v>
      </c>
      <c r="F201" s="9" t="s">
        <v>5</v>
      </c>
      <c r="G201" s="9">
        <v>1</v>
      </c>
      <c r="H201" s="9" t="s">
        <v>618</v>
      </c>
      <c r="I201" s="9" t="s">
        <v>13</v>
      </c>
      <c r="J201" s="9" t="s">
        <v>86</v>
      </c>
      <c r="K201" s="11">
        <v>3208.3157999999999</v>
      </c>
      <c r="L201" s="11">
        <v>400.18419999999998</v>
      </c>
      <c r="M201" s="12">
        <v>1994</v>
      </c>
      <c r="N201" s="12">
        <f>(LN(O201/5.35)/-0.0058)</f>
        <v>135.59515448574925</v>
      </c>
      <c r="O201" s="10">
        <v>2.4367000000000001</v>
      </c>
      <c r="P201" s="10">
        <v>0.1154</v>
      </c>
      <c r="Q201" s="11">
        <v>100</v>
      </c>
      <c r="R201" s="10">
        <f>O201-(4*(P201^2))-(3*(1-Q201/100))</f>
        <v>2.3834313599999999</v>
      </c>
      <c r="T201" s="11">
        <v>47.2</v>
      </c>
      <c r="U201" s="9" t="s">
        <v>213</v>
      </c>
      <c r="V201" s="9" t="s">
        <v>987</v>
      </c>
      <c r="W201" s="14">
        <v>59</v>
      </c>
    </row>
    <row r="202" spans="1:23" ht="28.5" customHeight="1">
      <c r="A202" s="9" t="s">
        <v>50</v>
      </c>
      <c r="B202" s="9" t="s">
        <v>524</v>
      </c>
      <c r="C202" s="9" t="s">
        <v>526</v>
      </c>
      <c r="D202" s="10">
        <v>212.03100000000001</v>
      </c>
      <c r="E202" s="10">
        <v>212.55799999999999</v>
      </c>
      <c r="F202" s="9" t="s">
        <v>5</v>
      </c>
      <c r="G202" s="9">
        <v>1</v>
      </c>
      <c r="H202" s="9" t="s">
        <v>618</v>
      </c>
      <c r="I202" s="9" t="s">
        <v>12</v>
      </c>
      <c r="J202" s="9" t="s">
        <v>73</v>
      </c>
      <c r="K202" s="11">
        <v>4230</v>
      </c>
      <c r="L202" s="11">
        <v>379</v>
      </c>
      <c r="M202" s="12">
        <v>1991</v>
      </c>
      <c r="N202" s="12">
        <f>(LN(O202/5)/-0.0038)</f>
        <v>154.6217605227298</v>
      </c>
      <c r="O202" s="10">
        <v>2.7784</v>
      </c>
      <c r="P202" s="10" t="s">
        <v>226</v>
      </c>
      <c r="Q202" s="11">
        <v>100</v>
      </c>
      <c r="R202" s="10">
        <f t="shared" ref="R202:R206" si="29">O202-5*(1-(Q202/100))</f>
        <v>2.7784</v>
      </c>
      <c r="S202" s="10">
        <v>0.18709999999999999</v>
      </c>
      <c r="T202" s="11">
        <v>34.450000000000003</v>
      </c>
      <c r="U202" s="9" t="s">
        <v>213</v>
      </c>
      <c r="V202" s="9" t="s">
        <v>987</v>
      </c>
      <c r="W202" s="14">
        <v>59</v>
      </c>
    </row>
    <row r="203" spans="1:23" ht="28.5" customHeight="1">
      <c r="A203" s="9" t="s">
        <v>50</v>
      </c>
      <c r="B203" s="9" t="s">
        <v>524</v>
      </c>
      <c r="C203" s="9" t="s">
        <v>526</v>
      </c>
      <c r="D203" s="10">
        <v>212.55799999999999</v>
      </c>
      <c r="E203" s="10">
        <v>213.4</v>
      </c>
      <c r="F203" s="9" t="s">
        <v>5</v>
      </c>
      <c r="G203" s="9">
        <v>1</v>
      </c>
      <c r="H203" s="9" t="s">
        <v>618</v>
      </c>
      <c r="I203" s="9" t="s">
        <v>12</v>
      </c>
      <c r="J203" s="9" t="s">
        <v>86</v>
      </c>
      <c r="K203" s="11">
        <v>4260.1662999999999</v>
      </c>
      <c r="L203" s="11">
        <v>352.08789999999999</v>
      </c>
      <c r="M203" s="12">
        <v>2008</v>
      </c>
      <c r="N203" s="12">
        <f>(LN(O203/5)/-0.0038)</f>
        <v>136.81579080044702</v>
      </c>
      <c r="O203" s="10">
        <v>2.9729000000000001</v>
      </c>
      <c r="P203" s="10" t="s">
        <v>226</v>
      </c>
      <c r="Q203" s="11">
        <v>100</v>
      </c>
      <c r="R203" s="10">
        <f t="shared" si="29"/>
        <v>2.9729000000000001</v>
      </c>
      <c r="S203" s="10">
        <v>7.3300000000000004E-2</v>
      </c>
      <c r="T203" s="11">
        <v>25.466699999999999</v>
      </c>
      <c r="U203" s="9" t="s">
        <v>213</v>
      </c>
      <c r="V203" s="9" t="s">
        <v>987</v>
      </c>
      <c r="W203" s="14">
        <v>65</v>
      </c>
    </row>
    <row r="204" spans="1:23" ht="28.5" customHeight="1">
      <c r="A204" s="9" t="s">
        <v>50</v>
      </c>
      <c r="B204" s="9" t="s">
        <v>524</v>
      </c>
      <c r="C204" s="9" t="s">
        <v>526</v>
      </c>
      <c r="D204" s="10">
        <v>213.4</v>
      </c>
      <c r="E204" s="10">
        <v>214.04</v>
      </c>
      <c r="F204" s="9" t="s">
        <v>5</v>
      </c>
      <c r="G204" s="9">
        <v>1</v>
      </c>
      <c r="H204" s="9" t="s">
        <v>619</v>
      </c>
      <c r="I204" s="9" t="s">
        <v>12</v>
      </c>
      <c r="J204" s="9" t="s">
        <v>79</v>
      </c>
      <c r="K204" s="11">
        <v>3866.5124999999998</v>
      </c>
      <c r="L204" s="11">
        <v>232.84379999999999</v>
      </c>
      <c r="M204" s="12">
        <v>1996</v>
      </c>
      <c r="N204" s="12">
        <f>(LN(O204/5)/-0.0038)</f>
        <v>107.90673223217729</v>
      </c>
      <c r="O204" s="10">
        <v>3.3180999999999998</v>
      </c>
      <c r="P204" s="10" t="s">
        <v>226</v>
      </c>
      <c r="Q204" s="11">
        <v>100</v>
      </c>
      <c r="R204" s="10">
        <f t="shared" si="29"/>
        <v>3.3180999999999998</v>
      </c>
      <c r="S204" s="10">
        <v>0.16919999999999999</v>
      </c>
      <c r="T204" s="11">
        <v>38.2667</v>
      </c>
      <c r="U204" s="9" t="s">
        <v>213</v>
      </c>
      <c r="V204" s="9"/>
    </row>
    <row r="205" spans="1:23" ht="28.5" customHeight="1">
      <c r="A205" s="9" t="s">
        <v>50</v>
      </c>
      <c r="B205" s="9" t="s">
        <v>524</v>
      </c>
      <c r="C205" s="9" t="s">
        <v>526</v>
      </c>
      <c r="D205" s="10">
        <v>214.04</v>
      </c>
      <c r="E205" s="10">
        <v>215.107</v>
      </c>
      <c r="F205" s="9" t="s">
        <v>5</v>
      </c>
      <c r="G205" s="9">
        <v>1</v>
      </c>
      <c r="H205" s="9" t="s">
        <v>619</v>
      </c>
      <c r="I205" s="9" t="s">
        <v>12</v>
      </c>
      <c r="J205" s="9" t="s">
        <v>79</v>
      </c>
      <c r="K205" s="11">
        <v>4341.5895</v>
      </c>
      <c r="L205" s="11">
        <v>306.80880000000002</v>
      </c>
      <c r="M205" s="12">
        <v>1996</v>
      </c>
      <c r="N205" s="12">
        <f>(LN(O205/5)/-0.0038)</f>
        <v>96.544629039158252</v>
      </c>
      <c r="O205" s="10">
        <v>3.4645000000000001</v>
      </c>
      <c r="P205" s="10" t="s">
        <v>226</v>
      </c>
      <c r="Q205" s="11">
        <v>100</v>
      </c>
      <c r="R205" s="10">
        <f t="shared" si="29"/>
        <v>3.4645000000000001</v>
      </c>
      <c r="S205" s="10">
        <v>0.1237</v>
      </c>
      <c r="T205" s="11">
        <v>32.1</v>
      </c>
      <c r="U205" s="9" t="s">
        <v>213</v>
      </c>
      <c r="V205" s="9"/>
    </row>
    <row r="206" spans="1:23" ht="28.5" customHeight="1">
      <c r="A206" s="9" t="s">
        <v>50</v>
      </c>
      <c r="B206" s="9" t="s">
        <v>524</v>
      </c>
      <c r="C206" s="9" t="s">
        <v>526</v>
      </c>
      <c r="D206" s="10">
        <v>215.107</v>
      </c>
      <c r="E206" s="10">
        <v>215.65</v>
      </c>
      <c r="F206" s="9" t="s">
        <v>5</v>
      </c>
      <c r="G206" s="9">
        <v>1</v>
      </c>
      <c r="H206" s="9" t="s">
        <v>619</v>
      </c>
      <c r="I206" s="9" t="s">
        <v>12</v>
      </c>
      <c r="J206" s="9" t="s">
        <v>79</v>
      </c>
      <c r="K206" s="11">
        <v>4273.1238000000003</v>
      </c>
      <c r="L206" s="11">
        <v>530.74300000000005</v>
      </c>
      <c r="M206" s="12">
        <v>1992</v>
      </c>
      <c r="N206" s="12">
        <f>(LN(O206/5)/-0.0038)</f>
        <v>105.93141899788442</v>
      </c>
      <c r="O206" s="10">
        <v>3.3431000000000002</v>
      </c>
      <c r="P206" s="10" t="s">
        <v>226</v>
      </c>
      <c r="Q206" s="11">
        <v>94</v>
      </c>
      <c r="R206" s="10">
        <f t="shared" si="29"/>
        <v>3.0430999999999999</v>
      </c>
      <c r="S206" s="10">
        <v>0.1119</v>
      </c>
      <c r="T206" s="11">
        <v>32.950000000000003</v>
      </c>
      <c r="U206" s="9" t="s">
        <v>213</v>
      </c>
      <c r="V206" s="9" t="s">
        <v>987</v>
      </c>
      <c r="W206" s="14">
        <v>68</v>
      </c>
    </row>
    <row r="207" spans="1:23" ht="28.5" customHeight="1">
      <c r="A207" s="9" t="s">
        <v>51</v>
      </c>
      <c r="B207" s="9" t="s">
        <v>523</v>
      </c>
      <c r="C207" s="9">
        <v>30</v>
      </c>
      <c r="D207" s="10">
        <v>328.48099999999999</v>
      </c>
      <c r="E207" s="10">
        <v>330.37200000000001</v>
      </c>
      <c r="F207" s="9" t="s">
        <v>5</v>
      </c>
      <c r="G207" s="9">
        <v>1</v>
      </c>
      <c r="H207" s="9" t="s">
        <v>620</v>
      </c>
      <c r="I207" s="9" t="s">
        <v>13</v>
      </c>
      <c r="J207" s="9" t="s">
        <v>73</v>
      </c>
      <c r="K207" s="11">
        <v>9212</v>
      </c>
      <c r="L207" s="11">
        <v>249</v>
      </c>
      <c r="M207" s="12">
        <v>1990</v>
      </c>
      <c r="N207" s="12">
        <f>(LN(O207/5.35)/-0.0058)</f>
        <v>225.18704842571211</v>
      </c>
      <c r="O207" s="10">
        <v>1.4492</v>
      </c>
      <c r="P207" s="10">
        <v>0.38419999999999999</v>
      </c>
      <c r="Q207" s="11">
        <v>80</v>
      </c>
      <c r="R207" s="10">
        <v>1.5</v>
      </c>
      <c r="T207" s="11">
        <v>59.23</v>
      </c>
      <c r="U207" s="9" t="s">
        <v>213</v>
      </c>
      <c r="V207" s="9" t="s">
        <v>988</v>
      </c>
      <c r="W207" s="14">
        <v>32</v>
      </c>
    </row>
    <row r="208" spans="1:23" ht="28.5" customHeight="1">
      <c r="A208" s="9" t="s">
        <v>51</v>
      </c>
      <c r="B208" s="9" t="s">
        <v>523</v>
      </c>
      <c r="C208" s="9">
        <v>30</v>
      </c>
      <c r="D208" s="10">
        <v>330.37200000000001</v>
      </c>
      <c r="E208" s="10">
        <v>330.67200000000003</v>
      </c>
      <c r="F208" s="9" t="s">
        <v>5</v>
      </c>
      <c r="G208" s="9">
        <v>1</v>
      </c>
      <c r="H208" s="9" t="s">
        <v>620</v>
      </c>
      <c r="I208" s="9" t="s">
        <v>13</v>
      </c>
      <c r="J208" s="9" t="s">
        <v>79</v>
      </c>
      <c r="K208" s="11">
        <v>9212</v>
      </c>
      <c r="L208" s="11">
        <v>249</v>
      </c>
      <c r="M208" s="12">
        <v>2000</v>
      </c>
      <c r="N208" s="12">
        <f>(LN(O208/5.35)/-0.0058)</f>
        <v>136.19054083776462</v>
      </c>
      <c r="O208" s="10">
        <v>2.4283000000000001</v>
      </c>
      <c r="P208" s="10">
        <v>0.1925</v>
      </c>
      <c r="Q208" s="11">
        <v>82</v>
      </c>
      <c r="R208" s="10">
        <f t="shared" ref="R208:R211" si="30">O208-(4*(P208^2))-(3*(1-Q208/100))</f>
        <v>1.740075</v>
      </c>
      <c r="T208" s="11">
        <v>64</v>
      </c>
      <c r="U208" s="9" t="s">
        <v>213</v>
      </c>
      <c r="V208" s="9" t="s">
        <v>987</v>
      </c>
      <c r="W208" s="14">
        <v>15</v>
      </c>
    </row>
    <row r="209" spans="1:23" ht="28.5" customHeight="1">
      <c r="A209" s="9" t="s">
        <v>51</v>
      </c>
      <c r="B209" s="9" t="s">
        <v>523</v>
      </c>
      <c r="C209" s="9">
        <v>30</v>
      </c>
      <c r="D209" s="10">
        <v>330.67200000000003</v>
      </c>
      <c r="E209" s="10">
        <v>330.976</v>
      </c>
      <c r="F209" s="9" t="s">
        <v>5</v>
      </c>
      <c r="G209" s="9">
        <v>1</v>
      </c>
      <c r="H209" s="9" t="s">
        <v>620</v>
      </c>
      <c r="I209" s="9" t="s">
        <v>13</v>
      </c>
      <c r="J209" s="9" t="s">
        <v>79</v>
      </c>
      <c r="K209" s="11">
        <v>9212</v>
      </c>
      <c r="L209" s="11">
        <v>249</v>
      </c>
      <c r="M209" s="12">
        <v>2000</v>
      </c>
      <c r="N209" s="12">
        <f>(LN(O209/5.35)/-0.0058)</f>
        <v>110.9763790111724</v>
      </c>
      <c r="O209" s="10">
        <v>2.8107000000000002</v>
      </c>
      <c r="P209" s="10">
        <v>0.21010000000000001</v>
      </c>
      <c r="Q209" s="11">
        <v>82</v>
      </c>
      <c r="R209" s="10">
        <f t="shared" si="30"/>
        <v>2.0941319600000003</v>
      </c>
      <c r="T209" s="11">
        <v>65.3</v>
      </c>
      <c r="U209" s="9" t="s">
        <v>213</v>
      </c>
      <c r="V209" s="9" t="s">
        <v>987</v>
      </c>
      <c r="W209" s="14">
        <v>16</v>
      </c>
    </row>
    <row r="210" spans="1:23" ht="28.5" customHeight="1">
      <c r="A210" s="9" t="s">
        <v>51</v>
      </c>
      <c r="B210" s="9" t="s">
        <v>523</v>
      </c>
      <c r="C210" s="9">
        <v>30</v>
      </c>
      <c r="D210" s="10">
        <v>330.976</v>
      </c>
      <c r="E210" s="10">
        <v>331.23899999999998</v>
      </c>
      <c r="F210" s="9" t="s">
        <v>5</v>
      </c>
      <c r="G210" s="9">
        <v>1</v>
      </c>
      <c r="H210" s="9" t="s">
        <v>620</v>
      </c>
      <c r="I210" s="9" t="s">
        <v>13</v>
      </c>
      <c r="J210" s="9" t="s">
        <v>79</v>
      </c>
      <c r="K210" s="11">
        <v>9212</v>
      </c>
      <c r="L210" s="11">
        <v>249</v>
      </c>
      <c r="M210" s="12">
        <v>2000</v>
      </c>
      <c r="N210" s="12">
        <f>(LN(O210/5.35)/-0.0058)</f>
        <v>94.024081663362637</v>
      </c>
      <c r="O210" s="10">
        <v>3.1011000000000002</v>
      </c>
      <c r="P210" s="10">
        <v>0.2097</v>
      </c>
      <c r="Q210" s="11">
        <v>87</v>
      </c>
      <c r="R210" s="10">
        <f t="shared" si="30"/>
        <v>2.5352036400000002</v>
      </c>
      <c r="T210" s="11">
        <v>60.65</v>
      </c>
      <c r="U210" s="9" t="s">
        <v>213</v>
      </c>
      <c r="V210" s="9" t="s">
        <v>987</v>
      </c>
      <c r="W210" s="14">
        <v>49</v>
      </c>
    </row>
    <row r="211" spans="1:23" ht="28.5" customHeight="1">
      <c r="A211" s="9" t="s">
        <v>51</v>
      </c>
      <c r="B211" s="9" t="s">
        <v>523</v>
      </c>
      <c r="C211" s="9">
        <v>30</v>
      </c>
      <c r="D211" s="10">
        <v>331.23899999999998</v>
      </c>
      <c r="E211" s="10">
        <v>332.20400000000001</v>
      </c>
      <c r="F211" s="9" t="s">
        <v>5</v>
      </c>
      <c r="G211" s="9">
        <v>1</v>
      </c>
      <c r="H211" s="9" t="s">
        <v>620</v>
      </c>
      <c r="I211" s="9" t="s">
        <v>13</v>
      </c>
      <c r="J211" s="9" t="s">
        <v>73</v>
      </c>
      <c r="K211" s="11">
        <v>7442.2175999999999</v>
      </c>
      <c r="L211" s="11">
        <v>201.22380000000001</v>
      </c>
      <c r="M211" s="12">
        <v>2000</v>
      </c>
      <c r="N211" s="12">
        <f>(LN(O211/5.35)/-0.0058)</f>
        <v>70.865961784978424</v>
      </c>
      <c r="O211" s="10">
        <v>3.5468999999999999</v>
      </c>
      <c r="P211" s="10">
        <v>0.2261</v>
      </c>
      <c r="Q211" s="11">
        <v>86</v>
      </c>
      <c r="R211" s="10">
        <f t="shared" si="30"/>
        <v>2.9224151599999999</v>
      </c>
      <c r="T211" s="11">
        <v>63.2667</v>
      </c>
      <c r="U211" s="9" t="s">
        <v>213</v>
      </c>
      <c r="V211" s="9" t="s">
        <v>987</v>
      </c>
      <c r="W211" s="14">
        <v>62</v>
      </c>
    </row>
    <row r="212" spans="1:23" ht="28.5" customHeight="1">
      <c r="A212" s="9" t="s">
        <v>51</v>
      </c>
      <c r="B212" s="9" t="s">
        <v>523</v>
      </c>
      <c r="C212" s="9">
        <v>30</v>
      </c>
      <c r="D212" s="10">
        <v>332.20400000000001</v>
      </c>
      <c r="E212" s="10">
        <v>332.47899999999998</v>
      </c>
      <c r="F212" s="9" t="s">
        <v>5</v>
      </c>
      <c r="G212" s="9">
        <v>1</v>
      </c>
      <c r="H212" s="9" t="s">
        <v>620</v>
      </c>
      <c r="I212" s="9" t="s">
        <v>12</v>
      </c>
      <c r="J212" s="9" t="s">
        <v>73</v>
      </c>
      <c r="K212" s="11">
        <v>2820</v>
      </c>
      <c r="L212" s="11">
        <v>76</v>
      </c>
      <c r="M212" s="12">
        <v>1963</v>
      </c>
      <c r="N212" s="12">
        <f>(LN(O212/5)/-0.0038)</f>
        <v>130.20743317588594</v>
      </c>
      <c r="O212" s="10">
        <v>3.0485000000000002</v>
      </c>
      <c r="P212" s="10" t="s">
        <v>226</v>
      </c>
      <c r="Q212" s="11">
        <v>100</v>
      </c>
      <c r="R212" s="10">
        <f>O212-5*(1-(Q212/100))</f>
        <v>3.0485000000000002</v>
      </c>
      <c r="S212" s="10">
        <v>0.10390000000000001</v>
      </c>
      <c r="T212" s="11">
        <v>49.2667</v>
      </c>
      <c r="U212" s="9" t="s">
        <v>213</v>
      </c>
      <c r="V212" s="9" t="s">
        <v>987</v>
      </c>
      <c r="W212" s="14">
        <v>66</v>
      </c>
    </row>
    <row r="213" spans="1:23" ht="28.5" customHeight="1">
      <c r="A213" s="9" t="s">
        <v>52</v>
      </c>
      <c r="B213" s="9" t="s">
        <v>522</v>
      </c>
      <c r="C213" s="9">
        <v>225</v>
      </c>
      <c r="D213" s="10">
        <v>348.36</v>
      </c>
      <c r="E213" s="10">
        <v>356</v>
      </c>
      <c r="F213" s="9" t="s">
        <v>5</v>
      </c>
      <c r="G213" s="9">
        <v>1</v>
      </c>
      <c r="H213" s="9" t="s">
        <v>621</v>
      </c>
      <c r="I213" s="9" t="s">
        <v>6</v>
      </c>
      <c r="J213" s="9" t="s">
        <v>73</v>
      </c>
      <c r="K213" s="11">
        <v>46.1937</v>
      </c>
      <c r="L213" s="11">
        <v>4.2801</v>
      </c>
      <c r="M213" s="12">
        <v>1982</v>
      </c>
      <c r="N213" s="12">
        <f>(LN(O213/5.35)/-0.0058)</f>
        <v>84.023146388119727</v>
      </c>
      <c r="O213" s="10">
        <v>3.2863000000000002</v>
      </c>
      <c r="P213" s="10">
        <v>0.1009</v>
      </c>
      <c r="Q213" s="11">
        <v>92</v>
      </c>
      <c r="R213" s="10">
        <f t="shared" ref="R213:R214" si="31">O213-(4*(P213^2))-(3*(1-Q213/100))</f>
        <v>3.0055767600000003</v>
      </c>
      <c r="T213" s="11">
        <v>63.456299999999999</v>
      </c>
      <c r="U213" s="9" t="s">
        <v>63</v>
      </c>
      <c r="V213" s="9" t="s">
        <v>987</v>
      </c>
      <c r="W213" s="14">
        <v>36</v>
      </c>
    </row>
    <row r="214" spans="1:23" ht="28.5" customHeight="1">
      <c r="A214" s="9" t="s">
        <v>52</v>
      </c>
      <c r="B214" s="9" t="s">
        <v>522</v>
      </c>
      <c r="C214" s="9">
        <v>225</v>
      </c>
      <c r="D214" s="10">
        <v>356</v>
      </c>
      <c r="E214" s="10">
        <v>359.548</v>
      </c>
      <c r="F214" s="9" t="s">
        <v>5</v>
      </c>
      <c r="G214" s="9">
        <v>1</v>
      </c>
      <c r="H214" s="9" t="s">
        <v>622</v>
      </c>
      <c r="I214" s="9" t="s">
        <v>6</v>
      </c>
      <c r="J214" s="9" t="s">
        <v>285</v>
      </c>
      <c r="K214" s="11">
        <v>478.94979999999998</v>
      </c>
      <c r="L214" s="11">
        <v>106.2441</v>
      </c>
      <c r="M214" s="12">
        <v>1999</v>
      </c>
      <c r="N214" s="12">
        <f>(LN(O214/5.35)/-0.0058)</f>
        <v>77.077023598596654</v>
      </c>
      <c r="O214" s="10">
        <v>3.4214000000000002</v>
      </c>
      <c r="P214" s="10">
        <v>0.1343</v>
      </c>
      <c r="Q214" s="11">
        <v>94</v>
      </c>
      <c r="R214" s="10">
        <f t="shared" si="31"/>
        <v>3.1692540400000002</v>
      </c>
      <c r="T214" s="11">
        <v>55.166699999999999</v>
      </c>
      <c r="U214" s="9" t="s">
        <v>213</v>
      </c>
      <c r="V214" s="9" t="s">
        <v>986</v>
      </c>
      <c r="W214" s="14">
        <v>71</v>
      </c>
    </row>
    <row r="215" spans="1:23" ht="28.5" customHeight="1">
      <c r="A215" s="9" t="s">
        <v>52</v>
      </c>
      <c r="B215" s="9" t="s">
        <v>523</v>
      </c>
      <c r="C215" s="9">
        <v>30</v>
      </c>
      <c r="D215" s="10">
        <v>359.548</v>
      </c>
      <c r="E215" s="10">
        <v>359.73399999999998</v>
      </c>
      <c r="F215" s="9" t="s">
        <v>5</v>
      </c>
      <c r="G215" s="9">
        <v>1</v>
      </c>
      <c r="H215" s="9" t="s">
        <v>623</v>
      </c>
      <c r="I215" s="9" t="s">
        <v>12</v>
      </c>
      <c r="J215" s="9" t="s">
        <v>73</v>
      </c>
      <c r="K215" s="11">
        <v>2337</v>
      </c>
      <c r="L215" s="11">
        <v>529</v>
      </c>
      <c r="M215" s="12">
        <v>2009</v>
      </c>
      <c r="N215" s="12">
        <f t="shared" ref="N215:N226" si="32">(LN(O215/5)/-0.0038)</f>
        <v>48.400746884454833</v>
      </c>
      <c r="O215" s="10">
        <v>4.16</v>
      </c>
      <c r="P215" s="10" t="s">
        <v>226</v>
      </c>
      <c r="Q215" s="11">
        <v>100</v>
      </c>
      <c r="R215" s="10">
        <f t="shared" ref="R215:R226" si="33">O215-5*(1-(Q215/100))</f>
        <v>4.16</v>
      </c>
      <c r="S215" s="10">
        <v>0.108</v>
      </c>
      <c r="T215" s="11">
        <v>58.1</v>
      </c>
      <c r="U215" s="9" t="s">
        <v>213</v>
      </c>
      <c r="V215" s="9"/>
    </row>
    <row r="216" spans="1:23" ht="28.5" customHeight="1">
      <c r="A216" s="9" t="s">
        <v>52</v>
      </c>
      <c r="B216" s="9" t="s">
        <v>523</v>
      </c>
      <c r="C216" s="9">
        <v>30</v>
      </c>
      <c r="D216" s="10">
        <v>359.73399999999998</v>
      </c>
      <c r="E216" s="10">
        <v>360.84300000000002</v>
      </c>
      <c r="F216" s="9" t="s">
        <v>5</v>
      </c>
      <c r="G216" s="9">
        <v>1</v>
      </c>
      <c r="H216" s="9" t="s">
        <v>623</v>
      </c>
      <c r="I216" s="9" t="s">
        <v>12</v>
      </c>
      <c r="J216" s="9" t="s">
        <v>73</v>
      </c>
      <c r="K216" s="11">
        <v>3579.6628000000001</v>
      </c>
      <c r="L216" s="11">
        <v>566.32460000000003</v>
      </c>
      <c r="M216" s="12">
        <v>2009</v>
      </c>
      <c r="N216" s="12">
        <f t="shared" si="32"/>
        <v>48.400746884454833</v>
      </c>
      <c r="O216" s="10">
        <v>4.16</v>
      </c>
      <c r="P216" s="10" t="s">
        <v>226</v>
      </c>
      <c r="Q216" s="11">
        <v>100</v>
      </c>
      <c r="R216" s="10">
        <f t="shared" si="33"/>
        <v>4.16</v>
      </c>
      <c r="S216" s="10">
        <v>0.15409999999999999</v>
      </c>
      <c r="T216" s="11">
        <v>40.875</v>
      </c>
      <c r="U216" s="9" t="s">
        <v>213</v>
      </c>
      <c r="V216" s="9"/>
    </row>
    <row r="217" spans="1:23" ht="28.5" customHeight="1">
      <c r="A217" s="9" t="s">
        <v>52</v>
      </c>
      <c r="B217" s="9" t="s">
        <v>523</v>
      </c>
      <c r="C217" s="9">
        <v>30</v>
      </c>
      <c r="D217" s="10">
        <v>360.84300000000002</v>
      </c>
      <c r="E217" s="10">
        <v>361.48200000000003</v>
      </c>
      <c r="F217" s="9" t="s">
        <v>5</v>
      </c>
      <c r="G217" s="9">
        <v>1</v>
      </c>
      <c r="H217" s="9" t="s">
        <v>623</v>
      </c>
      <c r="I217" s="9" t="s">
        <v>12</v>
      </c>
      <c r="J217" s="9" t="s">
        <v>73</v>
      </c>
      <c r="K217" s="11">
        <v>4614.7559000000001</v>
      </c>
      <c r="L217" s="11">
        <v>413.77</v>
      </c>
      <c r="M217" s="12">
        <v>2000</v>
      </c>
      <c r="N217" s="12">
        <f t="shared" si="32"/>
        <v>143.92156640754757</v>
      </c>
      <c r="O217" s="10">
        <v>2.8936999999999999</v>
      </c>
      <c r="P217" s="10" t="s">
        <v>226</v>
      </c>
      <c r="Q217" s="11">
        <v>83</v>
      </c>
      <c r="R217" s="10">
        <f t="shared" si="33"/>
        <v>2.0436999999999999</v>
      </c>
      <c r="S217" s="10">
        <v>9.1200000000000003E-2</v>
      </c>
      <c r="T217" s="11">
        <v>35.65</v>
      </c>
      <c r="U217" s="9" t="s">
        <v>213</v>
      </c>
      <c r="V217" s="9" t="s">
        <v>987</v>
      </c>
      <c r="W217" s="14">
        <v>24</v>
      </c>
    </row>
    <row r="218" spans="1:23" ht="28.5" customHeight="1">
      <c r="A218" s="9" t="s">
        <v>52</v>
      </c>
      <c r="B218" s="9" t="s">
        <v>523</v>
      </c>
      <c r="C218" s="9">
        <v>30</v>
      </c>
      <c r="D218" s="10">
        <v>361.48200000000003</v>
      </c>
      <c r="E218" s="10">
        <v>361.495</v>
      </c>
      <c r="F218" s="9" t="s">
        <v>5</v>
      </c>
      <c r="G218" s="9">
        <v>1</v>
      </c>
      <c r="H218" s="9" t="s">
        <v>623</v>
      </c>
      <c r="I218" s="9" t="s">
        <v>12</v>
      </c>
      <c r="J218" s="9" t="s">
        <v>73</v>
      </c>
      <c r="K218" s="11">
        <v>4778</v>
      </c>
      <c r="L218" s="11">
        <v>402</v>
      </c>
      <c r="M218" s="12">
        <v>2000</v>
      </c>
      <c r="N218" s="12">
        <f t="shared" si="32"/>
        <v>130.00033773044424</v>
      </c>
      <c r="O218" s="10">
        <v>3.0508999999999999</v>
      </c>
      <c r="P218" s="10" t="s">
        <v>226</v>
      </c>
      <c r="Q218" s="11">
        <v>100</v>
      </c>
      <c r="R218" s="10">
        <f t="shared" si="33"/>
        <v>3.0508999999999999</v>
      </c>
      <c r="S218" s="10">
        <v>0</v>
      </c>
      <c r="U218" s="9" t="s">
        <v>213</v>
      </c>
      <c r="V218" s="9" t="s">
        <v>987</v>
      </c>
      <c r="W218" s="14">
        <v>24</v>
      </c>
    </row>
    <row r="219" spans="1:23" ht="28.5" customHeight="1">
      <c r="A219" s="9" t="s">
        <v>52</v>
      </c>
      <c r="B219" s="9" t="s">
        <v>523</v>
      </c>
      <c r="C219" s="9">
        <v>30</v>
      </c>
      <c r="D219" s="10">
        <v>361.495</v>
      </c>
      <c r="E219" s="10">
        <v>361.57</v>
      </c>
      <c r="F219" s="9" t="s">
        <v>5</v>
      </c>
      <c r="G219" s="9">
        <v>1</v>
      </c>
      <c r="H219" s="9" t="s">
        <v>623</v>
      </c>
      <c r="I219" s="9" t="s">
        <v>12</v>
      </c>
      <c r="J219" s="9" t="s">
        <v>73</v>
      </c>
      <c r="K219" s="11">
        <v>7113.8932999999997</v>
      </c>
      <c r="L219" s="11">
        <v>352.38670000000002</v>
      </c>
      <c r="M219" s="12">
        <v>1998</v>
      </c>
      <c r="N219" s="12">
        <f t="shared" si="32"/>
        <v>140.28190334560801</v>
      </c>
      <c r="O219" s="10">
        <v>2.9340000000000002</v>
      </c>
      <c r="P219" s="10" t="s">
        <v>226</v>
      </c>
      <c r="Q219" s="11">
        <v>100</v>
      </c>
      <c r="R219" s="10">
        <f t="shared" si="33"/>
        <v>2.9340000000000002</v>
      </c>
      <c r="S219" s="10">
        <v>0</v>
      </c>
      <c r="T219" s="11">
        <v>43</v>
      </c>
      <c r="U219" s="9" t="s">
        <v>213</v>
      </c>
      <c r="V219" s="9" t="s">
        <v>987</v>
      </c>
      <c r="W219" s="14">
        <v>24</v>
      </c>
    </row>
    <row r="220" spans="1:23" ht="28.5" customHeight="1">
      <c r="A220" s="9" t="s">
        <v>52</v>
      </c>
      <c r="B220" s="9" t="s">
        <v>523</v>
      </c>
      <c r="C220" s="9">
        <v>30</v>
      </c>
      <c r="D220" s="10">
        <v>361.57</v>
      </c>
      <c r="E220" s="10">
        <v>361.678</v>
      </c>
      <c r="F220" s="9" t="s">
        <v>5</v>
      </c>
      <c r="G220" s="9">
        <v>1</v>
      </c>
      <c r="H220" s="9" t="s">
        <v>623</v>
      </c>
      <c r="I220" s="9" t="s">
        <v>12</v>
      </c>
      <c r="J220" s="9" t="s">
        <v>73</v>
      </c>
      <c r="K220" s="11">
        <v>7650</v>
      </c>
      <c r="L220" s="11">
        <v>341</v>
      </c>
      <c r="M220" s="12">
        <v>1998</v>
      </c>
      <c r="N220" s="12">
        <f t="shared" si="32"/>
        <v>212.76661571071682</v>
      </c>
      <c r="O220" s="10">
        <v>2.2275999999999998</v>
      </c>
      <c r="P220" s="10" t="s">
        <v>226</v>
      </c>
      <c r="Q220" s="11">
        <v>100</v>
      </c>
      <c r="R220" s="10">
        <f t="shared" si="33"/>
        <v>2.2275999999999998</v>
      </c>
      <c r="S220" s="10">
        <v>0.3271</v>
      </c>
      <c r="U220" s="9" t="s">
        <v>213</v>
      </c>
      <c r="V220" s="9" t="s">
        <v>987</v>
      </c>
      <c r="W220" s="14">
        <v>7</v>
      </c>
    </row>
    <row r="221" spans="1:23" ht="28.5" customHeight="1">
      <c r="A221" s="9" t="s">
        <v>52</v>
      </c>
      <c r="B221" s="9" t="s">
        <v>523</v>
      </c>
      <c r="C221" s="9">
        <v>30</v>
      </c>
      <c r="D221" s="10">
        <v>361.678</v>
      </c>
      <c r="E221" s="10">
        <v>361.81099999999998</v>
      </c>
      <c r="F221" s="9" t="s">
        <v>5</v>
      </c>
      <c r="G221" s="9">
        <v>1</v>
      </c>
      <c r="H221" s="9" t="s">
        <v>623</v>
      </c>
      <c r="I221" s="9" t="s">
        <v>12</v>
      </c>
      <c r="J221" s="9" t="s">
        <v>73</v>
      </c>
      <c r="K221" s="11">
        <v>7650</v>
      </c>
      <c r="L221" s="11">
        <v>341</v>
      </c>
      <c r="M221" s="12">
        <v>1998</v>
      </c>
      <c r="N221" s="12">
        <f t="shared" si="32"/>
        <v>193.70958844641439</v>
      </c>
      <c r="O221" s="10">
        <v>2.3948999999999998</v>
      </c>
      <c r="P221" s="10" t="s">
        <v>226</v>
      </c>
      <c r="Q221" s="11">
        <v>100</v>
      </c>
      <c r="R221" s="10">
        <f t="shared" si="33"/>
        <v>2.3948999999999998</v>
      </c>
      <c r="S221" s="10">
        <v>0.38300000000000001</v>
      </c>
      <c r="T221" s="11">
        <v>37.5</v>
      </c>
      <c r="U221" s="9" t="s">
        <v>213</v>
      </c>
      <c r="V221" s="9" t="s">
        <v>987</v>
      </c>
      <c r="W221" s="14">
        <v>38</v>
      </c>
    </row>
    <row r="222" spans="1:23" ht="28.5" customHeight="1">
      <c r="A222" s="9" t="s">
        <v>52</v>
      </c>
      <c r="B222" s="9" t="s">
        <v>523</v>
      </c>
      <c r="C222" s="9">
        <v>30</v>
      </c>
      <c r="D222" s="10">
        <v>361.81099999999998</v>
      </c>
      <c r="E222" s="10">
        <v>361.83300000000003</v>
      </c>
      <c r="F222" s="9" t="s">
        <v>5</v>
      </c>
      <c r="G222" s="9">
        <v>1</v>
      </c>
      <c r="H222" s="9" t="s">
        <v>623</v>
      </c>
      <c r="I222" s="9" t="s">
        <v>12</v>
      </c>
      <c r="J222" s="9" t="s">
        <v>73</v>
      </c>
      <c r="K222" s="11">
        <v>7650</v>
      </c>
      <c r="L222" s="11">
        <v>341</v>
      </c>
      <c r="M222" s="12">
        <v>1998</v>
      </c>
      <c r="N222" s="12">
        <f t="shared" si="32"/>
        <v>182.22826622504951</v>
      </c>
      <c r="O222" s="10">
        <v>2.5017</v>
      </c>
      <c r="P222" s="10" t="s">
        <v>226</v>
      </c>
      <c r="Q222" s="11">
        <v>100</v>
      </c>
      <c r="R222" s="10">
        <f t="shared" si="33"/>
        <v>2.5017</v>
      </c>
      <c r="S222" s="10">
        <v>0.3478</v>
      </c>
      <c r="U222" s="9" t="s">
        <v>213</v>
      </c>
      <c r="V222" s="9" t="s">
        <v>987</v>
      </c>
      <c r="W222" s="14">
        <v>38</v>
      </c>
    </row>
    <row r="223" spans="1:23" ht="28.5" customHeight="1">
      <c r="A223" s="9" t="s">
        <v>52</v>
      </c>
      <c r="B223" s="9" t="s">
        <v>523</v>
      </c>
      <c r="C223" s="9">
        <v>30</v>
      </c>
      <c r="D223" s="10">
        <v>361.83300000000003</v>
      </c>
      <c r="E223" s="10">
        <v>361.863</v>
      </c>
      <c r="F223" s="9" t="s">
        <v>5</v>
      </c>
      <c r="G223" s="9">
        <v>1</v>
      </c>
      <c r="H223" s="9" t="s">
        <v>623</v>
      </c>
      <c r="I223" s="9" t="s">
        <v>12</v>
      </c>
      <c r="J223" s="9" t="s">
        <v>73</v>
      </c>
      <c r="K223" s="11">
        <v>7650</v>
      </c>
      <c r="L223" s="11">
        <v>341</v>
      </c>
      <c r="M223" s="12">
        <v>1998</v>
      </c>
      <c r="N223" s="12">
        <f t="shared" si="32"/>
        <v>175.2629075370877</v>
      </c>
      <c r="O223" s="10">
        <v>2.5688</v>
      </c>
      <c r="P223" s="10" t="s">
        <v>226</v>
      </c>
      <c r="Q223" s="11">
        <v>93</v>
      </c>
      <c r="R223" s="10">
        <f t="shared" si="33"/>
        <v>2.2188000000000003</v>
      </c>
      <c r="S223" s="10">
        <v>0.32700000000000001</v>
      </c>
      <c r="U223" s="9" t="s">
        <v>213</v>
      </c>
      <c r="V223" s="9" t="s">
        <v>987</v>
      </c>
      <c r="W223" s="14">
        <v>38</v>
      </c>
    </row>
    <row r="224" spans="1:23" ht="28.5" customHeight="1">
      <c r="A224" s="9" t="s">
        <v>52</v>
      </c>
      <c r="B224" s="9" t="s">
        <v>523</v>
      </c>
      <c r="C224" s="9">
        <v>30</v>
      </c>
      <c r="D224" s="10">
        <v>361.863</v>
      </c>
      <c r="E224" s="10">
        <v>362.089</v>
      </c>
      <c r="F224" s="9" t="s">
        <v>5</v>
      </c>
      <c r="G224" s="9">
        <v>1</v>
      </c>
      <c r="H224" s="9" t="s">
        <v>623</v>
      </c>
      <c r="I224" s="9" t="s">
        <v>12</v>
      </c>
      <c r="J224" s="9" t="s">
        <v>73</v>
      </c>
      <c r="K224" s="11">
        <v>7650</v>
      </c>
      <c r="L224" s="11">
        <v>341</v>
      </c>
      <c r="M224" s="12">
        <v>1998</v>
      </c>
      <c r="N224" s="12">
        <f t="shared" si="32"/>
        <v>221.86493147782605</v>
      </c>
      <c r="O224" s="10">
        <v>2.1518999999999999</v>
      </c>
      <c r="P224" s="10" t="s">
        <v>226</v>
      </c>
      <c r="Q224" s="11">
        <v>90</v>
      </c>
      <c r="R224" s="10">
        <f t="shared" si="33"/>
        <v>1.6518999999999999</v>
      </c>
      <c r="S224" s="10">
        <v>0.51259999999999994</v>
      </c>
      <c r="T224" s="11">
        <v>48.6</v>
      </c>
      <c r="U224" s="9" t="s">
        <v>213</v>
      </c>
      <c r="V224" s="9" t="s">
        <v>987</v>
      </c>
      <c r="W224" s="14">
        <v>12</v>
      </c>
    </row>
    <row r="225" spans="1:23" ht="28.5" customHeight="1">
      <c r="A225" s="9" t="s">
        <v>52</v>
      </c>
      <c r="B225" s="9" t="s">
        <v>523</v>
      </c>
      <c r="C225" s="9">
        <v>30</v>
      </c>
      <c r="D225" s="10">
        <v>362.089</v>
      </c>
      <c r="E225" s="10">
        <v>362.20699999999999</v>
      </c>
      <c r="F225" s="9" t="s">
        <v>5</v>
      </c>
      <c r="G225" s="9">
        <v>1</v>
      </c>
      <c r="H225" s="9" t="s">
        <v>623</v>
      </c>
      <c r="I225" s="9" t="s">
        <v>12</v>
      </c>
      <c r="J225" s="9" t="s">
        <v>73</v>
      </c>
      <c r="K225" s="11">
        <v>7650</v>
      </c>
      <c r="L225" s="11">
        <v>341</v>
      </c>
      <c r="M225" s="12">
        <v>1998</v>
      </c>
      <c r="N225" s="12">
        <f t="shared" si="32"/>
        <v>203.62984306463434</v>
      </c>
      <c r="O225" s="10">
        <v>2.3062999999999998</v>
      </c>
      <c r="P225" s="10" t="s">
        <v>226</v>
      </c>
      <c r="Q225" s="11">
        <v>96</v>
      </c>
      <c r="R225" s="10">
        <f t="shared" si="33"/>
        <v>2.1062999999999996</v>
      </c>
      <c r="S225" s="10">
        <v>0.3276</v>
      </c>
      <c r="T225" s="11">
        <v>45.7</v>
      </c>
      <c r="U225" s="9" t="s">
        <v>213</v>
      </c>
      <c r="V225" s="9" t="s">
        <v>987</v>
      </c>
      <c r="W225" s="14">
        <v>8</v>
      </c>
    </row>
    <row r="226" spans="1:23" ht="28.5" customHeight="1">
      <c r="A226" s="9" t="s">
        <v>52</v>
      </c>
      <c r="B226" s="9" t="s">
        <v>523</v>
      </c>
      <c r="C226" s="9">
        <v>30</v>
      </c>
      <c r="D226" s="10">
        <v>362.20699999999999</v>
      </c>
      <c r="E226" s="10">
        <v>362.33699999999999</v>
      </c>
      <c r="F226" s="9" t="s">
        <v>5</v>
      </c>
      <c r="G226" s="9">
        <v>1</v>
      </c>
      <c r="H226" s="9" t="s">
        <v>623</v>
      </c>
      <c r="I226" s="9" t="s">
        <v>12</v>
      </c>
      <c r="J226" s="9" t="s">
        <v>73</v>
      </c>
      <c r="K226" s="11">
        <v>11238.7462</v>
      </c>
      <c r="L226" s="11">
        <v>396.9692</v>
      </c>
      <c r="M226" s="12">
        <v>1985</v>
      </c>
      <c r="N226" s="12">
        <f t="shared" si="32"/>
        <v>203.68690121510107</v>
      </c>
      <c r="O226" s="10">
        <v>2.3058000000000001</v>
      </c>
      <c r="P226" s="10" t="s">
        <v>226</v>
      </c>
      <c r="Q226" s="11">
        <v>99</v>
      </c>
      <c r="R226" s="10">
        <f t="shared" si="33"/>
        <v>2.2557999999999998</v>
      </c>
      <c r="S226" s="10">
        <v>0.22989999999999999</v>
      </c>
      <c r="T226" s="11">
        <v>46.1</v>
      </c>
      <c r="U226" s="9" t="s">
        <v>213</v>
      </c>
      <c r="V226" s="9" t="s">
        <v>987</v>
      </c>
      <c r="W226" s="14">
        <v>10</v>
      </c>
    </row>
    <row r="227" spans="1:23" ht="28.5" customHeight="1">
      <c r="A227" s="9" t="s">
        <v>52</v>
      </c>
      <c r="B227" s="9" t="s">
        <v>523</v>
      </c>
      <c r="C227" s="9">
        <v>30</v>
      </c>
      <c r="D227" s="10">
        <v>362.33699999999999</v>
      </c>
      <c r="E227" s="10">
        <v>362.36799999999999</v>
      </c>
      <c r="F227" s="9" t="s">
        <v>5</v>
      </c>
      <c r="G227" s="9">
        <v>1</v>
      </c>
      <c r="H227" s="9" t="s">
        <v>623</v>
      </c>
      <c r="I227" s="9" t="s">
        <v>41</v>
      </c>
      <c r="J227" s="9" t="s">
        <v>73</v>
      </c>
      <c r="K227" s="11">
        <v>12318.3226</v>
      </c>
      <c r="L227" s="11">
        <v>452.22579999999999</v>
      </c>
      <c r="M227" s="12">
        <v>1980</v>
      </c>
      <c r="N227" s="12">
        <f>(LN(O227/5.35)/-0.0058)</f>
        <v>165.27139207185198</v>
      </c>
      <c r="O227" s="10">
        <v>2.0514000000000001</v>
      </c>
      <c r="P227" s="10">
        <v>0.1782</v>
      </c>
      <c r="Q227" s="11">
        <v>100</v>
      </c>
      <c r="R227" s="10">
        <f>O227-(4*(P227^2))-(3*(1-Q227/100))</f>
        <v>1.92437904</v>
      </c>
      <c r="U227" s="9" t="s">
        <v>213</v>
      </c>
      <c r="V227" s="9" t="s">
        <v>987</v>
      </c>
      <c r="W227" s="14">
        <v>10</v>
      </c>
    </row>
    <row r="228" spans="1:23" ht="28.5" customHeight="1">
      <c r="A228" s="9" t="s">
        <v>52</v>
      </c>
      <c r="B228" s="9" t="s">
        <v>523</v>
      </c>
      <c r="C228" s="9">
        <v>30</v>
      </c>
      <c r="D228" s="10">
        <v>362.36799999999999</v>
      </c>
      <c r="E228" s="10">
        <v>362.85899999999998</v>
      </c>
      <c r="F228" s="9" t="s">
        <v>5</v>
      </c>
      <c r="G228" s="9">
        <v>1</v>
      </c>
      <c r="H228" s="9" t="s">
        <v>623</v>
      </c>
      <c r="I228" s="9" t="s">
        <v>12</v>
      </c>
      <c r="J228" s="9" t="s">
        <v>73</v>
      </c>
      <c r="K228" s="11">
        <v>11780</v>
      </c>
      <c r="L228" s="11">
        <v>469</v>
      </c>
      <c r="M228" s="12">
        <v>1990</v>
      </c>
      <c r="N228" s="12">
        <f>(LN(O228/5)/-0.0038)</f>
        <v>224.82877114051885</v>
      </c>
      <c r="O228" s="10">
        <v>2.1278000000000001</v>
      </c>
      <c r="P228" s="10" t="s">
        <v>226</v>
      </c>
      <c r="Q228" s="11">
        <v>91</v>
      </c>
      <c r="R228" s="10">
        <f t="shared" ref="R228:R229" si="34">O228-5*(1-(Q228/100))</f>
        <v>1.6778000000000004</v>
      </c>
      <c r="S228" s="10">
        <v>0.2863</v>
      </c>
      <c r="T228" s="11">
        <v>45.9</v>
      </c>
      <c r="U228" s="9" t="s">
        <v>213</v>
      </c>
      <c r="V228" s="9" t="s">
        <v>987</v>
      </c>
      <c r="W228" s="14">
        <v>20</v>
      </c>
    </row>
    <row r="229" spans="1:23" ht="28.5" customHeight="1">
      <c r="A229" s="9" t="s">
        <v>52</v>
      </c>
      <c r="B229" s="9" t="s">
        <v>523</v>
      </c>
      <c r="C229" s="9">
        <v>30</v>
      </c>
      <c r="D229" s="10">
        <v>362.85899999999998</v>
      </c>
      <c r="E229" s="10">
        <v>362.87</v>
      </c>
      <c r="F229" s="9" t="s">
        <v>5</v>
      </c>
      <c r="G229" s="9">
        <v>1</v>
      </c>
      <c r="H229" s="9" t="s">
        <v>624</v>
      </c>
      <c r="I229" s="9" t="s">
        <v>12</v>
      </c>
      <c r="K229" s="11">
        <v>11780</v>
      </c>
      <c r="L229" s="11">
        <v>469</v>
      </c>
      <c r="M229" s="12">
        <v>1980</v>
      </c>
      <c r="N229" s="12">
        <f>(LN(O229/5)/-0.0038)</f>
        <v>205.00266482634774</v>
      </c>
      <c r="O229" s="10">
        <v>2.2942999999999998</v>
      </c>
      <c r="P229" s="10" t="s">
        <v>226</v>
      </c>
      <c r="Q229" s="11">
        <v>100</v>
      </c>
      <c r="R229" s="10">
        <f t="shared" si="34"/>
        <v>2.2942999999999998</v>
      </c>
      <c r="S229" s="10">
        <v>0.15690000000000001</v>
      </c>
      <c r="U229" s="9" t="s">
        <v>213</v>
      </c>
      <c r="V229" s="9" t="s">
        <v>987</v>
      </c>
      <c r="W229" s="14">
        <v>20</v>
      </c>
    </row>
    <row r="230" spans="1:23" ht="28.5" customHeight="1">
      <c r="A230" s="9" t="s">
        <v>52</v>
      </c>
      <c r="B230" s="9" t="s">
        <v>523</v>
      </c>
      <c r="C230" s="9">
        <v>30</v>
      </c>
      <c r="D230" s="10">
        <v>362.87</v>
      </c>
      <c r="E230" s="10">
        <v>363.18700000000001</v>
      </c>
      <c r="F230" s="9" t="s">
        <v>5</v>
      </c>
      <c r="G230" s="9">
        <v>1</v>
      </c>
      <c r="H230" s="9" t="s">
        <v>624</v>
      </c>
      <c r="I230" s="9" t="s">
        <v>13</v>
      </c>
      <c r="J230" s="9" t="s">
        <v>73</v>
      </c>
      <c r="K230" s="11">
        <v>11188.2587</v>
      </c>
      <c r="L230" s="11">
        <v>419.27760000000001</v>
      </c>
      <c r="M230" s="12">
        <v>2001</v>
      </c>
      <c r="N230" s="12">
        <f>(LN(O230/5.35)/-0.0058)</f>
        <v>173.25286700057899</v>
      </c>
      <c r="O230" s="10">
        <v>1.9585999999999999</v>
      </c>
      <c r="P230" s="10">
        <v>0.22020000000000001</v>
      </c>
      <c r="Q230" s="11">
        <v>100</v>
      </c>
      <c r="R230" s="10">
        <f>O230-(4*(P230^2))-(3*(1-Q230/100))</f>
        <v>1.7646478399999999</v>
      </c>
      <c r="T230" s="11">
        <v>54.2</v>
      </c>
      <c r="U230" s="9" t="s">
        <v>213</v>
      </c>
      <c r="V230" s="9" t="s">
        <v>988</v>
      </c>
      <c r="W230" s="14">
        <v>17</v>
      </c>
    </row>
    <row r="231" spans="1:23" ht="28.5" customHeight="1">
      <c r="A231" s="9" t="s">
        <v>52</v>
      </c>
      <c r="B231" s="9" t="s">
        <v>523</v>
      </c>
      <c r="C231" s="9">
        <v>30</v>
      </c>
      <c r="D231" s="10">
        <v>363.18700000000001</v>
      </c>
      <c r="E231" s="10">
        <v>363.64299999999997</v>
      </c>
      <c r="F231" s="9" t="s">
        <v>5</v>
      </c>
      <c r="G231" s="9">
        <v>1</v>
      </c>
      <c r="H231" s="9" t="s">
        <v>624</v>
      </c>
      <c r="I231" s="9" t="s">
        <v>12</v>
      </c>
      <c r="J231" s="9" t="s">
        <v>73</v>
      </c>
      <c r="K231" s="11">
        <v>9347.4933999999994</v>
      </c>
      <c r="L231" s="11">
        <v>252.6996</v>
      </c>
      <c r="M231" s="12">
        <v>1996</v>
      </c>
      <c r="N231" s="12">
        <f>(LN(O231/5)/-0.0038)</f>
        <v>162.80808023247795</v>
      </c>
      <c r="O231" s="10">
        <v>2.6932999999999998</v>
      </c>
      <c r="P231" s="10" t="s">
        <v>226</v>
      </c>
      <c r="Q231" s="11">
        <v>97</v>
      </c>
      <c r="R231" s="10">
        <f>O231-5*(1-(Q231/100))</f>
        <v>2.5432999999999995</v>
      </c>
      <c r="S231" s="10">
        <v>0.23849999999999999</v>
      </c>
      <c r="T231" s="11">
        <v>50.6</v>
      </c>
      <c r="U231" s="9" t="s">
        <v>213</v>
      </c>
      <c r="V231" s="9" t="s">
        <v>987</v>
      </c>
      <c r="W231" s="14">
        <v>48</v>
      </c>
    </row>
    <row r="232" spans="1:23" ht="28.5" customHeight="1">
      <c r="A232" s="9" t="s">
        <v>52</v>
      </c>
      <c r="B232" s="9" t="s">
        <v>523</v>
      </c>
      <c r="C232" s="9">
        <v>30</v>
      </c>
      <c r="D232" s="10">
        <v>363.64299999999997</v>
      </c>
      <c r="E232" s="10">
        <v>364.27800000000002</v>
      </c>
      <c r="F232" s="9" t="s">
        <v>5</v>
      </c>
      <c r="G232" s="9">
        <v>1</v>
      </c>
      <c r="H232" s="9" t="s">
        <v>624</v>
      </c>
      <c r="I232" s="9" t="s">
        <v>13</v>
      </c>
      <c r="J232" s="9" t="s">
        <v>79</v>
      </c>
      <c r="K232" s="11">
        <v>8243.3464999999997</v>
      </c>
      <c r="L232" s="11">
        <v>223.18270000000001</v>
      </c>
      <c r="M232" s="12">
        <v>2001</v>
      </c>
      <c r="N232" s="12">
        <f t="shared" ref="N232:N241" si="35">(LN(O232/5.35)/-0.0058)</f>
        <v>143.085983710525</v>
      </c>
      <c r="O232" s="10">
        <v>2.3331</v>
      </c>
      <c r="P232" s="10">
        <v>0.3916</v>
      </c>
      <c r="Q232" s="11">
        <v>100</v>
      </c>
      <c r="R232" s="10">
        <f t="shared" ref="R232:R240" si="36">O232-(4*(P232^2))-(3*(1-Q232/100))</f>
        <v>1.7196977599999999</v>
      </c>
      <c r="T232" s="11">
        <v>49.333300000000001</v>
      </c>
      <c r="U232" s="9" t="s">
        <v>213</v>
      </c>
      <c r="V232" s="9" t="s">
        <v>986</v>
      </c>
      <c r="W232" s="14">
        <v>23</v>
      </c>
    </row>
    <row r="233" spans="1:23" ht="28.5" customHeight="1">
      <c r="A233" s="9" t="s">
        <v>52</v>
      </c>
      <c r="B233" s="9" t="s">
        <v>523</v>
      </c>
      <c r="C233" s="9">
        <v>30</v>
      </c>
      <c r="D233" s="10">
        <v>364.27800000000002</v>
      </c>
      <c r="E233" s="10">
        <v>365.17700000000002</v>
      </c>
      <c r="F233" s="9" t="s">
        <v>5</v>
      </c>
      <c r="G233" s="9">
        <v>1</v>
      </c>
      <c r="H233" s="9" t="s">
        <v>624</v>
      </c>
      <c r="I233" s="9" t="s">
        <v>13</v>
      </c>
      <c r="J233" s="9" t="s">
        <v>79</v>
      </c>
      <c r="K233" s="11">
        <v>5926.3882000000003</v>
      </c>
      <c r="L233" s="11">
        <v>160.25030000000001</v>
      </c>
      <c r="M233" s="12">
        <v>2001</v>
      </c>
      <c r="N233" s="12">
        <f t="shared" si="35"/>
        <v>93.513340749400442</v>
      </c>
      <c r="O233" s="10">
        <v>3.1103000000000001</v>
      </c>
      <c r="P233" s="10">
        <v>0.26989999999999997</v>
      </c>
      <c r="Q233" s="11">
        <v>84</v>
      </c>
      <c r="R233" s="10">
        <f t="shared" si="36"/>
        <v>2.33891596</v>
      </c>
      <c r="T233" s="11">
        <v>50.7</v>
      </c>
      <c r="U233" s="9" t="s">
        <v>213</v>
      </c>
      <c r="V233" s="9" t="s">
        <v>988</v>
      </c>
      <c r="W233" s="14">
        <v>36</v>
      </c>
    </row>
    <row r="234" spans="1:23" ht="28.5" customHeight="1">
      <c r="A234" s="9" t="s">
        <v>52</v>
      </c>
      <c r="B234" s="9" t="s">
        <v>523</v>
      </c>
      <c r="C234" s="9">
        <v>30</v>
      </c>
      <c r="D234" s="10">
        <v>365.17700000000002</v>
      </c>
      <c r="E234" s="10">
        <v>365.78100000000001</v>
      </c>
      <c r="F234" s="9" t="s">
        <v>5</v>
      </c>
      <c r="G234" s="9">
        <v>1</v>
      </c>
      <c r="H234" s="9" t="s">
        <v>624</v>
      </c>
      <c r="I234" s="9" t="s">
        <v>13</v>
      </c>
      <c r="J234" s="9" t="s">
        <v>79</v>
      </c>
      <c r="K234" s="11">
        <v>4800.0182000000004</v>
      </c>
      <c r="L234" s="11">
        <v>129.68870000000001</v>
      </c>
      <c r="M234" s="12">
        <v>2001</v>
      </c>
      <c r="N234" s="12">
        <f t="shared" si="35"/>
        <v>132.38455930529733</v>
      </c>
      <c r="O234" s="10">
        <v>2.4824999999999999</v>
      </c>
      <c r="P234" s="10">
        <v>0.1976</v>
      </c>
      <c r="Q234" s="11">
        <v>100</v>
      </c>
      <c r="R234" s="10">
        <f t="shared" si="36"/>
        <v>2.3263169599999998</v>
      </c>
      <c r="T234" s="11">
        <v>50.6</v>
      </c>
      <c r="U234" s="9" t="s">
        <v>213</v>
      </c>
      <c r="V234" s="9" t="s">
        <v>988</v>
      </c>
      <c r="W234" s="14">
        <v>35</v>
      </c>
    </row>
    <row r="235" spans="1:23" ht="28.5" customHeight="1">
      <c r="A235" s="9" t="s">
        <v>52</v>
      </c>
      <c r="B235" s="9" t="s">
        <v>523</v>
      </c>
      <c r="C235" s="9">
        <v>30</v>
      </c>
      <c r="D235" s="10">
        <v>365.78100000000001</v>
      </c>
      <c r="E235" s="10">
        <v>371.12099999999998</v>
      </c>
      <c r="F235" s="9" t="s">
        <v>5</v>
      </c>
      <c r="G235" s="9">
        <v>1</v>
      </c>
      <c r="H235" s="9" t="s">
        <v>625</v>
      </c>
      <c r="I235" s="9" t="s">
        <v>13</v>
      </c>
      <c r="J235" s="9" t="s">
        <v>73</v>
      </c>
      <c r="K235" s="11">
        <v>3139.8551000000002</v>
      </c>
      <c r="L235" s="11">
        <v>73.959900000000005</v>
      </c>
      <c r="M235" s="12">
        <v>1994</v>
      </c>
      <c r="N235" s="12">
        <f t="shared" si="35"/>
        <v>97.318945392414165</v>
      </c>
      <c r="O235" s="10">
        <v>3.0424000000000002</v>
      </c>
      <c r="P235" s="10">
        <v>0.2213</v>
      </c>
      <c r="Q235" s="11">
        <v>91</v>
      </c>
      <c r="R235" s="10">
        <f t="shared" si="36"/>
        <v>2.5765052400000004</v>
      </c>
      <c r="T235" s="11">
        <v>53.605899999999998</v>
      </c>
      <c r="U235" s="9" t="s">
        <v>213</v>
      </c>
      <c r="V235" s="9" t="s">
        <v>987</v>
      </c>
      <c r="W235" s="14">
        <v>51</v>
      </c>
    </row>
    <row r="236" spans="1:23" ht="28.5" customHeight="1">
      <c r="A236" s="9" t="s">
        <v>52</v>
      </c>
      <c r="B236" s="9" t="s">
        <v>523</v>
      </c>
      <c r="C236" s="9">
        <v>30</v>
      </c>
      <c r="D236" s="10">
        <v>371.12099999999998</v>
      </c>
      <c r="E236" s="10">
        <v>371.279</v>
      </c>
      <c r="F236" s="9" t="s">
        <v>5</v>
      </c>
      <c r="G236" s="9">
        <v>1</v>
      </c>
      <c r="H236" s="9" t="s">
        <v>625</v>
      </c>
      <c r="I236" s="9" t="s">
        <v>6</v>
      </c>
      <c r="J236" s="9" t="s">
        <v>73</v>
      </c>
      <c r="K236" s="11">
        <v>1863</v>
      </c>
      <c r="L236" s="11">
        <v>50</v>
      </c>
      <c r="M236" s="12">
        <v>1982</v>
      </c>
      <c r="N236" s="12">
        <f t="shared" si="35"/>
        <v>94.580956257172929</v>
      </c>
      <c r="O236" s="10">
        <v>3.0911</v>
      </c>
      <c r="P236" s="10">
        <v>0.27589999999999998</v>
      </c>
      <c r="Q236" s="11">
        <v>93</v>
      </c>
      <c r="R236" s="10">
        <f t="shared" si="36"/>
        <v>2.5766167600000003</v>
      </c>
      <c r="T236" s="11">
        <v>37.35</v>
      </c>
      <c r="U236" s="9" t="s">
        <v>213</v>
      </c>
      <c r="V236" s="9" t="s">
        <v>988</v>
      </c>
      <c r="W236" s="14">
        <v>52</v>
      </c>
    </row>
    <row r="237" spans="1:23" ht="28.5" customHeight="1">
      <c r="A237" s="9" t="s">
        <v>53</v>
      </c>
      <c r="B237" s="9" t="s">
        <v>522</v>
      </c>
      <c r="C237" s="9">
        <v>74</v>
      </c>
      <c r="D237" s="10">
        <v>0.09</v>
      </c>
      <c r="E237" s="10">
        <v>0.218</v>
      </c>
      <c r="F237" s="9" t="s">
        <v>5</v>
      </c>
      <c r="G237" s="9">
        <v>1</v>
      </c>
      <c r="H237" s="9" t="s">
        <v>626</v>
      </c>
      <c r="I237" s="9" t="s">
        <v>6</v>
      </c>
      <c r="J237" s="9" t="s">
        <v>73</v>
      </c>
      <c r="K237" s="11">
        <v>1405</v>
      </c>
      <c r="L237" s="11">
        <v>75</v>
      </c>
      <c r="M237" s="12">
        <v>1963</v>
      </c>
      <c r="N237" s="12">
        <f t="shared" si="35"/>
        <v>236.52072069916954</v>
      </c>
      <c r="O237" s="10">
        <v>1.357</v>
      </c>
      <c r="P237" s="10">
        <v>0.20039999999999999</v>
      </c>
      <c r="Q237" s="11">
        <v>100</v>
      </c>
      <c r="R237" s="10">
        <v>1.5</v>
      </c>
      <c r="T237" s="11">
        <v>52.16</v>
      </c>
      <c r="U237" s="9" t="s">
        <v>213</v>
      </c>
      <c r="V237" s="9" t="s">
        <v>988</v>
      </c>
      <c r="W237" s="14">
        <v>9</v>
      </c>
    </row>
    <row r="238" spans="1:23" ht="28.5" customHeight="1">
      <c r="A238" s="9" t="s">
        <v>54</v>
      </c>
      <c r="B238" s="9" t="s">
        <v>522</v>
      </c>
      <c r="C238" s="9">
        <v>76</v>
      </c>
      <c r="D238" s="10">
        <v>215.65100000000001</v>
      </c>
      <c r="E238" s="10">
        <v>215.90199999999999</v>
      </c>
      <c r="F238" s="9" t="s">
        <v>5</v>
      </c>
      <c r="G238" s="9">
        <v>1</v>
      </c>
      <c r="H238" s="9" t="s">
        <v>627</v>
      </c>
      <c r="I238" s="9" t="s">
        <v>6</v>
      </c>
      <c r="K238" s="11">
        <v>508</v>
      </c>
      <c r="L238" s="11">
        <v>8</v>
      </c>
      <c r="M238" s="12">
        <v>1982</v>
      </c>
      <c r="N238" s="12">
        <f t="shared" si="35"/>
        <v>156.24165719414569</v>
      </c>
      <c r="O238" s="10">
        <v>2.1617000000000002</v>
      </c>
      <c r="P238" s="10">
        <v>8.0299999999999996E-2</v>
      </c>
      <c r="Q238" s="11">
        <v>90</v>
      </c>
      <c r="R238" s="10">
        <f t="shared" si="36"/>
        <v>1.8359076400000003</v>
      </c>
      <c r="T238" s="11">
        <v>37.950000000000003</v>
      </c>
      <c r="U238" s="9" t="s">
        <v>63</v>
      </c>
      <c r="V238" s="9" t="s">
        <v>987</v>
      </c>
      <c r="W238" s="14">
        <v>30</v>
      </c>
    </row>
    <row r="239" spans="1:23" ht="28.5" customHeight="1">
      <c r="A239" s="9" t="s">
        <v>54</v>
      </c>
      <c r="B239" s="9" t="s">
        <v>522</v>
      </c>
      <c r="C239" s="9">
        <v>76</v>
      </c>
      <c r="D239" s="10">
        <v>215.90199999999999</v>
      </c>
      <c r="E239" s="10">
        <v>219.37700000000001</v>
      </c>
      <c r="F239" s="9" t="s">
        <v>5</v>
      </c>
      <c r="G239" s="9">
        <v>1</v>
      </c>
      <c r="H239" s="9" t="s">
        <v>627</v>
      </c>
      <c r="I239" s="9" t="s">
        <v>6</v>
      </c>
      <c r="K239" s="11">
        <v>477.75650000000002</v>
      </c>
      <c r="L239" s="11">
        <v>7.5994000000000002</v>
      </c>
      <c r="M239" s="12">
        <v>1927</v>
      </c>
      <c r="N239" s="12">
        <f t="shared" si="35"/>
        <v>94.135312784348088</v>
      </c>
      <c r="O239" s="10">
        <v>3.0991</v>
      </c>
      <c r="P239" s="10">
        <v>9.3600000000000003E-2</v>
      </c>
      <c r="Q239" s="11">
        <v>94.179599999999994</v>
      </c>
      <c r="R239" s="10">
        <f t="shared" si="36"/>
        <v>2.8894441599999996</v>
      </c>
      <c r="T239" s="11">
        <v>43.4375</v>
      </c>
      <c r="U239" s="9" t="s">
        <v>63</v>
      </c>
      <c r="V239" s="9" t="s">
        <v>987</v>
      </c>
      <c r="W239" s="14">
        <v>30</v>
      </c>
    </row>
    <row r="240" spans="1:23" ht="28.5" customHeight="1">
      <c r="A240" s="9" t="s">
        <v>54</v>
      </c>
      <c r="B240" s="9" t="s">
        <v>522</v>
      </c>
      <c r="C240" s="9">
        <v>76</v>
      </c>
      <c r="D240" s="10">
        <v>219.37700000000001</v>
      </c>
      <c r="E240" s="10">
        <v>219.93600000000001</v>
      </c>
      <c r="F240" s="9" t="s">
        <v>5</v>
      </c>
      <c r="G240" s="9">
        <v>1</v>
      </c>
      <c r="H240" s="9" t="s">
        <v>614</v>
      </c>
      <c r="I240" s="9" t="s">
        <v>6</v>
      </c>
      <c r="J240" s="9" t="s">
        <v>73</v>
      </c>
      <c r="K240" s="11">
        <v>206</v>
      </c>
      <c r="L240" s="11">
        <v>4</v>
      </c>
      <c r="M240" s="12">
        <v>2000</v>
      </c>
      <c r="N240" s="12">
        <f t="shared" si="35"/>
        <v>102.23947559356678</v>
      </c>
      <c r="O240" s="10">
        <v>2.9567999999999999</v>
      </c>
      <c r="P240" s="10">
        <v>0.13109999999999999</v>
      </c>
      <c r="Q240" s="11">
        <v>100</v>
      </c>
      <c r="R240" s="10">
        <f t="shared" si="36"/>
        <v>2.8880511599999998</v>
      </c>
      <c r="T240" s="11">
        <v>42.3</v>
      </c>
      <c r="U240" s="9" t="s">
        <v>213</v>
      </c>
      <c r="V240" s="9" t="s">
        <v>988</v>
      </c>
      <c r="W240" s="14">
        <v>64</v>
      </c>
    </row>
    <row r="241" spans="1:23" ht="28.5" customHeight="1">
      <c r="A241" s="9" t="s">
        <v>54</v>
      </c>
      <c r="B241" s="9" t="s">
        <v>522</v>
      </c>
      <c r="C241" s="9">
        <v>76</v>
      </c>
      <c r="D241" s="10">
        <v>219.93600000000001</v>
      </c>
      <c r="E241" s="10">
        <v>220.00800000000001</v>
      </c>
      <c r="F241" s="9" t="s">
        <v>5</v>
      </c>
      <c r="G241" s="9">
        <v>1</v>
      </c>
      <c r="H241" s="9" t="s">
        <v>614</v>
      </c>
      <c r="I241" s="9" t="s">
        <v>6</v>
      </c>
      <c r="J241" s="9" t="s">
        <v>73</v>
      </c>
      <c r="K241" s="11">
        <v>206</v>
      </c>
      <c r="L241" s="11">
        <v>4</v>
      </c>
      <c r="M241" s="12">
        <v>1985</v>
      </c>
      <c r="N241" s="12">
        <f t="shared" si="35"/>
        <v>261.49652405207081</v>
      </c>
      <c r="O241" s="10">
        <v>1.1739999999999999</v>
      </c>
      <c r="P241" s="10">
        <v>0.24</v>
      </c>
      <c r="Q241" s="11">
        <v>97</v>
      </c>
      <c r="R241" s="10">
        <v>1.5</v>
      </c>
      <c r="T241" s="11">
        <v>44.9</v>
      </c>
      <c r="U241" s="9" t="s">
        <v>213</v>
      </c>
      <c r="V241" s="9" t="s">
        <v>987</v>
      </c>
      <c r="W241" s="14">
        <v>64</v>
      </c>
    </row>
    <row r="242" spans="1:23" ht="28.5" customHeight="1">
      <c r="A242" s="9" t="s">
        <v>55</v>
      </c>
      <c r="B242" s="9" t="s">
        <v>522</v>
      </c>
      <c r="C242" s="9">
        <v>78</v>
      </c>
      <c r="D242" s="10">
        <v>0.152</v>
      </c>
      <c r="E242" s="10">
        <v>0.46400000000000002</v>
      </c>
      <c r="F242" s="9" t="s">
        <v>5</v>
      </c>
      <c r="G242" s="9">
        <v>1</v>
      </c>
      <c r="H242" s="9" t="s">
        <v>628</v>
      </c>
      <c r="I242" s="9" t="s">
        <v>12</v>
      </c>
      <c r="J242" s="9" t="s">
        <v>79</v>
      </c>
      <c r="K242" s="11">
        <v>1820.1538</v>
      </c>
      <c r="L242" s="11">
        <v>540.82050000000004</v>
      </c>
      <c r="M242" s="12">
        <v>1992</v>
      </c>
      <c r="N242" s="12">
        <f>(LN(O242/5)/-0.0038)</f>
        <v>139.529562517416</v>
      </c>
      <c r="O242" s="10">
        <v>2.9424000000000001</v>
      </c>
      <c r="P242" s="10" t="s">
        <v>226</v>
      </c>
      <c r="Q242" s="11">
        <v>100</v>
      </c>
      <c r="R242" s="10">
        <f>O242-5*(1-(Q242/100))</f>
        <v>2.9424000000000001</v>
      </c>
      <c r="S242" s="10">
        <v>0.2782</v>
      </c>
      <c r="T242" s="11">
        <v>31.15</v>
      </c>
      <c r="U242" s="9" t="s">
        <v>213</v>
      </c>
      <c r="V242" s="9" t="s">
        <v>987</v>
      </c>
      <c r="W242" s="14">
        <v>63</v>
      </c>
    </row>
    <row r="243" spans="1:23" ht="28.5" customHeight="1">
      <c r="A243" s="9" t="s">
        <v>55</v>
      </c>
      <c r="B243" s="9" t="s">
        <v>522</v>
      </c>
      <c r="C243" s="9">
        <v>78</v>
      </c>
      <c r="D243" s="10">
        <v>0.46400000000000002</v>
      </c>
      <c r="E243" s="10">
        <v>1.23</v>
      </c>
      <c r="F243" s="9" t="s">
        <v>5</v>
      </c>
      <c r="G243" s="9">
        <v>1</v>
      </c>
      <c r="H243" s="9" t="s">
        <v>628</v>
      </c>
      <c r="I243" s="9" t="s">
        <v>6</v>
      </c>
      <c r="J243" s="9" t="s">
        <v>73</v>
      </c>
      <c r="K243" s="11">
        <v>460.33550000000002</v>
      </c>
      <c r="L243" s="11">
        <v>48</v>
      </c>
      <c r="M243" s="12">
        <v>1981</v>
      </c>
      <c r="N243" s="12">
        <f>(LN(O243/5.35)/-0.0058)</f>
        <v>205.42511651318631</v>
      </c>
      <c r="O243" s="10">
        <v>1.6252</v>
      </c>
      <c r="P243" s="10">
        <v>0.26140000000000002</v>
      </c>
      <c r="Q243" s="11">
        <v>100</v>
      </c>
      <c r="R243" s="10">
        <v>1.5</v>
      </c>
      <c r="T243" s="11">
        <v>53.75</v>
      </c>
      <c r="U243" s="9" t="s">
        <v>213</v>
      </c>
      <c r="V243" s="9" t="s">
        <v>986</v>
      </c>
      <c r="W243" s="14">
        <v>25</v>
      </c>
    </row>
    <row r="244" spans="1:23" ht="28.5" customHeight="1">
      <c r="A244" s="9" t="s">
        <v>56</v>
      </c>
      <c r="B244" s="9" t="s">
        <v>524</v>
      </c>
      <c r="C244" s="9">
        <v>80</v>
      </c>
      <c r="D244" s="10">
        <v>186.6</v>
      </c>
      <c r="E244" s="10">
        <v>199</v>
      </c>
      <c r="F244" s="9" t="s">
        <v>24</v>
      </c>
      <c r="G244" s="9">
        <v>1</v>
      </c>
      <c r="H244" s="9" t="s">
        <v>629</v>
      </c>
      <c r="I244" s="9" t="s">
        <v>13</v>
      </c>
      <c r="J244" s="9" t="s">
        <v>86</v>
      </c>
      <c r="K244" s="11">
        <v>5868.3989000000001</v>
      </c>
      <c r="L244" s="11">
        <v>5207.6535000000003</v>
      </c>
      <c r="M244" s="12">
        <v>1999</v>
      </c>
      <c r="N244" s="12">
        <f>(LN(O244/5.35)/-0.0058)</f>
        <v>39.434451291634659</v>
      </c>
      <c r="O244" s="10">
        <v>4.2561999999999998</v>
      </c>
      <c r="P244" s="10">
        <v>0.26579999999999998</v>
      </c>
      <c r="Q244" s="11">
        <v>97</v>
      </c>
      <c r="R244" s="10">
        <f t="shared" ref="R244:R247" si="37">O244-(4*(P244^2))-(3*(1-Q244/100))</f>
        <v>3.8836014399999996</v>
      </c>
      <c r="T244" s="11">
        <v>53.833300000000001</v>
      </c>
      <c r="U244" s="9" t="s">
        <v>64</v>
      </c>
      <c r="V244" s="9" t="s">
        <v>987</v>
      </c>
      <c r="W244" s="14">
        <v>16</v>
      </c>
    </row>
    <row r="245" spans="1:23" ht="28.5" customHeight="1">
      <c r="A245" s="9" t="s">
        <v>56</v>
      </c>
      <c r="B245" s="9" t="s">
        <v>524</v>
      </c>
      <c r="C245" s="9">
        <v>80</v>
      </c>
      <c r="D245" s="10">
        <v>186.6</v>
      </c>
      <c r="E245" s="10">
        <v>199</v>
      </c>
      <c r="F245" s="9" t="s">
        <v>25</v>
      </c>
      <c r="G245" s="9">
        <v>1</v>
      </c>
      <c r="H245" s="9" t="s">
        <v>629</v>
      </c>
      <c r="I245" s="9" t="s">
        <v>13</v>
      </c>
      <c r="J245" s="9" t="s">
        <v>86</v>
      </c>
      <c r="K245" s="11">
        <v>6348.9117999999999</v>
      </c>
      <c r="L245" s="11">
        <v>5741.7767000000003</v>
      </c>
      <c r="M245" s="12">
        <v>1999</v>
      </c>
      <c r="N245" s="12">
        <f>(LN(O245/5.35)/-0.0058)</f>
        <v>44.883015954213391</v>
      </c>
      <c r="O245" s="10">
        <v>4.1238000000000001</v>
      </c>
      <c r="P245" s="10">
        <v>0.26319999999999999</v>
      </c>
      <c r="Q245" s="11">
        <v>96</v>
      </c>
      <c r="R245" s="10">
        <f t="shared" si="37"/>
        <v>3.7267030399999999</v>
      </c>
      <c r="T245" s="11">
        <v>61.575000000000003</v>
      </c>
      <c r="U245" s="9" t="s">
        <v>64</v>
      </c>
      <c r="V245" s="9" t="s">
        <v>987</v>
      </c>
      <c r="W245" s="14">
        <v>9</v>
      </c>
    </row>
    <row r="246" spans="1:23" ht="28.5" customHeight="1">
      <c r="A246" s="9" t="s">
        <v>56</v>
      </c>
      <c r="B246" s="9" t="s">
        <v>524</v>
      </c>
      <c r="C246" s="9">
        <v>80</v>
      </c>
      <c r="D246" s="10">
        <v>199</v>
      </c>
      <c r="E246" s="10">
        <v>210.9</v>
      </c>
      <c r="F246" s="9" t="s">
        <v>24</v>
      </c>
      <c r="G246" s="9">
        <v>1</v>
      </c>
      <c r="H246" s="9" t="s">
        <v>630</v>
      </c>
      <c r="I246" s="9" t="s">
        <v>57</v>
      </c>
      <c r="J246" s="9" t="s">
        <v>79</v>
      </c>
      <c r="K246" s="11">
        <v>5903.5438999999997</v>
      </c>
      <c r="L246" s="11">
        <v>5191.4886999999999</v>
      </c>
      <c r="M246" s="12">
        <v>2004</v>
      </c>
      <c r="N246" s="12">
        <f>(LN(O246/5.35)/-0.0058)</f>
        <v>84.843539936137248</v>
      </c>
      <c r="O246" s="10">
        <v>3.2707000000000002</v>
      </c>
      <c r="P246" s="10">
        <v>0.3921</v>
      </c>
      <c r="Q246" s="11">
        <v>97</v>
      </c>
      <c r="R246" s="10">
        <f t="shared" si="37"/>
        <v>2.5657303599999999</v>
      </c>
      <c r="T246" s="11">
        <v>55.9</v>
      </c>
      <c r="U246" s="9" t="s">
        <v>64</v>
      </c>
      <c r="V246" s="9" t="s">
        <v>988</v>
      </c>
      <c r="W246" s="14">
        <v>1</v>
      </c>
    </row>
    <row r="247" spans="1:23" ht="28.5" customHeight="1">
      <c r="A247" s="9" t="s">
        <v>56</v>
      </c>
      <c r="B247" s="9" t="s">
        <v>524</v>
      </c>
      <c r="C247" s="9">
        <v>80</v>
      </c>
      <c r="D247" s="10">
        <v>199</v>
      </c>
      <c r="E247" s="10">
        <v>210.9</v>
      </c>
      <c r="F247" s="9" t="s">
        <v>25</v>
      </c>
      <c r="G247" s="9">
        <v>1</v>
      </c>
      <c r="H247" s="9" t="s">
        <v>630</v>
      </c>
      <c r="I247" s="9" t="s">
        <v>57</v>
      </c>
      <c r="J247" s="9" t="s">
        <v>79</v>
      </c>
      <c r="K247" s="11">
        <v>6268.9558999999999</v>
      </c>
      <c r="L247" s="11">
        <v>5675.7626</v>
      </c>
      <c r="M247" s="12">
        <v>2004</v>
      </c>
      <c r="N247" s="12">
        <f>(LN(O247/5.35)/-0.0058)</f>
        <v>75.068024098615865</v>
      </c>
      <c r="O247" s="10">
        <v>3.4615</v>
      </c>
      <c r="P247" s="10">
        <v>0.35610000000000003</v>
      </c>
      <c r="Q247" s="11">
        <v>90</v>
      </c>
      <c r="R247" s="10">
        <f t="shared" si="37"/>
        <v>2.65427116</v>
      </c>
      <c r="T247" s="11">
        <v>63.808300000000003</v>
      </c>
      <c r="U247" s="9" t="s">
        <v>64</v>
      </c>
      <c r="V247" s="9" t="s">
        <v>988</v>
      </c>
      <c r="W247" s="14">
        <v>4</v>
      </c>
    </row>
    <row r="248" spans="1:23" ht="28.5" customHeight="1">
      <c r="A248" s="9" t="s">
        <v>56</v>
      </c>
      <c r="B248" s="9" t="s">
        <v>524</v>
      </c>
      <c r="C248" s="9">
        <v>80</v>
      </c>
      <c r="D248" s="10">
        <v>210.9</v>
      </c>
      <c r="E248" s="10">
        <v>212.4</v>
      </c>
      <c r="F248" s="9" t="s">
        <v>24</v>
      </c>
      <c r="G248" s="9">
        <v>1</v>
      </c>
      <c r="H248" s="9" t="s">
        <v>631</v>
      </c>
      <c r="I248" s="9" t="s">
        <v>12</v>
      </c>
      <c r="J248" s="9" t="s">
        <v>425</v>
      </c>
      <c r="K248" s="11">
        <v>6380.3067000000001</v>
      </c>
      <c r="L248" s="11">
        <v>5129.9467000000004</v>
      </c>
      <c r="M248" s="12">
        <v>1996</v>
      </c>
      <c r="N248" s="12">
        <f>(LN(O248/5)/-0.0038)</f>
        <v>87.385778562735936</v>
      </c>
      <c r="O248" s="10">
        <v>3.5872000000000002</v>
      </c>
      <c r="P248" s="10" t="s">
        <v>226</v>
      </c>
      <c r="Q248" s="11">
        <v>96</v>
      </c>
      <c r="R248" s="10">
        <f t="shared" ref="R248:R251" si="38">O248-5*(1-(Q248/100))</f>
        <v>3.3872</v>
      </c>
      <c r="S248" s="10">
        <v>0.15959999999999999</v>
      </c>
      <c r="T248" s="11">
        <v>37.4</v>
      </c>
      <c r="U248" s="9" t="s">
        <v>64</v>
      </c>
      <c r="V248" s="9" t="s">
        <v>986</v>
      </c>
      <c r="W248" s="14">
        <v>1</v>
      </c>
    </row>
    <row r="249" spans="1:23" ht="28.5" customHeight="1">
      <c r="A249" s="9" t="s">
        <v>56</v>
      </c>
      <c r="B249" s="9" t="s">
        <v>524</v>
      </c>
      <c r="C249" s="9">
        <v>80</v>
      </c>
      <c r="D249" s="10">
        <v>210.9</v>
      </c>
      <c r="E249" s="10">
        <v>212.4</v>
      </c>
      <c r="F249" s="9" t="s">
        <v>25</v>
      </c>
      <c r="G249" s="9">
        <v>1</v>
      </c>
      <c r="H249" s="9" t="s">
        <v>631</v>
      </c>
      <c r="I249" s="9" t="s">
        <v>12</v>
      </c>
      <c r="J249" s="9" t="s">
        <v>425</v>
      </c>
      <c r="K249" s="11">
        <v>6484.2133000000003</v>
      </c>
      <c r="L249" s="11">
        <v>5533.3867</v>
      </c>
      <c r="M249" s="12">
        <v>1996</v>
      </c>
      <c r="N249" s="12">
        <f>(LN(O249/5)/-0.0038)</f>
        <v>85.915353252765314</v>
      </c>
      <c r="O249" s="10">
        <v>3.6073</v>
      </c>
      <c r="P249" s="10" t="s">
        <v>226</v>
      </c>
      <c r="Q249" s="11">
        <v>100</v>
      </c>
      <c r="R249" s="10">
        <f t="shared" si="38"/>
        <v>3.6073</v>
      </c>
      <c r="S249" s="10">
        <v>0.1255</v>
      </c>
      <c r="T249" s="11">
        <v>37.5</v>
      </c>
      <c r="U249" s="9" t="s">
        <v>64</v>
      </c>
      <c r="V249" s="9" t="s">
        <v>986</v>
      </c>
      <c r="W249" s="14">
        <v>8</v>
      </c>
    </row>
    <row r="250" spans="1:23" ht="28.5" customHeight="1">
      <c r="A250" s="9" t="s">
        <v>56</v>
      </c>
      <c r="B250" s="9" t="s">
        <v>524</v>
      </c>
      <c r="C250" s="9">
        <v>80</v>
      </c>
      <c r="D250" s="10">
        <v>212.4</v>
      </c>
      <c r="E250" s="10">
        <v>216.2</v>
      </c>
      <c r="F250" s="9" t="s">
        <v>24</v>
      </c>
      <c r="G250" s="9">
        <v>1</v>
      </c>
      <c r="H250" s="9" t="s">
        <v>632</v>
      </c>
      <c r="I250" s="9" t="s">
        <v>58</v>
      </c>
      <c r="J250" s="9" t="s">
        <v>425</v>
      </c>
      <c r="K250" s="11">
        <v>6584.3307999999997</v>
      </c>
      <c r="L250" s="11">
        <v>4969.8915999999999</v>
      </c>
      <c r="M250" s="12">
        <v>2006</v>
      </c>
      <c r="N250" s="12">
        <f>(LN(O250/5)/-0.0038)</f>
        <v>56.077425121370602</v>
      </c>
      <c r="O250" s="10">
        <v>4.0404</v>
      </c>
      <c r="P250" s="10" t="s">
        <v>226</v>
      </c>
      <c r="Q250" s="11">
        <v>100</v>
      </c>
      <c r="R250" s="10">
        <f t="shared" si="38"/>
        <v>4.0404</v>
      </c>
      <c r="S250" s="10">
        <v>7.7499999999999999E-2</v>
      </c>
      <c r="T250" s="11">
        <v>34.024999999999999</v>
      </c>
      <c r="U250" s="9" t="s">
        <v>64</v>
      </c>
      <c r="V250" s="9" t="s">
        <v>986</v>
      </c>
      <c r="W250" s="14">
        <v>23</v>
      </c>
    </row>
    <row r="251" spans="1:23" ht="28.5" customHeight="1">
      <c r="A251" s="9" t="s">
        <v>56</v>
      </c>
      <c r="B251" s="9" t="s">
        <v>524</v>
      </c>
      <c r="C251" s="9">
        <v>80</v>
      </c>
      <c r="D251" s="10">
        <v>212.4</v>
      </c>
      <c r="E251" s="10">
        <v>216.2</v>
      </c>
      <c r="F251" s="9" t="s">
        <v>25</v>
      </c>
      <c r="G251" s="9">
        <v>1</v>
      </c>
      <c r="H251" s="9" t="s">
        <v>632</v>
      </c>
      <c r="I251" s="9" t="s">
        <v>58</v>
      </c>
      <c r="J251" s="9" t="s">
        <v>425</v>
      </c>
      <c r="K251" s="11">
        <v>6750.6016</v>
      </c>
      <c r="L251" s="11">
        <v>5457.0913</v>
      </c>
      <c r="M251" s="12">
        <v>2006</v>
      </c>
      <c r="N251" s="12">
        <f>(LN(O251/5)/-0.0038)</f>
        <v>58.603592772064445</v>
      </c>
      <c r="O251" s="10">
        <v>4.0018000000000002</v>
      </c>
      <c r="P251" s="10" t="s">
        <v>226</v>
      </c>
      <c r="Q251" s="11">
        <v>100</v>
      </c>
      <c r="R251" s="10">
        <f t="shared" si="38"/>
        <v>4.0018000000000002</v>
      </c>
      <c r="S251" s="10">
        <v>0.1429</v>
      </c>
      <c r="T251" s="11">
        <v>36.866700000000002</v>
      </c>
      <c r="U251" s="9" t="s">
        <v>64</v>
      </c>
      <c r="V251" s="9"/>
    </row>
    <row r="252" spans="1:23" ht="28.5" customHeight="1">
      <c r="A252" s="9" t="s">
        <v>56</v>
      </c>
      <c r="B252" s="9" t="s">
        <v>524</v>
      </c>
      <c r="C252" s="9">
        <v>80</v>
      </c>
      <c r="D252" s="10">
        <v>216.2</v>
      </c>
      <c r="E252" s="10">
        <v>221.2</v>
      </c>
      <c r="F252" s="9" t="s">
        <v>24</v>
      </c>
      <c r="G252" s="9">
        <v>1</v>
      </c>
      <c r="H252" s="9" t="s">
        <v>633</v>
      </c>
      <c r="I252" s="9" t="s">
        <v>13</v>
      </c>
      <c r="J252" s="9" t="s">
        <v>86</v>
      </c>
      <c r="K252" s="11">
        <v>7056.56</v>
      </c>
      <c r="L252" s="11">
        <v>4744.5780000000004</v>
      </c>
      <c r="M252" s="12">
        <v>2000</v>
      </c>
      <c r="N252" s="12">
        <f t="shared" ref="N252:N259" si="39">(LN(O252/5.35)/-0.0058)</f>
        <v>48.593527313198756</v>
      </c>
      <c r="O252" s="10">
        <v>4.0359999999999996</v>
      </c>
      <c r="P252" s="10">
        <v>0.26319999999999999</v>
      </c>
      <c r="Q252" s="11">
        <v>100</v>
      </c>
      <c r="R252" s="10">
        <f t="shared" ref="R252:R259" si="40">O252-(4*(P252^2))-(3*(1-Q252/100))</f>
        <v>3.7589030399999994</v>
      </c>
      <c r="T252" s="11">
        <v>57.7</v>
      </c>
      <c r="U252" s="9" t="s">
        <v>64</v>
      </c>
      <c r="V252" s="9" t="s">
        <v>987</v>
      </c>
      <c r="W252" s="14">
        <v>15</v>
      </c>
    </row>
    <row r="253" spans="1:23" ht="28.5" customHeight="1">
      <c r="A253" s="9" t="s">
        <v>56</v>
      </c>
      <c r="B253" s="9" t="s">
        <v>524</v>
      </c>
      <c r="C253" s="9">
        <v>80</v>
      </c>
      <c r="D253" s="10">
        <v>216.2</v>
      </c>
      <c r="E253" s="10">
        <v>221.2</v>
      </c>
      <c r="F253" s="9" t="s">
        <v>25</v>
      </c>
      <c r="G253" s="9">
        <v>1</v>
      </c>
      <c r="H253" s="9" t="s">
        <v>633</v>
      </c>
      <c r="I253" s="9" t="s">
        <v>13</v>
      </c>
      <c r="J253" s="9" t="s">
        <v>86</v>
      </c>
      <c r="K253" s="11">
        <v>7120.1508000000003</v>
      </c>
      <c r="L253" s="11">
        <v>5326.6808000000001</v>
      </c>
      <c r="M253" s="12">
        <v>2000</v>
      </c>
      <c r="N253" s="12">
        <f t="shared" si="39"/>
        <v>44.452915567943485</v>
      </c>
      <c r="O253" s="10">
        <v>4.1341000000000001</v>
      </c>
      <c r="P253" s="10">
        <v>0.2046</v>
      </c>
      <c r="Q253" s="11">
        <v>99</v>
      </c>
      <c r="R253" s="10">
        <f t="shared" si="40"/>
        <v>3.9366553600000005</v>
      </c>
      <c r="T253" s="11">
        <v>59.14</v>
      </c>
      <c r="U253" s="9" t="s">
        <v>64</v>
      </c>
      <c r="V253" s="9" t="s">
        <v>987</v>
      </c>
      <c r="W253" s="14">
        <v>19</v>
      </c>
    </row>
    <row r="254" spans="1:23" ht="28.5" customHeight="1">
      <c r="A254" s="9" t="s">
        <v>56</v>
      </c>
      <c r="B254" s="9" t="s">
        <v>524</v>
      </c>
      <c r="C254" s="9">
        <v>80</v>
      </c>
      <c r="D254" s="10">
        <v>221.2</v>
      </c>
      <c r="E254" s="10">
        <v>227.5</v>
      </c>
      <c r="F254" s="9" t="s">
        <v>24</v>
      </c>
      <c r="G254" s="9">
        <v>1</v>
      </c>
      <c r="H254" s="9" t="s">
        <v>634</v>
      </c>
      <c r="I254" s="9" t="s">
        <v>13</v>
      </c>
      <c r="J254" s="9" t="s">
        <v>86</v>
      </c>
      <c r="K254" s="11">
        <v>5976.5713999999998</v>
      </c>
      <c r="L254" s="11">
        <v>4608.3828999999996</v>
      </c>
      <c r="M254" s="12">
        <v>2009</v>
      </c>
      <c r="N254" s="12">
        <f t="shared" si="39"/>
        <v>26.905655040760365</v>
      </c>
      <c r="O254" s="10">
        <v>4.577</v>
      </c>
      <c r="P254" s="10">
        <v>8.3299999999999999E-2</v>
      </c>
      <c r="Q254" s="11">
        <v>100</v>
      </c>
      <c r="R254" s="10">
        <f t="shared" si="40"/>
        <v>4.5492444399999998</v>
      </c>
      <c r="T254" s="11">
        <v>50.2</v>
      </c>
      <c r="U254" s="9" t="s">
        <v>64</v>
      </c>
      <c r="V254" s="9"/>
    </row>
    <row r="255" spans="1:23" ht="28.5" customHeight="1">
      <c r="A255" s="9" t="s">
        <v>56</v>
      </c>
      <c r="B255" s="9" t="s">
        <v>524</v>
      </c>
      <c r="C255" s="9">
        <v>80</v>
      </c>
      <c r="D255" s="10">
        <v>221.2</v>
      </c>
      <c r="E255" s="10">
        <v>227.5</v>
      </c>
      <c r="F255" s="9" t="s">
        <v>25</v>
      </c>
      <c r="G255" s="9">
        <v>1</v>
      </c>
      <c r="H255" s="9" t="s">
        <v>634</v>
      </c>
      <c r="I255" s="9" t="s">
        <v>13</v>
      </c>
      <c r="J255" s="9" t="s">
        <v>86</v>
      </c>
      <c r="K255" s="11">
        <v>6071.2190000000001</v>
      </c>
      <c r="L255" s="11">
        <v>5206.0370999999996</v>
      </c>
      <c r="M255" s="12">
        <v>2009</v>
      </c>
      <c r="N255" s="12">
        <f t="shared" si="39"/>
        <v>29.926702425062778</v>
      </c>
      <c r="O255" s="10">
        <v>4.4974999999999996</v>
      </c>
      <c r="P255" s="10">
        <v>0.1091</v>
      </c>
      <c r="Q255" s="11">
        <v>100</v>
      </c>
      <c r="R255" s="10">
        <f t="shared" si="40"/>
        <v>4.4498887599999994</v>
      </c>
      <c r="T255" s="11">
        <v>64.3429</v>
      </c>
      <c r="U255" s="9" t="s">
        <v>64</v>
      </c>
      <c r="V255" s="9"/>
    </row>
    <row r="256" spans="1:23" ht="28.5" customHeight="1">
      <c r="A256" s="9" t="s">
        <v>56</v>
      </c>
      <c r="B256" s="9" t="s">
        <v>524</v>
      </c>
      <c r="C256" s="9">
        <v>80</v>
      </c>
      <c r="D256" s="10">
        <v>227.5</v>
      </c>
      <c r="E256" s="10">
        <v>233.7</v>
      </c>
      <c r="F256" s="9" t="s">
        <v>24</v>
      </c>
      <c r="G256" s="9">
        <v>1</v>
      </c>
      <c r="H256" s="9" t="s">
        <v>635</v>
      </c>
      <c r="I256" s="9" t="s">
        <v>13</v>
      </c>
      <c r="J256" s="9" t="s">
        <v>86</v>
      </c>
      <c r="K256" s="11">
        <v>5898.7822999999999</v>
      </c>
      <c r="L256" s="11">
        <v>4600.9494999999997</v>
      </c>
      <c r="M256" s="12">
        <v>2001</v>
      </c>
      <c r="N256" s="12">
        <f t="shared" si="39"/>
        <v>46.011374266302433</v>
      </c>
      <c r="O256" s="10">
        <v>4.0968999999999998</v>
      </c>
      <c r="P256" s="10">
        <v>0.23899999999999999</v>
      </c>
      <c r="Q256" s="11">
        <v>85</v>
      </c>
      <c r="R256" s="10">
        <f t="shared" si="40"/>
        <v>3.4184159999999997</v>
      </c>
      <c r="T256" s="11">
        <v>44.6</v>
      </c>
      <c r="U256" s="9" t="s">
        <v>64</v>
      </c>
      <c r="V256" s="9" t="s">
        <v>988</v>
      </c>
      <c r="W256" s="14">
        <v>17</v>
      </c>
    </row>
    <row r="257" spans="1:23" ht="28.5" customHeight="1">
      <c r="A257" s="9" t="s">
        <v>56</v>
      </c>
      <c r="B257" s="9" t="s">
        <v>524</v>
      </c>
      <c r="C257" s="9">
        <v>80</v>
      </c>
      <c r="D257" s="10">
        <v>227.5</v>
      </c>
      <c r="E257" s="10">
        <v>233.7</v>
      </c>
      <c r="F257" s="9" t="s">
        <v>25</v>
      </c>
      <c r="G257" s="9">
        <v>1</v>
      </c>
      <c r="H257" s="9" t="s">
        <v>635</v>
      </c>
      <c r="I257" s="9" t="s">
        <v>13</v>
      </c>
      <c r="J257" s="9" t="s">
        <v>86</v>
      </c>
      <c r="K257" s="11">
        <v>6027.4258</v>
      </c>
      <c r="L257" s="11">
        <v>5211.0505000000003</v>
      </c>
      <c r="M257" s="12">
        <v>2001</v>
      </c>
      <c r="N257" s="12">
        <f t="shared" si="39"/>
        <v>44.699152463775008</v>
      </c>
      <c r="O257" s="10">
        <v>4.1281999999999996</v>
      </c>
      <c r="P257" s="10">
        <v>0.26679999999999998</v>
      </c>
      <c r="Q257" s="11">
        <v>92</v>
      </c>
      <c r="R257" s="10">
        <f t="shared" si="40"/>
        <v>3.6034710400000001</v>
      </c>
      <c r="T257" s="11">
        <v>59.8</v>
      </c>
      <c r="U257" s="9" t="s">
        <v>64</v>
      </c>
      <c r="V257" s="9" t="s">
        <v>988</v>
      </c>
      <c r="W257" s="14">
        <v>22</v>
      </c>
    </row>
    <row r="258" spans="1:23" ht="28.5" customHeight="1">
      <c r="A258" s="9" t="s">
        <v>56</v>
      </c>
      <c r="B258" s="9" t="s">
        <v>524</v>
      </c>
      <c r="C258" s="9">
        <v>80</v>
      </c>
      <c r="D258" s="10">
        <v>233.7</v>
      </c>
      <c r="E258" s="10">
        <v>240</v>
      </c>
      <c r="F258" s="9" t="s">
        <v>24</v>
      </c>
      <c r="G258" s="9">
        <v>1</v>
      </c>
      <c r="H258" s="9" t="s">
        <v>636</v>
      </c>
      <c r="I258" s="9" t="s">
        <v>41</v>
      </c>
      <c r="J258" s="9" t="s">
        <v>79</v>
      </c>
      <c r="K258" s="11">
        <v>5258.2317000000003</v>
      </c>
      <c r="L258" s="11">
        <v>4415.8571000000002</v>
      </c>
      <c r="M258" s="12">
        <v>2005</v>
      </c>
      <c r="N258" s="12">
        <f t="shared" si="39"/>
        <v>68.500388510606328</v>
      </c>
      <c r="O258" s="10">
        <v>3.5958999999999999</v>
      </c>
      <c r="P258" s="10">
        <v>0.1736</v>
      </c>
      <c r="Q258" s="11">
        <v>85</v>
      </c>
      <c r="R258" s="10">
        <f t="shared" si="40"/>
        <v>3.0253521599999997</v>
      </c>
      <c r="T258" s="11">
        <v>50.683300000000003</v>
      </c>
      <c r="U258" s="9" t="s">
        <v>64</v>
      </c>
      <c r="V258" s="9" t="s">
        <v>988</v>
      </c>
      <c r="W258" s="14">
        <v>13</v>
      </c>
    </row>
    <row r="259" spans="1:23" ht="28.5" customHeight="1">
      <c r="A259" s="9" t="s">
        <v>56</v>
      </c>
      <c r="B259" s="9" t="s">
        <v>524</v>
      </c>
      <c r="C259" s="9">
        <v>80</v>
      </c>
      <c r="D259" s="10">
        <v>233.7</v>
      </c>
      <c r="E259" s="10">
        <v>240</v>
      </c>
      <c r="F259" s="9" t="s">
        <v>25</v>
      </c>
      <c r="G259" s="9">
        <v>1</v>
      </c>
      <c r="H259" s="9" t="s">
        <v>636</v>
      </c>
      <c r="I259" s="9" t="s">
        <v>41</v>
      </c>
      <c r="J259" s="9" t="s">
        <v>79</v>
      </c>
      <c r="K259" s="11">
        <v>5350.9913999999999</v>
      </c>
      <c r="L259" s="11">
        <v>5019.0194000000001</v>
      </c>
      <c r="M259" s="12">
        <v>2005</v>
      </c>
      <c r="N259" s="12">
        <f t="shared" si="39"/>
        <v>79.472120985892687</v>
      </c>
      <c r="O259" s="10">
        <v>3.3742000000000001</v>
      </c>
      <c r="P259" s="10">
        <v>0.1203</v>
      </c>
      <c r="Q259" s="11">
        <v>86</v>
      </c>
      <c r="R259" s="10">
        <f t="shared" si="40"/>
        <v>2.89631164</v>
      </c>
      <c r="T259" s="11">
        <v>53.9833</v>
      </c>
      <c r="U259" s="9" t="s">
        <v>64</v>
      </c>
      <c r="V259" s="9" t="s">
        <v>988</v>
      </c>
      <c r="W259" s="14">
        <v>11</v>
      </c>
    </row>
    <row r="260" spans="1:23" ht="28.5" customHeight="1">
      <c r="A260" s="9" t="s">
        <v>56</v>
      </c>
      <c r="B260" s="9" t="s">
        <v>524</v>
      </c>
      <c r="C260" s="9">
        <v>80</v>
      </c>
      <c r="D260" s="10">
        <v>240</v>
      </c>
      <c r="E260" s="10">
        <v>245.9</v>
      </c>
      <c r="F260" s="9" t="s">
        <v>24</v>
      </c>
      <c r="G260" s="9">
        <v>1</v>
      </c>
      <c r="H260" s="9" t="s">
        <v>637</v>
      </c>
      <c r="I260" s="9" t="s">
        <v>12</v>
      </c>
      <c r="J260" s="9" t="s">
        <v>79</v>
      </c>
      <c r="K260" s="11">
        <v>5040</v>
      </c>
      <c r="L260" s="11">
        <v>4353</v>
      </c>
      <c r="M260" s="12">
        <v>1996</v>
      </c>
      <c r="N260" s="12">
        <f>(LN(O260/5)/-0.0038)</f>
        <v>93.336037177910342</v>
      </c>
      <c r="O260" s="10">
        <v>3.5070000000000001</v>
      </c>
      <c r="P260" s="10" t="s">
        <v>226</v>
      </c>
      <c r="Q260" s="11">
        <v>93</v>
      </c>
      <c r="R260" s="10">
        <f>O260-5*(1-(Q260/100))</f>
        <v>3.1570000000000005</v>
      </c>
      <c r="S260" s="10">
        <v>0.1033</v>
      </c>
      <c r="T260" s="11">
        <v>46.5</v>
      </c>
      <c r="U260" s="9" t="s">
        <v>64</v>
      </c>
      <c r="V260" s="9" t="s">
        <v>988</v>
      </c>
      <c r="W260" s="14">
        <v>16</v>
      </c>
    </row>
    <row r="261" spans="1:23" ht="28.5" customHeight="1">
      <c r="A261" s="9" t="s">
        <v>56</v>
      </c>
      <c r="B261" s="9" t="s">
        <v>524</v>
      </c>
      <c r="C261" s="9">
        <v>80</v>
      </c>
      <c r="D261" s="10">
        <v>240</v>
      </c>
      <c r="E261" s="10">
        <v>245.9</v>
      </c>
      <c r="F261" s="9" t="s">
        <v>25</v>
      </c>
      <c r="G261" s="9">
        <v>1</v>
      </c>
      <c r="H261" s="9" t="s">
        <v>637</v>
      </c>
      <c r="I261" s="9" t="s">
        <v>6</v>
      </c>
      <c r="J261" s="9" t="s">
        <v>79</v>
      </c>
      <c r="K261" s="11">
        <v>5130</v>
      </c>
      <c r="L261" s="11">
        <v>4956</v>
      </c>
      <c r="M261" s="12">
        <v>1998</v>
      </c>
      <c r="N261" s="12">
        <f>(LN(O261/5.35)/-0.0058)</f>
        <v>76.463325423047038</v>
      </c>
      <c r="O261" s="10">
        <v>3.4336000000000002</v>
      </c>
      <c r="P261" s="10">
        <v>0.2266</v>
      </c>
      <c r="Q261" s="11">
        <v>85</v>
      </c>
      <c r="R261" s="10">
        <f t="shared" ref="R261:R265" si="41">O261-(4*(P261^2))-(3*(1-Q261/100))</f>
        <v>2.7782097600000002</v>
      </c>
      <c r="T261" s="11">
        <v>61.25</v>
      </c>
      <c r="U261" s="9" t="s">
        <v>64</v>
      </c>
      <c r="V261" s="9" t="s">
        <v>988</v>
      </c>
      <c r="W261" s="14">
        <v>8</v>
      </c>
    </row>
    <row r="262" spans="1:23" ht="28.5" customHeight="1">
      <c r="A262" s="9" t="s">
        <v>56</v>
      </c>
      <c r="B262" s="9" t="s">
        <v>524</v>
      </c>
      <c r="C262" s="9">
        <v>80</v>
      </c>
      <c r="D262" s="10">
        <v>245.9</v>
      </c>
      <c r="E262" s="10">
        <v>254.7</v>
      </c>
      <c r="F262" s="9" t="s">
        <v>24</v>
      </c>
      <c r="G262" s="9">
        <v>1</v>
      </c>
      <c r="H262" s="9" t="s">
        <v>638</v>
      </c>
      <c r="I262" s="9" t="s">
        <v>13</v>
      </c>
      <c r="J262" s="9" t="s">
        <v>79</v>
      </c>
      <c r="K262" s="11">
        <v>5040</v>
      </c>
      <c r="L262" s="11">
        <v>4353</v>
      </c>
      <c r="M262" s="12">
        <v>2009</v>
      </c>
      <c r="N262" s="12">
        <f>(LN(O262/5.35)/-0.0058)</f>
        <v>43.376118385300536</v>
      </c>
      <c r="O262" s="10">
        <v>4.16</v>
      </c>
      <c r="P262" s="10">
        <v>0.04</v>
      </c>
      <c r="Q262" s="11">
        <v>100</v>
      </c>
      <c r="R262" s="10">
        <f t="shared" si="41"/>
        <v>4.1536</v>
      </c>
      <c r="T262" s="11">
        <v>59.855600000000003</v>
      </c>
      <c r="U262" s="9" t="s">
        <v>64</v>
      </c>
      <c r="V262" s="9" t="s">
        <v>986</v>
      </c>
      <c r="W262" s="14">
        <v>19</v>
      </c>
    </row>
    <row r="263" spans="1:23" ht="28.5" customHeight="1">
      <c r="A263" s="9" t="s">
        <v>56</v>
      </c>
      <c r="B263" s="9" t="s">
        <v>524</v>
      </c>
      <c r="C263" s="9">
        <v>80</v>
      </c>
      <c r="D263" s="10">
        <v>245.9</v>
      </c>
      <c r="E263" s="10">
        <v>254.7</v>
      </c>
      <c r="F263" s="9" t="s">
        <v>25</v>
      </c>
      <c r="G263" s="9">
        <v>1</v>
      </c>
      <c r="H263" s="9" t="s">
        <v>638</v>
      </c>
      <c r="I263" s="9" t="s">
        <v>13</v>
      </c>
      <c r="J263" s="9" t="s">
        <v>79</v>
      </c>
      <c r="K263" s="11">
        <v>5130</v>
      </c>
      <c r="L263" s="11">
        <v>4956</v>
      </c>
      <c r="M263" s="12">
        <v>2000</v>
      </c>
      <c r="N263" s="12">
        <f>(LN(O263/5.35)/-0.0058)</f>
        <v>78.590389569641019</v>
      </c>
      <c r="O263" s="10">
        <v>3.3915000000000002</v>
      </c>
      <c r="P263" s="10">
        <v>0.2467</v>
      </c>
      <c r="Q263" s="11">
        <v>83</v>
      </c>
      <c r="R263" s="10">
        <f t="shared" si="41"/>
        <v>2.6380564400000002</v>
      </c>
      <c r="T263" s="11">
        <v>68.277799999999999</v>
      </c>
      <c r="U263" s="9" t="s">
        <v>64</v>
      </c>
      <c r="V263" s="9" t="s">
        <v>988</v>
      </c>
      <c r="W263" s="14">
        <v>3</v>
      </c>
    </row>
    <row r="264" spans="1:23" ht="28.5" customHeight="1">
      <c r="A264" s="9" t="s">
        <v>56</v>
      </c>
      <c r="B264" s="9" t="s">
        <v>524</v>
      </c>
      <c r="C264" s="9">
        <v>80</v>
      </c>
      <c r="D264" s="10">
        <v>254.7</v>
      </c>
      <c r="E264" s="10">
        <v>258.60000000000002</v>
      </c>
      <c r="F264" s="9" t="s">
        <v>24</v>
      </c>
      <c r="G264" s="9">
        <v>1</v>
      </c>
      <c r="H264" s="9" t="s">
        <v>638</v>
      </c>
      <c r="I264" s="9" t="s">
        <v>13</v>
      </c>
      <c r="J264" s="9" t="s">
        <v>79</v>
      </c>
      <c r="K264" s="11">
        <v>5116.8717999999999</v>
      </c>
      <c r="L264" s="11">
        <v>4456.7768999999998</v>
      </c>
      <c r="M264" s="12">
        <v>2009</v>
      </c>
      <c r="N264" s="12">
        <f>(LN(O264/5.35)/-0.0058)</f>
        <v>43.376118385300536</v>
      </c>
      <c r="O264" s="10">
        <v>4.16</v>
      </c>
      <c r="P264" s="10">
        <v>0.04</v>
      </c>
      <c r="Q264" s="11">
        <v>100</v>
      </c>
      <c r="R264" s="10">
        <f t="shared" si="41"/>
        <v>4.1536</v>
      </c>
      <c r="T264" s="11">
        <v>55.774999999999999</v>
      </c>
      <c r="U264" s="9" t="s">
        <v>64</v>
      </c>
      <c r="V264" s="9" t="s">
        <v>986</v>
      </c>
      <c r="W264" s="14">
        <v>20</v>
      </c>
    </row>
    <row r="265" spans="1:23" ht="28.5" customHeight="1">
      <c r="A265" s="9" t="s">
        <v>56</v>
      </c>
      <c r="B265" s="9" t="s">
        <v>524</v>
      </c>
      <c r="C265" s="9">
        <v>80</v>
      </c>
      <c r="D265" s="10">
        <v>254.7</v>
      </c>
      <c r="E265" s="10">
        <v>258.60000000000002</v>
      </c>
      <c r="F265" s="9" t="s">
        <v>25</v>
      </c>
      <c r="G265" s="9">
        <v>1</v>
      </c>
      <c r="H265" s="9" t="s">
        <v>638</v>
      </c>
      <c r="I265" s="9" t="s">
        <v>13</v>
      </c>
      <c r="J265" s="9" t="s">
        <v>79</v>
      </c>
      <c r="K265" s="11">
        <v>5191.4974000000002</v>
      </c>
      <c r="L265" s="11">
        <v>5058.2394999999997</v>
      </c>
      <c r="M265" s="12">
        <v>2000</v>
      </c>
      <c r="N265" s="12">
        <f>(LN(O265/5.35)/-0.0058)</f>
        <v>59.149940124913982</v>
      </c>
      <c r="O265" s="10">
        <v>3.7963</v>
      </c>
      <c r="P265" s="10">
        <v>8.9200000000000002E-2</v>
      </c>
      <c r="Q265" s="11">
        <v>98</v>
      </c>
      <c r="R265" s="10">
        <f t="shared" si="41"/>
        <v>3.7044734400000001</v>
      </c>
      <c r="T265" s="11">
        <v>68.575000000000003</v>
      </c>
      <c r="U265" s="9" t="s">
        <v>64</v>
      </c>
      <c r="V265" s="9" t="s">
        <v>988</v>
      </c>
      <c r="W265" s="14">
        <v>10</v>
      </c>
    </row>
    <row r="266" spans="1:23" ht="28.5" customHeight="1">
      <c r="A266" s="9" t="s">
        <v>56</v>
      </c>
      <c r="B266" s="9" t="s">
        <v>524</v>
      </c>
      <c r="C266" s="9">
        <v>80</v>
      </c>
      <c r="D266" s="10">
        <v>258.60000000000002</v>
      </c>
      <c r="E266" s="10">
        <v>275.60000000000002</v>
      </c>
      <c r="F266" s="9" t="s">
        <v>24</v>
      </c>
      <c r="G266" s="9">
        <v>1</v>
      </c>
      <c r="H266" s="9" t="s">
        <v>639</v>
      </c>
      <c r="I266" s="9" t="s">
        <v>59</v>
      </c>
      <c r="J266" s="9" t="s">
        <v>79</v>
      </c>
      <c r="K266" s="11">
        <v>5144.0906000000004</v>
      </c>
      <c r="L266" s="11">
        <v>4484.4416000000001</v>
      </c>
      <c r="M266" s="12">
        <v>2002</v>
      </c>
      <c r="N266" s="12">
        <f>(LN(O266/5)/-0.0038)</f>
        <v>77.437811530877724</v>
      </c>
      <c r="O266" s="10">
        <v>3.7254</v>
      </c>
      <c r="P266" s="10" t="s">
        <v>226</v>
      </c>
      <c r="Q266" s="11">
        <v>98</v>
      </c>
      <c r="R266" s="10">
        <f t="shared" ref="R266:R267" si="42">O266-5*(1-(Q266/100))</f>
        <v>3.6254</v>
      </c>
      <c r="S266" s="10">
        <v>0.1472</v>
      </c>
      <c r="T266" s="11">
        <v>49.5</v>
      </c>
      <c r="U266" s="9" t="s">
        <v>64</v>
      </c>
      <c r="V266" s="9"/>
    </row>
    <row r="267" spans="1:23" ht="28.5" customHeight="1">
      <c r="A267" s="9" t="s">
        <v>56</v>
      </c>
      <c r="B267" s="9" t="s">
        <v>524</v>
      </c>
      <c r="C267" s="9">
        <v>80</v>
      </c>
      <c r="D267" s="10">
        <v>258.60000000000002</v>
      </c>
      <c r="E267" s="10">
        <v>275.60000000000002</v>
      </c>
      <c r="F267" s="9" t="s">
        <v>25</v>
      </c>
      <c r="G267" s="9">
        <v>1</v>
      </c>
      <c r="H267" s="9" t="s">
        <v>639</v>
      </c>
      <c r="I267" s="9" t="s">
        <v>59</v>
      </c>
      <c r="J267" s="9" t="s">
        <v>79</v>
      </c>
      <c r="K267" s="11">
        <v>5219.1188000000002</v>
      </c>
      <c r="L267" s="11">
        <v>5094.6495000000004</v>
      </c>
      <c r="M267" s="12">
        <v>2002</v>
      </c>
      <c r="N267" s="12">
        <f>(LN(O267/5)/-0.0038)</f>
        <v>65.533058165345679</v>
      </c>
      <c r="O267" s="10">
        <v>3.8978000000000002</v>
      </c>
      <c r="P267" s="10" t="s">
        <v>226</v>
      </c>
      <c r="Q267" s="11">
        <v>99</v>
      </c>
      <c r="R267" s="10">
        <f t="shared" si="42"/>
        <v>3.8478000000000003</v>
      </c>
      <c r="S267" s="10">
        <v>0.1048</v>
      </c>
      <c r="T267" s="11">
        <v>50.688200000000002</v>
      </c>
      <c r="U267" s="9" t="s">
        <v>64</v>
      </c>
      <c r="V267" s="9"/>
    </row>
    <row r="268" spans="1:23" ht="28.5" customHeight="1">
      <c r="A268" s="9" t="s">
        <v>56</v>
      </c>
      <c r="B268" s="9" t="s">
        <v>524</v>
      </c>
      <c r="C268" s="9">
        <v>80</v>
      </c>
      <c r="D268" s="10">
        <v>275.60000000000002</v>
      </c>
      <c r="E268" s="10">
        <v>282.64999999999998</v>
      </c>
      <c r="F268" s="9" t="s">
        <v>24</v>
      </c>
      <c r="G268" s="9">
        <v>1</v>
      </c>
      <c r="H268" s="9" t="s">
        <v>640</v>
      </c>
      <c r="I268" s="9" t="s">
        <v>13</v>
      </c>
      <c r="J268" s="9" t="s">
        <v>79</v>
      </c>
      <c r="K268" s="11">
        <v>5140</v>
      </c>
      <c r="L268" s="11">
        <v>4479.6837999999998</v>
      </c>
      <c r="M268" s="12">
        <v>2002</v>
      </c>
      <c r="N268" s="12">
        <f t="shared" ref="N268:N279" si="43">(LN(O268/5.35)/-0.0058)</f>
        <v>46.331509421576769</v>
      </c>
      <c r="O268" s="10">
        <v>4.0892999999999997</v>
      </c>
      <c r="P268" s="10">
        <v>0.21179999999999999</v>
      </c>
      <c r="Q268" s="11">
        <v>97</v>
      </c>
      <c r="R268" s="10">
        <f t="shared" ref="R268:R279" si="44">O268-(4*(P268^2))-(3*(1-Q268/100))</f>
        <v>3.8198630399999995</v>
      </c>
      <c r="T268" s="11">
        <v>66.3857</v>
      </c>
      <c r="U268" s="9" t="s">
        <v>64</v>
      </c>
      <c r="V268" s="9" t="s">
        <v>987</v>
      </c>
      <c r="W268" s="14">
        <v>20</v>
      </c>
    </row>
    <row r="269" spans="1:23" ht="28.5" customHeight="1">
      <c r="A269" s="9" t="s">
        <v>56</v>
      </c>
      <c r="B269" s="9" t="s">
        <v>524</v>
      </c>
      <c r="C269" s="9">
        <v>80</v>
      </c>
      <c r="D269" s="10">
        <v>275.60000000000002</v>
      </c>
      <c r="E269" s="10">
        <v>282.64999999999998</v>
      </c>
      <c r="F269" s="9" t="s">
        <v>25</v>
      </c>
      <c r="G269" s="9">
        <v>1</v>
      </c>
      <c r="H269" s="9" t="s">
        <v>640</v>
      </c>
      <c r="I269" s="9" t="s">
        <v>13</v>
      </c>
      <c r="J269" s="9" t="s">
        <v>79</v>
      </c>
      <c r="K269" s="11">
        <v>5240</v>
      </c>
      <c r="L269" s="11">
        <v>5100</v>
      </c>
      <c r="M269" s="12">
        <v>2002</v>
      </c>
      <c r="N269" s="12">
        <f t="shared" si="43"/>
        <v>45.021042359761033</v>
      </c>
      <c r="O269" s="10">
        <v>4.1204999999999998</v>
      </c>
      <c r="P269" s="10">
        <v>0.2006</v>
      </c>
      <c r="Q269" s="11">
        <v>98</v>
      </c>
      <c r="R269" s="10">
        <f t="shared" si="44"/>
        <v>3.8995385599999999</v>
      </c>
      <c r="T269" s="11">
        <v>65.8429</v>
      </c>
      <c r="U269" s="9" t="s">
        <v>64</v>
      </c>
      <c r="V269" s="9" t="s">
        <v>987</v>
      </c>
      <c r="W269" s="14">
        <v>17</v>
      </c>
    </row>
    <row r="270" spans="1:23" ht="28.5" customHeight="1">
      <c r="A270" s="9" t="s">
        <v>56</v>
      </c>
      <c r="B270" s="9" t="s">
        <v>524</v>
      </c>
      <c r="C270" s="9">
        <v>80</v>
      </c>
      <c r="D270" s="10">
        <v>282.64999999999998</v>
      </c>
      <c r="E270" s="10">
        <v>285</v>
      </c>
      <c r="F270" s="9" t="s">
        <v>24</v>
      </c>
      <c r="G270" s="9">
        <v>1</v>
      </c>
      <c r="H270" s="9" t="s">
        <v>630</v>
      </c>
      <c r="I270" s="9" t="s">
        <v>13</v>
      </c>
      <c r="J270" s="9" t="s">
        <v>79</v>
      </c>
      <c r="K270" s="11">
        <v>5140</v>
      </c>
      <c r="L270" s="11">
        <v>4483</v>
      </c>
      <c r="M270" s="12">
        <v>2010</v>
      </c>
      <c r="N270" s="12">
        <f t="shared" si="43"/>
        <v>41.726213037688353</v>
      </c>
      <c r="O270" s="10">
        <v>4.2</v>
      </c>
      <c r="P270" s="10">
        <v>0.02</v>
      </c>
      <c r="Q270" s="11">
        <v>100</v>
      </c>
      <c r="R270" s="10">
        <f t="shared" si="44"/>
        <v>4.1984000000000004</v>
      </c>
      <c r="T270" s="11">
        <v>45</v>
      </c>
      <c r="U270" s="9" t="s">
        <v>64</v>
      </c>
      <c r="V270" s="9"/>
    </row>
    <row r="271" spans="1:23" ht="28.5" customHeight="1">
      <c r="A271" s="9" t="s">
        <v>56</v>
      </c>
      <c r="B271" s="9" t="s">
        <v>524</v>
      </c>
      <c r="C271" s="9">
        <v>80</v>
      </c>
      <c r="D271" s="10">
        <v>282.64999999999998</v>
      </c>
      <c r="E271" s="10">
        <v>285</v>
      </c>
      <c r="F271" s="9" t="s">
        <v>25</v>
      </c>
      <c r="G271" s="9">
        <v>1</v>
      </c>
      <c r="H271" s="9" t="s">
        <v>630</v>
      </c>
      <c r="I271" s="9" t="s">
        <v>13</v>
      </c>
      <c r="J271" s="9" t="s">
        <v>79</v>
      </c>
      <c r="K271" s="11">
        <v>5240</v>
      </c>
      <c r="L271" s="11">
        <v>5100</v>
      </c>
      <c r="M271" s="12">
        <v>2009</v>
      </c>
      <c r="N271" s="12">
        <f t="shared" si="43"/>
        <v>43.376118385300536</v>
      </c>
      <c r="O271" s="10">
        <v>4.16</v>
      </c>
      <c r="P271" s="10">
        <v>0.04</v>
      </c>
      <c r="Q271" s="11">
        <v>100</v>
      </c>
      <c r="R271" s="10">
        <f t="shared" si="44"/>
        <v>4.1536</v>
      </c>
      <c r="T271" s="11">
        <v>57.1</v>
      </c>
      <c r="U271" s="9" t="s">
        <v>64</v>
      </c>
      <c r="V271" s="9" t="s">
        <v>986</v>
      </c>
      <c r="W271" s="14">
        <v>21</v>
      </c>
    </row>
    <row r="272" spans="1:23" ht="28.5" customHeight="1">
      <c r="A272" s="9" t="s">
        <v>56</v>
      </c>
      <c r="B272" s="9" t="s">
        <v>524</v>
      </c>
      <c r="C272" s="9">
        <v>80</v>
      </c>
      <c r="D272" s="10">
        <v>285</v>
      </c>
      <c r="E272" s="10">
        <v>291.45999999999998</v>
      </c>
      <c r="F272" s="9" t="s">
        <v>24</v>
      </c>
      <c r="G272" s="9">
        <v>1</v>
      </c>
      <c r="H272" s="9" t="s">
        <v>641</v>
      </c>
      <c r="I272" s="9" t="s">
        <v>13</v>
      </c>
      <c r="J272" s="9" t="s">
        <v>79</v>
      </c>
      <c r="K272" s="11">
        <v>5141.5820000000003</v>
      </c>
      <c r="L272" s="11">
        <v>4485.6895000000004</v>
      </c>
      <c r="M272" s="12">
        <v>2010</v>
      </c>
      <c r="N272" s="12">
        <f t="shared" si="43"/>
        <v>41.726213037688353</v>
      </c>
      <c r="O272" s="10">
        <v>4.2</v>
      </c>
      <c r="P272" s="10">
        <v>0.02</v>
      </c>
      <c r="Q272" s="11">
        <v>100</v>
      </c>
      <c r="R272" s="10">
        <f t="shared" si="44"/>
        <v>4.1984000000000004</v>
      </c>
      <c r="T272" s="11">
        <v>55.971400000000003</v>
      </c>
      <c r="U272" s="9" t="s">
        <v>64</v>
      </c>
      <c r="V272" s="9"/>
    </row>
    <row r="273" spans="1:23" ht="28.5" customHeight="1">
      <c r="A273" s="9" t="s">
        <v>56</v>
      </c>
      <c r="B273" s="9" t="s">
        <v>524</v>
      </c>
      <c r="C273" s="9">
        <v>80</v>
      </c>
      <c r="D273" s="10">
        <v>285</v>
      </c>
      <c r="E273" s="10">
        <v>291.45999999999998</v>
      </c>
      <c r="F273" s="9" t="s">
        <v>25</v>
      </c>
      <c r="G273" s="9">
        <v>1</v>
      </c>
      <c r="H273" s="9" t="s">
        <v>641</v>
      </c>
      <c r="I273" s="9" t="s">
        <v>13</v>
      </c>
      <c r="J273" s="9" t="s">
        <v>79</v>
      </c>
      <c r="K273" s="11">
        <v>5240</v>
      </c>
      <c r="L273" s="11">
        <v>5099.6836000000003</v>
      </c>
      <c r="M273" s="12">
        <v>2009</v>
      </c>
      <c r="N273" s="12">
        <f t="shared" si="43"/>
        <v>43.376118385300536</v>
      </c>
      <c r="O273" s="10">
        <v>4.16</v>
      </c>
      <c r="P273" s="10">
        <v>0.04</v>
      </c>
      <c r="Q273" s="11">
        <v>100</v>
      </c>
      <c r="R273" s="10">
        <f t="shared" si="44"/>
        <v>4.1536</v>
      </c>
      <c r="T273" s="11">
        <v>54.6143</v>
      </c>
      <c r="U273" s="9" t="s">
        <v>64</v>
      </c>
      <c r="V273" s="9" t="s">
        <v>986</v>
      </c>
      <c r="W273" s="14">
        <v>22</v>
      </c>
    </row>
    <row r="274" spans="1:23" ht="28.5" customHeight="1">
      <c r="A274" s="9" t="s">
        <v>56</v>
      </c>
      <c r="B274" s="9" t="s">
        <v>524</v>
      </c>
      <c r="C274" s="9">
        <v>80</v>
      </c>
      <c r="D274" s="10">
        <v>291.45999999999998</v>
      </c>
      <c r="E274" s="10">
        <v>295</v>
      </c>
      <c r="F274" s="9" t="s">
        <v>24</v>
      </c>
      <c r="G274" s="9">
        <v>1</v>
      </c>
      <c r="H274" s="9" t="s">
        <v>642</v>
      </c>
      <c r="I274" s="9" t="s">
        <v>13</v>
      </c>
      <c r="J274" s="9" t="s">
        <v>86</v>
      </c>
      <c r="K274" s="11">
        <v>5150</v>
      </c>
      <c r="L274" s="11">
        <v>4500</v>
      </c>
      <c r="M274" s="12">
        <v>2004</v>
      </c>
      <c r="N274" s="12">
        <f t="shared" si="43"/>
        <v>35.276132418995971</v>
      </c>
      <c r="O274" s="10">
        <v>4.3601000000000001</v>
      </c>
      <c r="P274" s="10">
        <v>0.24160000000000001</v>
      </c>
      <c r="Q274" s="11">
        <v>97</v>
      </c>
      <c r="R274" s="10">
        <f t="shared" si="44"/>
        <v>4.0366177600000004</v>
      </c>
      <c r="T274" s="11">
        <v>56.566699999999997</v>
      </c>
      <c r="U274" s="9" t="s">
        <v>64</v>
      </c>
      <c r="V274" s="9" t="s">
        <v>986</v>
      </c>
      <c r="W274" s="14">
        <v>17</v>
      </c>
    </row>
    <row r="275" spans="1:23" ht="28.5" customHeight="1">
      <c r="A275" s="9" t="s">
        <v>56</v>
      </c>
      <c r="B275" s="9" t="s">
        <v>524</v>
      </c>
      <c r="C275" s="9">
        <v>80</v>
      </c>
      <c r="D275" s="10">
        <v>291.45999999999998</v>
      </c>
      <c r="E275" s="10">
        <v>295</v>
      </c>
      <c r="F275" s="9" t="s">
        <v>25</v>
      </c>
      <c r="G275" s="9">
        <v>1</v>
      </c>
      <c r="H275" s="9" t="s">
        <v>642</v>
      </c>
      <c r="I275" s="9" t="s">
        <v>13</v>
      </c>
      <c r="J275" s="9" t="s">
        <v>86</v>
      </c>
      <c r="K275" s="11">
        <v>5240</v>
      </c>
      <c r="L275" s="11">
        <v>5098</v>
      </c>
      <c r="M275" s="12">
        <v>2004</v>
      </c>
      <c r="N275" s="12">
        <f t="shared" si="43"/>
        <v>41.586696430472472</v>
      </c>
      <c r="O275" s="10">
        <v>4.2034000000000002</v>
      </c>
      <c r="P275" s="10">
        <v>0.19539999999999999</v>
      </c>
      <c r="Q275" s="11">
        <v>97</v>
      </c>
      <c r="R275" s="10">
        <f t="shared" si="44"/>
        <v>3.9606753600000006</v>
      </c>
      <c r="T275" s="11">
        <v>57.7333</v>
      </c>
      <c r="U275" s="9" t="s">
        <v>64</v>
      </c>
      <c r="V275" s="9" t="s">
        <v>986</v>
      </c>
      <c r="W275" s="14">
        <v>12</v>
      </c>
    </row>
    <row r="276" spans="1:23" ht="28.5" customHeight="1">
      <c r="A276" s="9" t="s">
        <v>56</v>
      </c>
      <c r="B276" s="9" t="s">
        <v>524</v>
      </c>
      <c r="C276" s="9">
        <v>80</v>
      </c>
      <c r="D276" s="10">
        <v>295</v>
      </c>
      <c r="E276" s="10">
        <v>299.5</v>
      </c>
      <c r="F276" s="9" t="s">
        <v>24</v>
      </c>
      <c r="G276" s="9">
        <v>1</v>
      </c>
      <c r="H276" s="9" t="s">
        <v>643</v>
      </c>
      <c r="I276" s="9" t="s">
        <v>13</v>
      </c>
      <c r="J276" s="9" t="s">
        <v>86</v>
      </c>
      <c r="K276" s="11">
        <v>5083.4597999999996</v>
      </c>
      <c r="L276" s="11">
        <v>4828.6189000000004</v>
      </c>
      <c r="M276" s="12">
        <v>2004</v>
      </c>
      <c r="N276" s="12">
        <f t="shared" si="43"/>
        <v>37.845744466550116</v>
      </c>
      <c r="O276" s="10">
        <v>4.2956000000000003</v>
      </c>
      <c r="P276" s="10">
        <v>0.24199999999999999</v>
      </c>
      <c r="Q276" s="11">
        <v>97</v>
      </c>
      <c r="R276" s="10">
        <f t="shared" si="44"/>
        <v>3.9713440000000002</v>
      </c>
      <c r="T276" s="11">
        <v>56.88</v>
      </c>
      <c r="U276" s="9" t="s">
        <v>64</v>
      </c>
      <c r="V276" s="9" t="s">
        <v>986</v>
      </c>
      <c r="W276" s="14">
        <v>13</v>
      </c>
    </row>
    <row r="277" spans="1:23" ht="28.5" customHeight="1">
      <c r="A277" s="9" t="s">
        <v>56</v>
      </c>
      <c r="B277" s="9" t="s">
        <v>524</v>
      </c>
      <c r="C277" s="9">
        <v>80</v>
      </c>
      <c r="D277" s="10">
        <v>295</v>
      </c>
      <c r="E277" s="10">
        <v>299.5</v>
      </c>
      <c r="F277" s="9" t="s">
        <v>25</v>
      </c>
      <c r="G277" s="9">
        <v>1</v>
      </c>
      <c r="H277" s="9" t="s">
        <v>643</v>
      </c>
      <c r="I277" s="9" t="s">
        <v>13</v>
      </c>
      <c r="J277" s="9" t="s">
        <v>86</v>
      </c>
      <c r="K277" s="11">
        <v>5182.0324000000001</v>
      </c>
      <c r="L277" s="11">
        <v>5018.3967000000002</v>
      </c>
      <c r="M277" s="12">
        <v>2004</v>
      </c>
      <c r="N277" s="12">
        <f t="shared" si="43"/>
        <v>39.564128385589413</v>
      </c>
      <c r="O277" s="10">
        <v>4.2530000000000001</v>
      </c>
      <c r="P277" s="10">
        <v>0.2014</v>
      </c>
      <c r="Q277" s="11">
        <v>97</v>
      </c>
      <c r="R277" s="10">
        <f t="shared" si="44"/>
        <v>4.0007521600000002</v>
      </c>
      <c r="T277" s="11">
        <v>56.7</v>
      </c>
      <c r="U277" s="9" t="s">
        <v>64</v>
      </c>
      <c r="V277" s="9" t="s">
        <v>986</v>
      </c>
      <c r="W277" s="14">
        <v>15</v>
      </c>
    </row>
    <row r="278" spans="1:23" ht="28.5" customHeight="1">
      <c r="A278" s="9" t="s">
        <v>56</v>
      </c>
      <c r="B278" s="9" t="s">
        <v>524</v>
      </c>
      <c r="C278" s="9">
        <v>80</v>
      </c>
      <c r="D278" s="10">
        <v>299.5</v>
      </c>
      <c r="E278" s="10">
        <v>310.5</v>
      </c>
      <c r="F278" s="9" t="s">
        <v>24</v>
      </c>
      <c r="G278" s="9">
        <v>1</v>
      </c>
      <c r="H278" s="9" t="s">
        <v>644</v>
      </c>
      <c r="I278" s="9" t="s">
        <v>13</v>
      </c>
      <c r="J278" s="9" t="s">
        <v>86</v>
      </c>
      <c r="K278" s="11">
        <v>4992.1304</v>
      </c>
      <c r="L278" s="11">
        <v>5253.5264999999999</v>
      </c>
      <c r="M278" s="12">
        <v>1992</v>
      </c>
      <c r="N278" s="12">
        <f t="shared" si="43"/>
        <v>64.54256301696023</v>
      </c>
      <c r="O278" s="10">
        <v>3.6793999999999998</v>
      </c>
      <c r="P278" s="10">
        <v>0.3453</v>
      </c>
      <c r="Q278" s="11">
        <v>85</v>
      </c>
      <c r="R278" s="10">
        <f t="shared" si="44"/>
        <v>2.7524716399999996</v>
      </c>
      <c r="T278" s="11">
        <v>39.1</v>
      </c>
      <c r="U278" s="9" t="s">
        <v>64</v>
      </c>
      <c r="V278" s="9" t="s">
        <v>988</v>
      </c>
      <c r="W278" s="14">
        <v>6</v>
      </c>
    </row>
    <row r="279" spans="1:23" ht="28.5" customHeight="1">
      <c r="A279" s="9" t="s">
        <v>56</v>
      </c>
      <c r="B279" s="9" t="s">
        <v>524</v>
      </c>
      <c r="C279" s="9">
        <v>80</v>
      </c>
      <c r="D279" s="10">
        <v>299.5</v>
      </c>
      <c r="E279" s="10">
        <v>310.5</v>
      </c>
      <c r="F279" s="9" t="s">
        <v>25</v>
      </c>
      <c r="G279" s="9">
        <v>1</v>
      </c>
      <c r="H279" s="9" t="s">
        <v>644</v>
      </c>
      <c r="I279" s="9" t="s">
        <v>13</v>
      </c>
      <c r="J279" s="9" t="s">
        <v>86</v>
      </c>
      <c r="K279" s="11">
        <v>5092.0567000000001</v>
      </c>
      <c r="L279" s="11">
        <v>4882.8326999999999</v>
      </c>
      <c r="M279" s="12">
        <v>1992</v>
      </c>
      <c r="N279" s="12">
        <f t="shared" si="43"/>
        <v>62.961308927217175</v>
      </c>
      <c r="O279" s="10">
        <v>3.7132999999999998</v>
      </c>
      <c r="P279" s="10">
        <v>0.35299999999999998</v>
      </c>
      <c r="Q279" s="11">
        <v>87</v>
      </c>
      <c r="R279" s="10">
        <f t="shared" si="44"/>
        <v>2.8248639999999998</v>
      </c>
      <c r="T279" s="11">
        <v>41.309100000000001</v>
      </c>
      <c r="U279" s="9" t="s">
        <v>64</v>
      </c>
      <c r="V279" s="9" t="s">
        <v>988</v>
      </c>
      <c r="W279" s="14">
        <v>9</v>
      </c>
    </row>
    <row r="280" spans="1:23" ht="28.5" customHeight="1">
      <c r="A280" s="9" t="s">
        <v>56</v>
      </c>
      <c r="B280" s="9" t="s">
        <v>524</v>
      </c>
      <c r="C280" s="9">
        <v>80</v>
      </c>
      <c r="D280" s="10">
        <v>310.5</v>
      </c>
      <c r="E280" s="10">
        <v>312.7</v>
      </c>
      <c r="F280" s="9" t="s">
        <v>24</v>
      </c>
      <c r="G280" s="9">
        <v>1</v>
      </c>
      <c r="H280" s="9" t="s">
        <v>645</v>
      </c>
      <c r="I280" s="9" t="s">
        <v>60</v>
      </c>
      <c r="J280" s="9" t="s">
        <v>73</v>
      </c>
      <c r="K280" s="11">
        <v>6620</v>
      </c>
      <c r="L280" s="11">
        <v>4502.8836000000001</v>
      </c>
      <c r="M280" s="12">
        <v>2000</v>
      </c>
      <c r="N280" s="12">
        <f>(LN(O280/5)/-0.0038)</f>
        <v>82.443973991362043</v>
      </c>
      <c r="O280" s="10">
        <v>3.6551999999999998</v>
      </c>
      <c r="P280" s="10" t="s">
        <v>226</v>
      </c>
      <c r="Q280" s="11">
        <v>99</v>
      </c>
      <c r="R280" s="10">
        <f t="shared" ref="R280:R283" si="45">O280-5*(1-(Q280/100))</f>
        <v>3.6052</v>
      </c>
      <c r="S280" s="10">
        <v>0.20849999999999999</v>
      </c>
      <c r="T280" s="11">
        <v>29.2</v>
      </c>
      <c r="U280" s="9" t="s">
        <v>64</v>
      </c>
      <c r="V280" s="9" t="s">
        <v>986</v>
      </c>
      <c r="W280" s="14">
        <v>7</v>
      </c>
    </row>
    <row r="281" spans="1:23" ht="28.5" customHeight="1">
      <c r="A281" s="9" t="s">
        <v>56</v>
      </c>
      <c r="B281" s="9" t="s">
        <v>524</v>
      </c>
      <c r="C281" s="9">
        <v>80</v>
      </c>
      <c r="D281" s="10">
        <v>310.5</v>
      </c>
      <c r="E281" s="10">
        <v>312.7</v>
      </c>
      <c r="F281" s="9" t="s">
        <v>25</v>
      </c>
      <c r="G281" s="9">
        <v>1</v>
      </c>
      <c r="H281" s="9" t="s">
        <v>645</v>
      </c>
      <c r="I281" s="9" t="s">
        <v>60</v>
      </c>
      <c r="J281" s="9" t="s">
        <v>73</v>
      </c>
      <c r="K281" s="11">
        <v>6749.7964000000002</v>
      </c>
      <c r="L281" s="11">
        <v>4531.9090999999999</v>
      </c>
      <c r="M281" s="12">
        <v>2000</v>
      </c>
      <c r="N281" s="12">
        <f>(LN(O281/5)/-0.0038)</f>
        <v>82.379186031229239</v>
      </c>
      <c r="O281" s="10">
        <v>3.6560999999999999</v>
      </c>
      <c r="P281" s="10" t="s">
        <v>226</v>
      </c>
      <c r="Q281" s="11">
        <v>100</v>
      </c>
      <c r="R281" s="10">
        <f t="shared" si="45"/>
        <v>3.6560999999999999</v>
      </c>
      <c r="S281" s="10">
        <v>8.4599999999999995E-2</v>
      </c>
      <c r="T281" s="11">
        <v>31.45</v>
      </c>
      <c r="U281" s="9" t="s">
        <v>64</v>
      </c>
      <c r="V281" s="9" t="s">
        <v>986</v>
      </c>
      <c r="W281" s="14">
        <v>9</v>
      </c>
    </row>
    <row r="282" spans="1:23" ht="28.5" customHeight="1">
      <c r="A282" s="9" t="s">
        <v>56</v>
      </c>
      <c r="B282" s="9" t="s">
        <v>524</v>
      </c>
      <c r="C282" s="9">
        <v>80</v>
      </c>
      <c r="D282" s="10">
        <v>312.7</v>
      </c>
      <c r="E282" s="10">
        <v>313.8</v>
      </c>
      <c r="F282" s="9" t="s">
        <v>24</v>
      </c>
      <c r="G282" s="9">
        <v>1</v>
      </c>
      <c r="H282" s="9" t="s">
        <v>646</v>
      </c>
      <c r="I282" s="9" t="s">
        <v>12</v>
      </c>
      <c r="J282" s="9" t="s">
        <v>73</v>
      </c>
      <c r="K282" s="11">
        <v>7570.8936000000003</v>
      </c>
      <c r="L282" s="11">
        <v>4553.9426999999996</v>
      </c>
      <c r="M282" s="12">
        <v>1999</v>
      </c>
      <c r="N282" s="12">
        <f>(LN(O282/5)/-0.0038)</f>
        <v>91.273098331721258</v>
      </c>
      <c r="O282" s="10">
        <v>3.5346000000000002</v>
      </c>
      <c r="P282" s="10" t="s">
        <v>226</v>
      </c>
      <c r="Q282" s="11">
        <v>100</v>
      </c>
      <c r="R282" s="10">
        <f t="shared" si="45"/>
        <v>3.5346000000000002</v>
      </c>
      <c r="S282" s="10">
        <v>0.13519999999999999</v>
      </c>
      <c r="T282" s="11">
        <v>35.5</v>
      </c>
      <c r="U282" s="9" t="s">
        <v>64</v>
      </c>
      <c r="V282" s="9" t="s">
        <v>986</v>
      </c>
      <c r="W282" s="14">
        <v>6</v>
      </c>
    </row>
    <row r="283" spans="1:23" ht="28.5" customHeight="1">
      <c r="A283" s="9" t="s">
        <v>56</v>
      </c>
      <c r="B283" s="9" t="s">
        <v>524</v>
      </c>
      <c r="C283" s="9">
        <v>80</v>
      </c>
      <c r="D283" s="10">
        <v>312.7</v>
      </c>
      <c r="E283" s="10">
        <v>313.8</v>
      </c>
      <c r="F283" s="9" t="s">
        <v>25</v>
      </c>
      <c r="G283" s="9">
        <v>1</v>
      </c>
      <c r="H283" s="9" t="s">
        <v>646</v>
      </c>
      <c r="I283" s="9" t="s">
        <v>12</v>
      </c>
      <c r="J283" s="9" t="s">
        <v>73</v>
      </c>
      <c r="K283" s="11">
        <v>7625.5654999999997</v>
      </c>
      <c r="L283" s="11">
        <v>4547.8145000000004</v>
      </c>
      <c r="M283" s="12">
        <v>1999</v>
      </c>
      <c r="N283" s="12">
        <f>(LN(O283/5)/-0.0038)</f>
        <v>93.328533495477714</v>
      </c>
      <c r="O283" s="10">
        <v>3.5070999999999999</v>
      </c>
      <c r="P283" s="10" t="s">
        <v>226</v>
      </c>
      <c r="Q283" s="11">
        <v>100</v>
      </c>
      <c r="R283" s="10">
        <f t="shared" si="45"/>
        <v>3.5070999999999999</v>
      </c>
      <c r="S283" s="10">
        <v>0.14319999999999999</v>
      </c>
      <c r="T283" s="11">
        <v>36.200000000000003</v>
      </c>
      <c r="U283" s="9" t="s">
        <v>64</v>
      </c>
      <c r="V283" s="9" t="s">
        <v>986</v>
      </c>
      <c r="W283" s="14">
        <v>4</v>
      </c>
    </row>
    <row r="284" spans="1:23" ht="28.5" customHeight="1">
      <c r="A284" s="9" t="s">
        <v>56</v>
      </c>
      <c r="B284" s="9" t="s">
        <v>524</v>
      </c>
      <c r="C284" s="9">
        <v>80</v>
      </c>
      <c r="D284" s="10">
        <v>313.8</v>
      </c>
      <c r="E284" s="10">
        <v>319.10000000000002</v>
      </c>
      <c r="F284" s="9" t="s">
        <v>24</v>
      </c>
      <c r="G284" s="9">
        <v>1</v>
      </c>
      <c r="H284" s="9" t="s">
        <v>647</v>
      </c>
      <c r="I284" s="9" t="s">
        <v>42</v>
      </c>
      <c r="J284" s="9" t="s">
        <v>396</v>
      </c>
      <c r="K284" s="11">
        <v>6780.7957999999999</v>
      </c>
      <c r="L284" s="11">
        <v>4435.4506000000001</v>
      </c>
      <c r="M284" s="12">
        <v>1997</v>
      </c>
      <c r="N284" s="12">
        <f>(LN(O284/5.35)/-0.0058)</f>
        <v>57.973142281828856</v>
      </c>
      <c r="O284" s="10">
        <v>3.8222999999999998</v>
      </c>
      <c r="P284" s="10">
        <v>0.21129999999999999</v>
      </c>
      <c r="Q284" s="11">
        <v>91</v>
      </c>
      <c r="R284" s="10">
        <f t="shared" ref="R284:R285" si="46">O284-(4*(P284^2))-(3*(1-Q284/100))</f>
        <v>3.3737092399999997</v>
      </c>
      <c r="T284" s="11">
        <v>56.9833</v>
      </c>
      <c r="U284" s="9" t="s">
        <v>64</v>
      </c>
      <c r="V284" s="9" t="s">
        <v>987</v>
      </c>
      <c r="W284" s="14">
        <v>2</v>
      </c>
    </row>
    <row r="285" spans="1:23" ht="28.5" customHeight="1">
      <c r="A285" s="9" t="s">
        <v>56</v>
      </c>
      <c r="B285" s="9" t="s">
        <v>524</v>
      </c>
      <c r="C285" s="9">
        <v>80</v>
      </c>
      <c r="D285" s="10">
        <v>313.8</v>
      </c>
      <c r="E285" s="10">
        <v>319.10000000000002</v>
      </c>
      <c r="F285" s="9" t="s">
        <v>25</v>
      </c>
      <c r="G285" s="9">
        <v>1</v>
      </c>
      <c r="H285" s="9" t="s">
        <v>647</v>
      </c>
      <c r="I285" s="9" t="s">
        <v>42</v>
      </c>
      <c r="J285" s="9" t="s">
        <v>396</v>
      </c>
      <c r="K285" s="11">
        <v>6884.1962000000003</v>
      </c>
      <c r="L285" s="11">
        <v>4395.1882999999998</v>
      </c>
      <c r="M285" s="12">
        <v>1997</v>
      </c>
      <c r="N285" s="12">
        <f>(LN(O285/5.35)/-0.0058)</f>
        <v>50.574205685665227</v>
      </c>
      <c r="O285" s="10">
        <v>3.9899</v>
      </c>
      <c r="P285" s="10">
        <v>0.2024</v>
      </c>
      <c r="Q285" s="11">
        <v>96</v>
      </c>
      <c r="R285" s="10">
        <f t="shared" si="46"/>
        <v>3.70603696</v>
      </c>
      <c r="T285" s="11">
        <v>58.7333</v>
      </c>
      <c r="U285" s="9" t="s">
        <v>64</v>
      </c>
      <c r="V285" s="9" t="s">
        <v>987</v>
      </c>
      <c r="W285" s="14">
        <v>12</v>
      </c>
    </row>
    <row r="286" spans="1:23" ht="28.5" customHeight="1">
      <c r="A286" s="9" t="s">
        <v>56</v>
      </c>
      <c r="B286" s="9" t="s">
        <v>524</v>
      </c>
      <c r="C286" s="9">
        <v>80</v>
      </c>
      <c r="D286" s="10">
        <v>319.10000000000002</v>
      </c>
      <c r="E286" s="10">
        <v>324.01</v>
      </c>
      <c r="F286" s="9" t="s">
        <v>24</v>
      </c>
      <c r="G286" s="9">
        <v>1</v>
      </c>
      <c r="H286" s="9" t="s">
        <v>648</v>
      </c>
      <c r="I286" s="9" t="s">
        <v>60</v>
      </c>
      <c r="J286" s="9" t="s">
        <v>73</v>
      </c>
      <c r="K286" s="11">
        <v>6751.3310000000001</v>
      </c>
      <c r="L286" s="11">
        <v>4689.2812999999996</v>
      </c>
      <c r="M286" s="12">
        <v>1999</v>
      </c>
      <c r="N286" s="12">
        <f>(LN(O286/5)/-0.0038)</f>
        <v>71.92260697559837</v>
      </c>
      <c r="O286" s="10">
        <v>3.8043</v>
      </c>
      <c r="P286" s="10" t="s">
        <v>226</v>
      </c>
      <c r="Q286" s="11">
        <v>100</v>
      </c>
      <c r="R286" s="10">
        <f t="shared" ref="R286:R287" si="47">O286-5*(1-(Q286/100))</f>
        <v>3.8043</v>
      </c>
      <c r="S286" s="10">
        <v>0.10630000000000001</v>
      </c>
      <c r="T286" s="11">
        <v>35.133299999999998</v>
      </c>
      <c r="U286" s="9" t="s">
        <v>64</v>
      </c>
      <c r="V286" s="9"/>
    </row>
    <row r="287" spans="1:23" ht="28.5" customHeight="1">
      <c r="A287" s="9" t="s">
        <v>56</v>
      </c>
      <c r="B287" s="9" t="s">
        <v>524</v>
      </c>
      <c r="C287" s="9">
        <v>80</v>
      </c>
      <c r="D287" s="10">
        <v>319.10000000000002</v>
      </c>
      <c r="E287" s="10">
        <v>324.01</v>
      </c>
      <c r="F287" s="9" t="s">
        <v>25</v>
      </c>
      <c r="G287" s="9">
        <v>1</v>
      </c>
      <c r="H287" s="9" t="s">
        <v>648</v>
      </c>
      <c r="I287" s="9" t="s">
        <v>60</v>
      </c>
      <c r="J287" s="9" t="s">
        <v>73</v>
      </c>
      <c r="K287" s="11">
        <v>6809.5875999999998</v>
      </c>
      <c r="L287" s="11">
        <v>4632.8897999999999</v>
      </c>
      <c r="M287" s="12">
        <v>1999</v>
      </c>
      <c r="N287" s="12">
        <f>(LN(O287/5)/-0.0038)</f>
        <v>66.466411053953152</v>
      </c>
      <c r="O287" s="10">
        <v>3.8839999999999999</v>
      </c>
      <c r="P287" s="10" t="s">
        <v>226</v>
      </c>
      <c r="Q287" s="11">
        <v>100</v>
      </c>
      <c r="R287" s="10">
        <f t="shared" si="47"/>
        <v>3.8839999999999999</v>
      </c>
      <c r="S287" s="10">
        <v>2.8000000000000001E-2</v>
      </c>
      <c r="T287" s="11">
        <v>40.08</v>
      </c>
      <c r="U287" s="9" t="s">
        <v>64</v>
      </c>
      <c r="V287" s="9"/>
    </row>
    <row r="288" spans="1:23" ht="28.5" customHeight="1">
      <c r="A288" s="9" t="s">
        <v>56</v>
      </c>
      <c r="B288" s="9" t="s">
        <v>524</v>
      </c>
      <c r="C288" s="9">
        <v>80</v>
      </c>
      <c r="D288" s="10">
        <v>324.01</v>
      </c>
      <c r="E288" s="10">
        <v>330.24</v>
      </c>
      <c r="F288" s="9" t="s">
        <v>24</v>
      </c>
      <c r="G288" s="9">
        <v>1</v>
      </c>
      <c r="H288" s="9" t="s">
        <v>649</v>
      </c>
      <c r="I288" s="9" t="s">
        <v>13</v>
      </c>
      <c r="J288" s="9" t="s">
        <v>86</v>
      </c>
      <c r="K288" s="11">
        <v>6308.5505999999996</v>
      </c>
      <c r="L288" s="11">
        <v>4673.2583999999997</v>
      </c>
      <c r="M288" s="12">
        <v>2005</v>
      </c>
      <c r="N288" s="12">
        <f t="shared" ref="N288:N297" si="48">(LN(O288/5.35)/-0.0058)</f>
        <v>44.724213215257386</v>
      </c>
      <c r="O288" s="10">
        <v>4.1276000000000002</v>
      </c>
      <c r="P288" s="10">
        <v>0.1452</v>
      </c>
      <c r="Q288" s="11">
        <v>100</v>
      </c>
      <c r="R288" s="10">
        <f t="shared" ref="R288:R297" si="49">O288-(4*(P288^2))-(3*(1-Q288/100))</f>
        <v>4.0432678400000004</v>
      </c>
      <c r="T288" s="11">
        <v>48.1</v>
      </c>
      <c r="U288" s="9" t="s">
        <v>64</v>
      </c>
      <c r="V288" s="9" t="s">
        <v>986</v>
      </c>
      <c r="W288" s="14">
        <v>18</v>
      </c>
    </row>
    <row r="289" spans="1:23" ht="28.5" customHeight="1">
      <c r="A289" s="9" t="s">
        <v>56</v>
      </c>
      <c r="B289" s="9" t="s">
        <v>524</v>
      </c>
      <c r="C289" s="9">
        <v>80</v>
      </c>
      <c r="D289" s="10">
        <v>324.01</v>
      </c>
      <c r="E289" s="10">
        <v>330.24</v>
      </c>
      <c r="F289" s="9" t="s">
        <v>25</v>
      </c>
      <c r="G289" s="9">
        <v>1</v>
      </c>
      <c r="H289" s="9" t="s">
        <v>649</v>
      </c>
      <c r="I289" s="9" t="s">
        <v>13</v>
      </c>
      <c r="J289" s="9" t="s">
        <v>86</v>
      </c>
      <c r="K289" s="11">
        <v>6320.0337</v>
      </c>
      <c r="L289" s="11">
        <v>4617.6315000000004</v>
      </c>
      <c r="M289" s="12">
        <v>2005</v>
      </c>
      <c r="N289" s="12">
        <f t="shared" si="48"/>
        <v>46.398982106543407</v>
      </c>
      <c r="O289" s="10">
        <v>4.0876999999999999</v>
      </c>
      <c r="P289" s="10">
        <v>0.2301</v>
      </c>
      <c r="Q289" s="11">
        <v>98</v>
      </c>
      <c r="R289" s="10">
        <f t="shared" si="49"/>
        <v>3.8159159599999999</v>
      </c>
      <c r="T289" s="11">
        <v>56.257100000000001</v>
      </c>
      <c r="U289" s="9" t="s">
        <v>64</v>
      </c>
      <c r="V289" s="9" t="s">
        <v>986</v>
      </c>
      <c r="W289" s="14">
        <v>11</v>
      </c>
    </row>
    <row r="290" spans="1:23" ht="28.5" customHeight="1">
      <c r="A290" s="9" t="s">
        <v>56</v>
      </c>
      <c r="B290" s="9" t="s">
        <v>524</v>
      </c>
      <c r="C290" s="9">
        <v>80</v>
      </c>
      <c r="D290" s="10">
        <v>330.24</v>
      </c>
      <c r="E290" s="10">
        <v>336.6</v>
      </c>
      <c r="F290" s="9" t="s">
        <v>24</v>
      </c>
      <c r="G290" s="9">
        <v>1</v>
      </c>
      <c r="H290" s="9" t="s">
        <v>629</v>
      </c>
      <c r="I290" s="9" t="s">
        <v>13</v>
      </c>
      <c r="J290" s="9" t="s">
        <v>86</v>
      </c>
      <c r="K290" s="11">
        <v>6287.6980999999996</v>
      </c>
      <c r="L290" s="11">
        <v>4670.6442999999999</v>
      </c>
      <c r="M290" s="12">
        <v>2006</v>
      </c>
      <c r="N290" s="12">
        <f t="shared" si="48"/>
        <v>30.74903953992629</v>
      </c>
      <c r="O290" s="10">
        <v>4.4760999999999997</v>
      </c>
      <c r="P290" s="10">
        <v>0.15490000000000001</v>
      </c>
      <c r="Q290" s="11">
        <v>100</v>
      </c>
      <c r="R290" s="10">
        <f t="shared" si="49"/>
        <v>4.3801239599999997</v>
      </c>
      <c r="T290" s="11">
        <v>55.7333</v>
      </c>
      <c r="U290" s="9" t="s">
        <v>64</v>
      </c>
      <c r="V290" s="9"/>
    </row>
    <row r="291" spans="1:23" ht="28.5" customHeight="1">
      <c r="A291" s="9" t="s">
        <v>56</v>
      </c>
      <c r="B291" s="9" t="s">
        <v>524</v>
      </c>
      <c r="C291" s="9">
        <v>80</v>
      </c>
      <c r="D291" s="10">
        <v>330.24</v>
      </c>
      <c r="E291" s="10">
        <v>336.6</v>
      </c>
      <c r="F291" s="9" t="s">
        <v>25</v>
      </c>
      <c r="G291" s="9">
        <v>1</v>
      </c>
      <c r="H291" s="9" t="s">
        <v>629</v>
      </c>
      <c r="I291" s="9" t="s">
        <v>13</v>
      </c>
      <c r="J291" s="9" t="s">
        <v>86</v>
      </c>
      <c r="K291" s="11">
        <v>6307.6980999999996</v>
      </c>
      <c r="L291" s="11">
        <v>4627.2349000000004</v>
      </c>
      <c r="M291" s="12">
        <v>2006</v>
      </c>
      <c r="N291" s="12">
        <f t="shared" si="48"/>
        <v>35.5373175209279</v>
      </c>
      <c r="O291" s="10">
        <v>4.3535000000000004</v>
      </c>
      <c r="P291" s="10">
        <v>9.8100000000000007E-2</v>
      </c>
      <c r="Q291" s="11">
        <v>98</v>
      </c>
      <c r="R291" s="10">
        <f t="shared" si="49"/>
        <v>4.2550055600000007</v>
      </c>
      <c r="T291" s="11">
        <v>51.333300000000001</v>
      </c>
      <c r="U291" s="9" t="s">
        <v>64</v>
      </c>
      <c r="V291" s="9"/>
    </row>
    <row r="292" spans="1:23" ht="28.5" customHeight="1">
      <c r="A292" s="9" t="s">
        <v>56</v>
      </c>
      <c r="B292" s="9" t="s">
        <v>524</v>
      </c>
      <c r="C292" s="9">
        <v>80</v>
      </c>
      <c r="D292" s="10">
        <v>336.6</v>
      </c>
      <c r="E292" s="10">
        <v>341.2</v>
      </c>
      <c r="F292" s="9" t="s">
        <v>24</v>
      </c>
      <c r="G292" s="9">
        <v>1</v>
      </c>
      <c r="H292" s="9" t="s">
        <v>630</v>
      </c>
      <c r="I292" s="9" t="s">
        <v>13</v>
      </c>
      <c r="J292" s="9" t="s">
        <v>86</v>
      </c>
      <c r="K292" s="11">
        <v>6331.6543000000001</v>
      </c>
      <c r="L292" s="11">
        <v>4675.5906999999997</v>
      </c>
      <c r="M292" s="12">
        <v>2002</v>
      </c>
      <c r="N292" s="12">
        <f t="shared" si="48"/>
        <v>49.076928789084079</v>
      </c>
      <c r="O292" s="10">
        <v>4.0247000000000002</v>
      </c>
      <c r="P292" s="10">
        <v>0.1724</v>
      </c>
      <c r="Q292" s="11">
        <v>97</v>
      </c>
      <c r="R292" s="10">
        <f t="shared" si="49"/>
        <v>3.8158129599999997</v>
      </c>
      <c r="T292" s="11">
        <v>59.08</v>
      </c>
      <c r="U292" s="9" t="s">
        <v>64</v>
      </c>
      <c r="V292" s="9" t="s">
        <v>987</v>
      </c>
      <c r="W292" s="14">
        <v>21</v>
      </c>
    </row>
    <row r="293" spans="1:23" ht="28.5" customHeight="1">
      <c r="A293" s="9" t="s">
        <v>56</v>
      </c>
      <c r="B293" s="9" t="s">
        <v>524</v>
      </c>
      <c r="C293" s="9">
        <v>80</v>
      </c>
      <c r="D293" s="10">
        <v>336.6</v>
      </c>
      <c r="E293" s="10">
        <v>341.2</v>
      </c>
      <c r="F293" s="9" t="s">
        <v>25</v>
      </c>
      <c r="G293" s="9">
        <v>1</v>
      </c>
      <c r="H293" s="9" t="s">
        <v>630</v>
      </c>
      <c r="I293" s="9" t="s">
        <v>13</v>
      </c>
      <c r="J293" s="9" t="s">
        <v>86</v>
      </c>
      <c r="K293" s="11">
        <v>6347.5609000000004</v>
      </c>
      <c r="L293" s="11">
        <v>4628.2299999999996</v>
      </c>
      <c r="M293" s="12">
        <v>2002</v>
      </c>
      <c r="N293" s="12">
        <f t="shared" si="48"/>
        <v>56.889468101589387</v>
      </c>
      <c r="O293" s="10">
        <v>3.8464</v>
      </c>
      <c r="P293" s="10">
        <v>0.14599999999999999</v>
      </c>
      <c r="Q293" s="11">
        <v>92</v>
      </c>
      <c r="R293" s="10">
        <f t="shared" si="49"/>
        <v>3.5211360000000003</v>
      </c>
      <c r="T293" s="11">
        <v>55.35</v>
      </c>
      <c r="U293" s="9" t="s">
        <v>64</v>
      </c>
      <c r="V293" s="9" t="s">
        <v>987</v>
      </c>
      <c r="W293" s="14">
        <v>4</v>
      </c>
    </row>
    <row r="294" spans="1:23" ht="28.5" customHeight="1">
      <c r="A294" s="9" t="s">
        <v>56</v>
      </c>
      <c r="B294" s="9" t="s">
        <v>524</v>
      </c>
      <c r="C294" s="9">
        <v>80</v>
      </c>
      <c r="D294" s="10">
        <v>341.2</v>
      </c>
      <c r="E294" s="10">
        <v>348.5</v>
      </c>
      <c r="F294" s="9" t="s">
        <v>24</v>
      </c>
      <c r="G294" s="9">
        <v>1</v>
      </c>
      <c r="H294" s="9" t="s">
        <v>630</v>
      </c>
      <c r="I294" s="9" t="s">
        <v>13</v>
      </c>
      <c r="J294" s="9" t="s">
        <v>86</v>
      </c>
      <c r="K294" s="11">
        <v>6445.1176999999998</v>
      </c>
      <c r="L294" s="11">
        <v>4674.7132000000001</v>
      </c>
      <c r="M294" s="12">
        <v>2004</v>
      </c>
      <c r="N294" s="12">
        <f t="shared" si="48"/>
        <v>46.732516086411778</v>
      </c>
      <c r="O294" s="10">
        <v>4.0797999999999996</v>
      </c>
      <c r="P294" s="10">
        <v>0.152</v>
      </c>
      <c r="Q294" s="11">
        <v>98</v>
      </c>
      <c r="R294" s="10">
        <f t="shared" si="49"/>
        <v>3.9273839999999995</v>
      </c>
      <c r="T294" s="11">
        <v>56.3857</v>
      </c>
      <c r="U294" s="9" t="s">
        <v>64</v>
      </c>
      <c r="V294" s="9" t="s">
        <v>987</v>
      </c>
      <c r="W294" s="14">
        <v>18</v>
      </c>
    </row>
    <row r="295" spans="1:23" ht="28.5" customHeight="1">
      <c r="A295" s="9" t="s">
        <v>56</v>
      </c>
      <c r="B295" s="9" t="s">
        <v>524</v>
      </c>
      <c r="C295" s="9">
        <v>80</v>
      </c>
      <c r="D295" s="10">
        <v>341.2</v>
      </c>
      <c r="E295" s="10">
        <v>348.5</v>
      </c>
      <c r="F295" s="9" t="s">
        <v>25</v>
      </c>
      <c r="G295" s="9">
        <v>1</v>
      </c>
      <c r="H295" s="9" t="s">
        <v>630</v>
      </c>
      <c r="I295" s="9" t="s">
        <v>13</v>
      </c>
      <c r="J295" s="9" t="s">
        <v>86</v>
      </c>
      <c r="K295" s="11">
        <v>6456.9781999999996</v>
      </c>
      <c r="L295" s="11">
        <v>4648.7143999999998</v>
      </c>
      <c r="M295" s="12">
        <v>2004</v>
      </c>
      <c r="N295" s="12">
        <f t="shared" si="48"/>
        <v>53.868017226747995</v>
      </c>
      <c r="O295" s="10">
        <v>3.9144000000000001</v>
      </c>
      <c r="P295" s="10">
        <v>0.12770000000000001</v>
      </c>
      <c r="Q295" s="11">
        <v>97</v>
      </c>
      <c r="R295" s="10">
        <f t="shared" si="49"/>
        <v>3.7591708400000003</v>
      </c>
      <c r="T295" s="11">
        <v>54.412500000000001</v>
      </c>
      <c r="U295" s="9" t="s">
        <v>64</v>
      </c>
      <c r="V295" s="9" t="s">
        <v>987</v>
      </c>
      <c r="W295" s="14">
        <v>11</v>
      </c>
    </row>
    <row r="296" spans="1:23" ht="28.5" customHeight="1">
      <c r="A296" s="9" t="s">
        <v>56</v>
      </c>
      <c r="B296" s="9" t="s">
        <v>524</v>
      </c>
      <c r="C296" s="9">
        <v>80</v>
      </c>
      <c r="D296" s="10">
        <v>348.5</v>
      </c>
      <c r="E296" s="10">
        <v>357.7</v>
      </c>
      <c r="F296" s="9" t="s">
        <v>24</v>
      </c>
      <c r="G296" s="9">
        <v>1</v>
      </c>
      <c r="H296" s="9" t="s">
        <v>650</v>
      </c>
      <c r="I296" s="9" t="s">
        <v>57</v>
      </c>
      <c r="J296" s="9" t="s">
        <v>86</v>
      </c>
      <c r="K296" s="11">
        <v>5982.3239000000003</v>
      </c>
      <c r="L296" s="11">
        <v>4400.0129999999999</v>
      </c>
      <c r="M296" s="12">
        <v>2004</v>
      </c>
      <c r="N296" s="12">
        <f t="shared" si="48"/>
        <v>52.158722886590176</v>
      </c>
      <c r="O296" s="10">
        <v>3.9533999999999998</v>
      </c>
      <c r="P296" s="10">
        <v>0.1492</v>
      </c>
      <c r="Q296" s="11">
        <v>91</v>
      </c>
      <c r="R296" s="10">
        <f t="shared" si="49"/>
        <v>3.59435744</v>
      </c>
      <c r="T296" s="11">
        <v>63.075000000000003</v>
      </c>
      <c r="U296" s="9" t="s">
        <v>64</v>
      </c>
      <c r="V296" s="9" t="s">
        <v>987</v>
      </c>
      <c r="W296" s="14">
        <v>5</v>
      </c>
    </row>
    <row r="297" spans="1:23" ht="28.5" customHeight="1">
      <c r="A297" s="9" t="s">
        <v>56</v>
      </c>
      <c r="B297" s="9" t="s">
        <v>524</v>
      </c>
      <c r="C297" s="9">
        <v>80</v>
      </c>
      <c r="D297" s="10">
        <v>348.5</v>
      </c>
      <c r="E297" s="10">
        <v>357.7</v>
      </c>
      <c r="F297" s="9" t="s">
        <v>25</v>
      </c>
      <c r="G297" s="9">
        <v>1</v>
      </c>
      <c r="H297" s="9" t="s">
        <v>650</v>
      </c>
      <c r="I297" s="9" t="s">
        <v>57</v>
      </c>
      <c r="J297" s="9" t="s">
        <v>86</v>
      </c>
      <c r="K297" s="11">
        <v>5889.0109000000002</v>
      </c>
      <c r="L297" s="11">
        <v>4633.6869999999999</v>
      </c>
      <c r="M297" s="12">
        <v>2004</v>
      </c>
      <c r="N297" s="12">
        <f t="shared" si="48"/>
        <v>52.215427189431168</v>
      </c>
      <c r="O297" s="10">
        <v>3.9521000000000002</v>
      </c>
      <c r="P297" s="10">
        <v>0.16070000000000001</v>
      </c>
      <c r="Q297" s="11">
        <v>97</v>
      </c>
      <c r="R297" s="10">
        <f t="shared" si="49"/>
        <v>3.75880204</v>
      </c>
      <c r="T297" s="11">
        <v>55.7333</v>
      </c>
      <c r="U297" s="9" t="s">
        <v>64</v>
      </c>
      <c r="V297" s="9" t="s">
        <v>987</v>
      </c>
      <c r="W297" s="14">
        <v>10</v>
      </c>
    </row>
    <row r="298" spans="1:23" ht="28.5" customHeight="1">
      <c r="A298" s="9" t="s">
        <v>56</v>
      </c>
      <c r="B298" s="9" t="s">
        <v>524</v>
      </c>
      <c r="C298" s="9">
        <v>80</v>
      </c>
      <c r="D298" s="10">
        <v>357.7</v>
      </c>
      <c r="E298" s="10">
        <v>358.6</v>
      </c>
      <c r="F298" s="9" t="s">
        <v>24</v>
      </c>
      <c r="G298" s="9">
        <v>1</v>
      </c>
      <c r="H298" s="9" t="s">
        <v>541</v>
      </c>
      <c r="I298" s="9" t="s">
        <v>38</v>
      </c>
      <c r="J298" s="9" t="s">
        <v>73</v>
      </c>
      <c r="K298" s="11">
        <v>7049</v>
      </c>
      <c r="L298" s="11">
        <v>4659</v>
      </c>
      <c r="M298" s="12">
        <v>1997</v>
      </c>
      <c r="N298" s="12">
        <f t="shared" ref="N298:N303" si="50">(LN(O298/5)/-0.0038)</f>
        <v>94.275686447119398</v>
      </c>
      <c r="O298" s="10">
        <v>3.4944999999999999</v>
      </c>
      <c r="P298" s="10" t="s">
        <v>226</v>
      </c>
      <c r="Q298" s="11">
        <v>85</v>
      </c>
      <c r="R298" s="10">
        <f t="shared" ref="R298:R303" si="51">O298-5*(1-(Q298/100))</f>
        <v>2.7444999999999999</v>
      </c>
      <c r="S298" s="10">
        <v>8.9300000000000004E-2</v>
      </c>
      <c r="T298" s="11">
        <v>39.799999999999997</v>
      </c>
      <c r="U298" s="9" t="s">
        <v>64</v>
      </c>
      <c r="V298" s="9" t="s">
        <v>988</v>
      </c>
      <c r="W298" s="14">
        <v>12</v>
      </c>
    </row>
    <row r="299" spans="1:23" ht="28.5" customHeight="1">
      <c r="A299" s="9" t="s">
        <v>56</v>
      </c>
      <c r="B299" s="9" t="s">
        <v>524</v>
      </c>
      <c r="C299" s="9">
        <v>80</v>
      </c>
      <c r="D299" s="10">
        <v>357.7</v>
      </c>
      <c r="E299" s="10">
        <v>358.6</v>
      </c>
      <c r="F299" s="9" t="s">
        <v>25</v>
      </c>
      <c r="G299" s="9">
        <v>1</v>
      </c>
      <c r="H299" s="9" t="s">
        <v>541</v>
      </c>
      <c r="I299" s="9" t="s">
        <v>38</v>
      </c>
      <c r="J299" s="9" t="s">
        <v>73</v>
      </c>
      <c r="K299" s="11">
        <v>7271</v>
      </c>
      <c r="L299" s="11">
        <v>5354</v>
      </c>
      <c r="M299" s="12">
        <v>1997</v>
      </c>
      <c r="N299" s="12">
        <f t="shared" si="50"/>
        <v>78.861496132673452</v>
      </c>
      <c r="O299" s="10">
        <v>3.7052999999999998</v>
      </c>
      <c r="P299" s="10" t="s">
        <v>226</v>
      </c>
      <c r="Q299" s="11">
        <v>100</v>
      </c>
      <c r="R299" s="10">
        <f t="shared" si="51"/>
        <v>3.7052999999999998</v>
      </c>
      <c r="S299" s="10">
        <v>0.16919999999999999</v>
      </c>
      <c r="T299" s="11">
        <v>36.299999999999997</v>
      </c>
      <c r="U299" s="9" t="s">
        <v>64</v>
      </c>
      <c r="V299" s="9"/>
    </row>
    <row r="300" spans="1:23" ht="28.5" customHeight="1">
      <c r="A300" s="9" t="s">
        <v>56</v>
      </c>
      <c r="B300" s="9" t="s">
        <v>524</v>
      </c>
      <c r="C300" s="9">
        <v>80</v>
      </c>
      <c r="D300" s="10">
        <v>358.6</v>
      </c>
      <c r="E300" s="10">
        <v>360.1</v>
      </c>
      <c r="F300" s="9" t="s">
        <v>24</v>
      </c>
      <c r="G300" s="9">
        <v>1</v>
      </c>
      <c r="H300" s="9" t="s">
        <v>651</v>
      </c>
      <c r="I300" s="9" t="s">
        <v>12</v>
      </c>
      <c r="J300" s="9" t="s">
        <v>79</v>
      </c>
      <c r="K300" s="11">
        <v>7297.6566999999995</v>
      </c>
      <c r="L300" s="11">
        <v>4418.8792999999996</v>
      </c>
      <c r="M300" s="12">
        <v>1993</v>
      </c>
      <c r="N300" s="12">
        <f t="shared" si="50"/>
        <v>136.329386541508</v>
      </c>
      <c r="O300" s="10">
        <v>2.9784000000000002</v>
      </c>
      <c r="P300" s="10" t="s">
        <v>226</v>
      </c>
      <c r="Q300" s="11">
        <v>87</v>
      </c>
      <c r="R300" s="10">
        <f t="shared" si="51"/>
        <v>2.3284000000000002</v>
      </c>
      <c r="S300" s="10">
        <v>0.20480000000000001</v>
      </c>
      <c r="T300" s="11">
        <v>44.6</v>
      </c>
      <c r="U300" s="9" t="s">
        <v>64</v>
      </c>
      <c r="V300" s="9" t="s">
        <v>988</v>
      </c>
      <c r="W300" s="14">
        <v>2</v>
      </c>
    </row>
    <row r="301" spans="1:23" ht="28.5" customHeight="1">
      <c r="A301" s="9" t="s">
        <v>56</v>
      </c>
      <c r="B301" s="9" t="s">
        <v>524</v>
      </c>
      <c r="C301" s="9">
        <v>80</v>
      </c>
      <c r="D301" s="10">
        <v>358.6</v>
      </c>
      <c r="E301" s="10">
        <v>360.1</v>
      </c>
      <c r="F301" s="9" t="s">
        <v>25</v>
      </c>
      <c r="G301" s="9">
        <v>1</v>
      </c>
      <c r="H301" s="9" t="s">
        <v>651</v>
      </c>
      <c r="I301" s="9" t="s">
        <v>12</v>
      </c>
      <c r="J301" s="9" t="s">
        <v>79</v>
      </c>
      <c r="K301" s="11">
        <v>7605.8519999999999</v>
      </c>
      <c r="L301" s="11">
        <v>5020.7293</v>
      </c>
      <c r="M301" s="12">
        <v>1993</v>
      </c>
      <c r="N301" s="12">
        <f t="shared" si="50"/>
        <v>131.56621768792431</v>
      </c>
      <c r="O301" s="10">
        <v>3.0327999999999999</v>
      </c>
      <c r="P301" s="10" t="s">
        <v>226</v>
      </c>
      <c r="Q301" s="11">
        <v>89</v>
      </c>
      <c r="R301" s="10">
        <f t="shared" si="51"/>
        <v>2.4828000000000001</v>
      </c>
      <c r="S301" s="10">
        <v>0.23830000000000001</v>
      </c>
      <c r="T301" s="11">
        <v>34.700000000000003</v>
      </c>
      <c r="U301" s="9" t="s">
        <v>64</v>
      </c>
      <c r="V301" s="9" t="s">
        <v>988</v>
      </c>
      <c r="W301" s="14">
        <v>5</v>
      </c>
    </row>
    <row r="302" spans="1:23" ht="28.5" customHeight="1">
      <c r="A302" s="9" t="s">
        <v>56</v>
      </c>
      <c r="B302" s="9" t="s">
        <v>524</v>
      </c>
      <c r="C302" s="9">
        <v>80</v>
      </c>
      <c r="D302" s="10">
        <v>360.1</v>
      </c>
      <c r="E302" s="10">
        <v>362</v>
      </c>
      <c r="F302" s="9" t="s">
        <v>24</v>
      </c>
      <c r="G302" s="9">
        <v>1</v>
      </c>
      <c r="H302" s="9" t="s">
        <v>652</v>
      </c>
      <c r="I302" s="9" t="s">
        <v>38</v>
      </c>
      <c r="J302" s="9" t="s">
        <v>73</v>
      </c>
      <c r="K302" s="11">
        <v>8519</v>
      </c>
      <c r="L302" s="11">
        <v>4176</v>
      </c>
      <c r="M302" s="12">
        <v>2000</v>
      </c>
      <c r="N302" s="12">
        <f t="shared" si="50"/>
        <v>72.261777080339129</v>
      </c>
      <c r="O302" s="10">
        <v>3.7993999999999999</v>
      </c>
      <c r="P302" s="10" t="s">
        <v>226</v>
      </c>
      <c r="Q302" s="11">
        <v>100</v>
      </c>
      <c r="R302" s="10">
        <f t="shared" si="51"/>
        <v>3.7993999999999999</v>
      </c>
      <c r="S302" s="10">
        <v>0.1537</v>
      </c>
      <c r="T302" s="11">
        <v>42.5</v>
      </c>
      <c r="U302" s="9" t="s">
        <v>64</v>
      </c>
      <c r="V302" s="9"/>
    </row>
    <row r="303" spans="1:23" ht="28.5" customHeight="1">
      <c r="A303" s="9" t="s">
        <v>56</v>
      </c>
      <c r="B303" s="9" t="s">
        <v>524</v>
      </c>
      <c r="C303" s="9">
        <v>80</v>
      </c>
      <c r="D303" s="10">
        <v>360.1</v>
      </c>
      <c r="E303" s="10">
        <v>362</v>
      </c>
      <c r="F303" s="9" t="s">
        <v>25</v>
      </c>
      <c r="G303" s="9">
        <v>1</v>
      </c>
      <c r="H303" s="9" t="s">
        <v>652</v>
      </c>
      <c r="I303" s="9" t="s">
        <v>38</v>
      </c>
      <c r="J303" s="9" t="s">
        <v>73</v>
      </c>
      <c r="K303" s="11">
        <v>8831</v>
      </c>
      <c r="L303" s="11">
        <v>4542</v>
      </c>
      <c r="M303" s="12">
        <v>2000</v>
      </c>
      <c r="N303" s="12">
        <f t="shared" si="50"/>
        <v>89.351823156331022</v>
      </c>
      <c r="O303" s="10">
        <v>3.5605000000000002</v>
      </c>
      <c r="P303" s="10" t="s">
        <v>226</v>
      </c>
      <c r="Q303" s="11">
        <v>96</v>
      </c>
      <c r="R303" s="10">
        <f t="shared" si="51"/>
        <v>3.3605</v>
      </c>
      <c r="S303" s="10">
        <v>0.17050000000000001</v>
      </c>
      <c r="T303" s="11">
        <v>36.049999999999997</v>
      </c>
      <c r="U303" s="9" t="s">
        <v>64</v>
      </c>
      <c r="V303" s="9" t="s">
        <v>986</v>
      </c>
      <c r="W303" s="14">
        <v>2</v>
      </c>
    </row>
    <row r="304" spans="1:23" ht="28.5" customHeight="1">
      <c r="A304" s="9" t="s">
        <v>56</v>
      </c>
      <c r="B304" s="9" t="s">
        <v>524</v>
      </c>
      <c r="C304" s="9">
        <v>80</v>
      </c>
      <c r="D304" s="10">
        <v>362</v>
      </c>
      <c r="E304" s="10">
        <v>367.4</v>
      </c>
      <c r="F304" s="9" t="s">
        <v>24</v>
      </c>
      <c r="G304" s="9">
        <v>1</v>
      </c>
      <c r="H304" s="9" t="s">
        <v>653</v>
      </c>
      <c r="I304" s="9" t="s">
        <v>42</v>
      </c>
      <c r="J304" s="9" t="s">
        <v>396</v>
      </c>
      <c r="K304" s="11">
        <v>6678.1094000000003</v>
      </c>
      <c r="L304" s="11">
        <v>3532.3818999999999</v>
      </c>
      <c r="M304" s="12">
        <v>1997</v>
      </c>
      <c r="N304" s="12">
        <f>(LN(O304/5.35)/-0.0058)</f>
        <v>55.541048292737507</v>
      </c>
      <c r="O304" s="10">
        <v>3.8765999999999998</v>
      </c>
      <c r="P304" s="10">
        <v>0.17199999999999999</v>
      </c>
      <c r="Q304" s="11">
        <v>98</v>
      </c>
      <c r="R304" s="10">
        <f t="shared" ref="R304:R307" si="52">O304-(4*(P304^2))-(3*(1-Q304/100))</f>
        <v>3.698264</v>
      </c>
      <c r="T304" s="11">
        <v>47.5167</v>
      </c>
      <c r="U304" s="9" t="s">
        <v>64</v>
      </c>
      <c r="V304" s="9" t="s">
        <v>987</v>
      </c>
      <c r="W304" s="14">
        <v>8</v>
      </c>
    </row>
    <row r="305" spans="1:23" ht="28.5" customHeight="1">
      <c r="A305" s="9" t="s">
        <v>56</v>
      </c>
      <c r="B305" s="9" t="s">
        <v>524</v>
      </c>
      <c r="C305" s="9">
        <v>80</v>
      </c>
      <c r="D305" s="10">
        <v>362</v>
      </c>
      <c r="E305" s="10">
        <v>367.4</v>
      </c>
      <c r="F305" s="9" t="s">
        <v>25</v>
      </c>
      <c r="G305" s="9">
        <v>1</v>
      </c>
      <c r="H305" s="9" t="s">
        <v>653</v>
      </c>
      <c r="I305" s="9" t="s">
        <v>42</v>
      </c>
      <c r="J305" s="9" t="s">
        <v>396</v>
      </c>
      <c r="K305" s="11">
        <v>6876.4026000000003</v>
      </c>
      <c r="L305" s="11">
        <v>4003.0138999999999</v>
      </c>
      <c r="M305" s="12">
        <v>2000</v>
      </c>
      <c r="N305" s="12">
        <f>(LN(O305/5.35)/-0.0058)</f>
        <v>48.841475584341104</v>
      </c>
      <c r="O305" s="10">
        <v>4.0301999999999998</v>
      </c>
      <c r="P305" s="10">
        <v>0.2361</v>
      </c>
      <c r="Q305" s="11">
        <v>95</v>
      </c>
      <c r="R305" s="10">
        <f t="shared" si="52"/>
        <v>3.6572271599999997</v>
      </c>
      <c r="T305" s="11">
        <v>51.966700000000003</v>
      </c>
      <c r="U305" s="9" t="s">
        <v>64</v>
      </c>
      <c r="V305" s="9" t="s">
        <v>988</v>
      </c>
      <c r="W305" s="14">
        <v>24</v>
      </c>
    </row>
    <row r="306" spans="1:23" ht="28.5" customHeight="1">
      <c r="A306" s="9" t="s">
        <v>56</v>
      </c>
      <c r="B306" s="9" t="s">
        <v>524</v>
      </c>
      <c r="C306" s="9">
        <v>80</v>
      </c>
      <c r="D306" s="10">
        <v>367.4</v>
      </c>
      <c r="E306" s="10">
        <v>372.4</v>
      </c>
      <c r="F306" s="9" t="s">
        <v>24</v>
      </c>
      <c r="G306" s="9">
        <v>1</v>
      </c>
      <c r="H306" s="9" t="s">
        <v>654</v>
      </c>
      <c r="I306" s="9" t="s">
        <v>42</v>
      </c>
      <c r="J306" s="9" t="s">
        <v>396</v>
      </c>
      <c r="K306" s="11">
        <v>4824.0483999999997</v>
      </c>
      <c r="L306" s="11">
        <v>3288.3827999999999</v>
      </c>
      <c r="M306" s="12">
        <v>1997</v>
      </c>
      <c r="N306" s="12">
        <f>(LN(O306/5.35)/-0.0058)</f>
        <v>53.085775037355482</v>
      </c>
      <c r="O306" s="10">
        <v>3.9321999999999999</v>
      </c>
      <c r="P306" s="10">
        <v>0.14230000000000001</v>
      </c>
      <c r="Q306" s="11">
        <v>89</v>
      </c>
      <c r="R306" s="10">
        <f t="shared" si="52"/>
        <v>3.5212028399999999</v>
      </c>
      <c r="T306" s="11">
        <v>48.72</v>
      </c>
      <c r="U306" s="9" t="s">
        <v>64</v>
      </c>
      <c r="V306" s="9" t="s">
        <v>987</v>
      </c>
      <c r="W306" s="14">
        <v>3</v>
      </c>
    </row>
    <row r="307" spans="1:23" ht="28.5" customHeight="1">
      <c r="A307" s="9" t="s">
        <v>56</v>
      </c>
      <c r="B307" s="9" t="s">
        <v>524</v>
      </c>
      <c r="C307" s="9">
        <v>80</v>
      </c>
      <c r="D307" s="10">
        <v>367.4</v>
      </c>
      <c r="E307" s="10">
        <v>372.4</v>
      </c>
      <c r="F307" s="9" t="s">
        <v>25</v>
      </c>
      <c r="G307" s="9">
        <v>1</v>
      </c>
      <c r="H307" s="9" t="s">
        <v>654</v>
      </c>
      <c r="I307" s="9" t="s">
        <v>42</v>
      </c>
      <c r="J307" s="9" t="s">
        <v>396</v>
      </c>
      <c r="K307" s="11">
        <v>4878.3424000000005</v>
      </c>
      <c r="L307" s="11">
        <v>3478.3519999999999</v>
      </c>
      <c r="M307" s="12">
        <v>2000</v>
      </c>
      <c r="N307" s="12">
        <f>(LN(O307/5.35)/-0.0058)</f>
        <v>42.896018214309393</v>
      </c>
      <c r="O307" s="10">
        <v>4.1715999999999998</v>
      </c>
      <c r="P307" s="10">
        <v>0.21199999999999999</v>
      </c>
      <c r="Q307" s="11">
        <v>98</v>
      </c>
      <c r="R307" s="10">
        <f t="shared" si="52"/>
        <v>3.9318239999999998</v>
      </c>
      <c r="T307" s="11">
        <v>50.02</v>
      </c>
      <c r="U307" s="9" t="s">
        <v>64</v>
      </c>
      <c r="V307" s="9" t="s">
        <v>986</v>
      </c>
      <c r="W307" s="14">
        <v>14</v>
      </c>
    </row>
    <row r="308" spans="1:23" ht="28.5" customHeight="1">
      <c r="A308" s="9" t="s">
        <v>56</v>
      </c>
      <c r="B308" s="9" t="s">
        <v>524</v>
      </c>
      <c r="C308" s="9">
        <v>80</v>
      </c>
      <c r="D308" s="10">
        <v>372.4</v>
      </c>
      <c r="E308" s="10">
        <v>378.1</v>
      </c>
      <c r="F308" s="9" t="s">
        <v>24</v>
      </c>
      <c r="G308" s="9">
        <v>1</v>
      </c>
      <c r="H308" s="9" t="s">
        <v>655</v>
      </c>
      <c r="I308" s="9" t="s">
        <v>12</v>
      </c>
      <c r="J308" s="9" t="s">
        <v>73</v>
      </c>
      <c r="K308" s="11">
        <v>4673.0689000000002</v>
      </c>
      <c r="L308" s="11">
        <v>3427.0484000000001</v>
      </c>
      <c r="M308" s="12">
        <v>2007</v>
      </c>
      <c r="N308" s="12">
        <f t="shared" ref="N308:N318" si="53">(LN(O308/5)/-0.0038)</f>
        <v>58.491824711460254</v>
      </c>
      <c r="O308" s="10">
        <v>4.0034999999999998</v>
      </c>
      <c r="P308" s="10" t="s">
        <v>226</v>
      </c>
      <c r="Q308" s="11">
        <v>100</v>
      </c>
      <c r="R308" s="10">
        <f t="shared" ref="R308:R318" si="54">O308-5*(1-(Q308/100))</f>
        <v>4.0034999999999998</v>
      </c>
      <c r="S308" s="10">
        <v>3.2500000000000001E-2</v>
      </c>
      <c r="T308" s="11">
        <v>45.183300000000003</v>
      </c>
      <c r="U308" s="9" t="s">
        <v>64</v>
      </c>
      <c r="V308" s="9"/>
    </row>
    <row r="309" spans="1:23" ht="28.5" customHeight="1">
      <c r="A309" s="9" t="s">
        <v>56</v>
      </c>
      <c r="B309" s="9" t="s">
        <v>524</v>
      </c>
      <c r="C309" s="9">
        <v>80</v>
      </c>
      <c r="D309" s="10">
        <v>372.4</v>
      </c>
      <c r="E309" s="10">
        <v>378.1</v>
      </c>
      <c r="F309" s="9" t="s">
        <v>25</v>
      </c>
      <c r="G309" s="9">
        <v>1</v>
      </c>
      <c r="H309" s="9" t="s">
        <v>655</v>
      </c>
      <c r="I309" s="9" t="s">
        <v>12</v>
      </c>
      <c r="J309" s="9" t="s">
        <v>73</v>
      </c>
      <c r="K309" s="11">
        <v>4672.1516000000001</v>
      </c>
      <c r="L309" s="11">
        <v>3523.7237</v>
      </c>
      <c r="M309" s="12">
        <v>2007</v>
      </c>
      <c r="N309" s="12">
        <f t="shared" si="53"/>
        <v>54.137159374300211</v>
      </c>
      <c r="O309" s="10">
        <v>4.0702999999999996</v>
      </c>
      <c r="P309" s="10" t="s">
        <v>226</v>
      </c>
      <c r="Q309" s="11">
        <v>100</v>
      </c>
      <c r="R309" s="10">
        <f t="shared" si="54"/>
        <v>4.0702999999999996</v>
      </c>
      <c r="S309" s="10">
        <v>4.3900000000000002E-2</v>
      </c>
      <c r="T309" s="11">
        <v>47.6</v>
      </c>
      <c r="U309" s="9" t="s">
        <v>64</v>
      </c>
      <c r="V309" s="9"/>
    </row>
    <row r="310" spans="1:23" ht="28.5" customHeight="1">
      <c r="A310" s="9" t="s">
        <v>56</v>
      </c>
      <c r="B310" s="9" t="s">
        <v>524</v>
      </c>
      <c r="C310" s="9">
        <v>80</v>
      </c>
      <c r="D310" s="10">
        <v>378.1</v>
      </c>
      <c r="E310" s="10">
        <v>382.3</v>
      </c>
      <c r="F310" s="9" t="s">
        <v>24</v>
      </c>
      <c r="G310" s="9">
        <v>1</v>
      </c>
      <c r="H310" s="9" t="s">
        <v>656</v>
      </c>
      <c r="I310" s="9" t="s">
        <v>12</v>
      </c>
      <c r="J310" s="9" t="s">
        <v>73</v>
      </c>
      <c r="K310" s="11">
        <v>4342</v>
      </c>
      <c r="L310" s="11">
        <v>3434</v>
      </c>
      <c r="M310" s="12">
        <v>2007</v>
      </c>
      <c r="N310" s="12">
        <f t="shared" si="53"/>
        <v>68.056658058542808</v>
      </c>
      <c r="O310" s="10">
        <v>3.8605999999999998</v>
      </c>
      <c r="P310" s="10" t="s">
        <v>226</v>
      </c>
      <c r="Q310" s="11">
        <v>96</v>
      </c>
      <c r="R310" s="10">
        <f t="shared" si="54"/>
        <v>3.6605999999999996</v>
      </c>
      <c r="S310" s="10">
        <v>0.23880000000000001</v>
      </c>
      <c r="T310" s="11">
        <v>47.55</v>
      </c>
      <c r="U310" s="9" t="s">
        <v>64</v>
      </c>
      <c r="V310" s="9"/>
    </row>
    <row r="311" spans="1:23" ht="28.5" customHeight="1">
      <c r="A311" s="9" t="s">
        <v>56</v>
      </c>
      <c r="B311" s="9" t="s">
        <v>524</v>
      </c>
      <c r="C311" s="9">
        <v>80</v>
      </c>
      <c r="D311" s="10">
        <v>378.1</v>
      </c>
      <c r="E311" s="10">
        <v>382.3</v>
      </c>
      <c r="F311" s="9" t="s">
        <v>25</v>
      </c>
      <c r="G311" s="9">
        <v>1</v>
      </c>
      <c r="H311" s="9" t="s">
        <v>656</v>
      </c>
      <c r="I311" s="9" t="s">
        <v>12</v>
      </c>
      <c r="J311" s="9" t="s">
        <v>73</v>
      </c>
      <c r="K311" s="11">
        <v>4335</v>
      </c>
      <c r="L311" s="11">
        <v>3502</v>
      </c>
      <c r="M311" s="12">
        <v>2007</v>
      </c>
      <c r="N311" s="12">
        <f t="shared" si="53"/>
        <v>56.768727762782007</v>
      </c>
      <c r="O311" s="10">
        <v>4.0297999999999998</v>
      </c>
      <c r="P311" s="10" t="s">
        <v>226</v>
      </c>
      <c r="Q311" s="11">
        <v>100</v>
      </c>
      <c r="R311" s="10">
        <f t="shared" si="54"/>
        <v>4.0297999999999998</v>
      </c>
      <c r="S311" s="10">
        <v>4.41E-2</v>
      </c>
      <c r="T311" s="11">
        <v>50.22</v>
      </c>
      <c r="U311" s="9" t="s">
        <v>64</v>
      </c>
      <c r="V311" s="9"/>
    </row>
    <row r="312" spans="1:23" ht="28.5" customHeight="1">
      <c r="A312" s="9" t="s">
        <v>56</v>
      </c>
      <c r="B312" s="9" t="s">
        <v>524</v>
      </c>
      <c r="C312" s="9">
        <v>80</v>
      </c>
      <c r="D312" s="10">
        <v>382.3</v>
      </c>
      <c r="E312" s="10">
        <v>393.4</v>
      </c>
      <c r="F312" s="9" t="s">
        <v>24</v>
      </c>
      <c r="G312" s="9">
        <v>1</v>
      </c>
      <c r="H312" s="9" t="s">
        <v>657</v>
      </c>
      <c r="I312" s="9" t="s">
        <v>12</v>
      </c>
      <c r="J312" s="9" t="s">
        <v>73</v>
      </c>
      <c r="K312" s="11">
        <v>4353.6397999999999</v>
      </c>
      <c r="L312" s="11">
        <v>3463.2212</v>
      </c>
      <c r="M312" s="12">
        <v>2003</v>
      </c>
      <c r="N312" s="12">
        <f t="shared" si="53"/>
        <v>96.795411232540445</v>
      </c>
      <c r="O312" s="10">
        <v>3.4611999999999998</v>
      </c>
      <c r="P312" s="10" t="s">
        <v>226</v>
      </c>
      <c r="Q312" s="11">
        <v>100</v>
      </c>
      <c r="R312" s="10">
        <f t="shared" si="54"/>
        <v>3.4611999999999998</v>
      </c>
      <c r="S312" s="10">
        <v>0.16639999999999999</v>
      </c>
      <c r="T312" s="11">
        <v>42.409100000000002</v>
      </c>
      <c r="U312" s="9" t="s">
        <v>64</v>
      </c>
      <c r="V312" s="9" t="s">
        <v>987</v>
      </c>
      <c r="W312" s="14">
        <v>7</v>
      </c>
    </row>
    <row r="313" spans="1:23" ht="28.5" customHeight="1">
      <c r="A313" s="9" t="s">
        <v>56</v>
      </c>
      <c r="B313" s="9" t="s">
        <v>524</v>
      </c>
      <c r="C313" s="9">
        <v>80</v>
      </c>
      <c r="D313" s="10">
        <v>382.3</v>
      </c>
      <c r="E313" s="10">
        <v>393.4</v>
      </c>
      <c r="F313" s="9" t="s">
        <v>25</v>
      </c>
      <c r="G313" s="9">
        <v>1</v>
      </c>
      <c r="H313" s="9" t="s">
        <v>657</v>
      </c>
      <c r="I313" s="9" t="s">
        <v>12</v>
      </c>
      <c r="J313" s="9" t="s">
        <v>73</v>
      </c>
      <c r="K313" s="11">
        <v>4387.4687999999996</v>
      </c>
      <c r="L313" s="11">
        <v>3560.1961999999999</v>
      </c>
      <c r="M313" s="12">
        <v>2003</v>
      </c>
      <c r="N313" s="12">
        <f t="shared" si="53"/>
        <v>104.34612568120521</v>
      </c>
      <c r="O313" s="10">
        <v>3.3633000000000002</v>
      </c>
      <c r="P313" s="10" t="s">
        <v>226</v>
      </c>
      <c r="Q313" s="11">
        <v>100</v>
      </c>
      <c r="R313" s="10">
        <f t="shared" si="54"/>
        <v>3.3633000000000002</v>
      </c>
      <c r="S313" s="10">
        <v>0.1736</v>
      </c>
      <c r="T313" s="11">
        <v>45.236400000000003</v>
      </c>
      <c r="U313" s="9" t="s">
        <v>64</v>
      </c>
      <c r="V313" s="9" t="s">
        <v>987</v>
      </c>
      <c r="W313" s="14">
        <v>1</v>
      </c>
    </row>
    <row r="314" spans="1:23" ht="28.5" customHeight="1">
      <c r="A314" s="9" t="s">
        <v>56</v>
      </c>
      <c r="B314" s="9" t="s">
        <v>524</v>
      </c>
      <c r="C314" s="9">
        <v>80</v>
      </c>
      <c r="D314" s="10">
        <v>393.4</v>
      </c>
      <c r="E314" s="10">
        <v>400.5</v>
      </c>
      <c r="F314" s="9" t="s">
        <v>24</v>
      </c>
      <c r="G314" s="9">
        <v>1</v>
      </c>
      <c r="H314" s="9" t="s">
        <v>658</v>
      </c>
      <c r="I314" s="9" t="s">
        <v>58</v>
      </c>
      <c r="J314" s="9" t="s">
        <v>73</v>
      </c>
      <c r="K314" s="11">
        <v>4240</v>
      </c>
      <c r="L314" s="11">
        <v>3471</v>
      </c>
      <c r="M314" s="12">
        <v>2000</v>
      </c>
      <c r="N314" s="12">
        <f t="shared" si="53"/>
        <v>68.595713481087529</v>
      </c>
      <c r="O314" s="10">
        <v>3.8527</v>
      </c>
      <c r="P314" s="10" t="s">
        <v>226</v>
      </c>
      <c r="Q314" s="11">
        <v>86</v>
      </c>
      <c r="R314" s="10">
        <f t="shared" si="54"/>
        <v>3.1526999999999998</v>
      </c>
      <c r="S314" s="10">
        <v>8.48E-2</v>
      </c>
      <c r="T314" s="11">
        <v>46.8</v>
      </c>
      <c r="U314" s="9" t="s">
        <v>64</v>
      </c>
      <c r="V314" s="9" t="s">
        <v>988</v>
      </c>
      <c r="W314" s="14">
        <v>20</v>
      </c>
    </row>
    <row r="315" spans="1:23" ht="28.5" customHeight="1">
      <c r="A315" s="9" t="s">
        <v>56</v>
      </c>
      <c r="B315" s="9" t="s">
        <v>524</v>
      </c>
      <c r="C315" s="9">
        <v>80</v>
      </c>
      <c r="D315" s="10">
        <v>393.4</v>
      </c>
      <c r="E315" s="10">
        <v>400.5</v>
      </c>
      <c r="F315" s="9" t="s">
        <v>25</v>
      </c>
      <c r="G315" s="9">
        <v>1</v>
      </c>
      <c r="H315" s="9" t="s">
        <v>658</v>
      </c>
      <c r="I315" s="9" t="s">
        <v>58</v>
      </c>
      <c r="J315" s="9" t="s">
        <v>73</v>
      </c>
      <c r="K315" s="11">
        <v>4267</v>
      </c>
      <c r="L315" s="11">
        <v>3592</v>
      </c>
      <c r="M315" s="12">
        <v>2000</v>
      </c>
      <c r="N315" s="12">
        <f t="shared" si="53"/>
        <v>68.172564121962623</v>
      </c>
      <c r="O315" s="10">
        <v>3.8589000000000002</v>
      </c>
      <c r="P315" s="10" t="s">
        <v>226</v>
      </c>
      <c r="Q315" s="11">
        <v>94</v>
      </c>
      <c r="R315" s="10">
        <f t="shared" si="54"/>
        <v>3.5589</v>
      </c>
      <c r="S315" s="10">
        <v>0.12790000000000001</v>
      </c>
      <c r="T315" s="11">
        <v>43.685699999999997</v>
      </c>
      <c r="U315" s="9" t="s">
        <v>64</v>
      </c>
      <c r="V315" s="9" t="s">
        <v>987</v>
      </c>
      <c r="W315" s="14">
        <v>13</v>
      </c>
    </row>
    <row r="316" spans="1:23" ht="28.5" customHeight="1">
      <c r="A316" s="9" t="s">
        <v>56</v>
      </c>
      <c r="B316" s="9" t="s">
        <v>524</v>
      </c>
      <c r="C316" s="9">
        <v>80</v>
      </c>
      <c r="D316" s="10">
        <v>400.5</v>
      </c>
      <c r="E316" s="10">
        <v>402.779</v>
      </c>
      <c r="F316" s="9" t="s">
        <v>24</v>
      </c>
      <c r="G316" s="9">
        <v>1</v>
      </c>
      <c r="H316" s="9" t="s">
        <v>659</v>
      </c>
      <c r="I316" s="9" t="s">
        <v>12</v>
      </c>
      <c r="J316" s="9" t="s">
        <v>73</v>
      </c>
      <c r="K316" s="11">
        <v>3984.4144999999999</v>
      </c>
      <c r="L316" s="11">
        <v>3429.7217999999998</v>
      </c>
      <c r="M316" s="12">
        <v>2010</v>
      </c>
      <c r="N316" s="12">
        <f t="shared" si="53"/>
        <v>45.882470301257278</v>
      </c>
      <c r="O316" s="10">
        <v>4.2</v>
      </c>
      <c r="P316" s="10" t="s">
        <v>226</v>
      </c>
      <c r="Q316" s="11">
        <v>100</v>
      </c>
      <c r="R316" s="10">
        <f t="shared" si="54"/>
        <v>4.2</v>
      </c>
      <c r="S316" s="10">
        <v>0.2145</v>
      </c>
      <c r="T316" s="11">
        <v>39.633299999999998</v>
      </c>
      <c r="U316" s="9" t="s">
        <v>64</v>
      </c>
      <c r="V316" s="9"/>
    </row>
    <row r="317" spans="1:23" ht="28.5" customHeight="1">
      <c r="A317" s="9" t="s">
        <v>56</v>
      </c>
      <c r="B317" s="9" t="s">
        <v>524</v>
      </c>
      <c r="C317" s="9">
        <v>80</v>
      </c>
      <c r="D317" s="10">
        <v>400.5</v>
      </c>
      <c r="E317" s="10">
        <v>402.779</v>
      </c>
      <c r="F317" s="9" t="s">
        <v>25</v>
      </c>
      <c r="G317" s="9">
        <v>1</v>
      </c>
      <c r="H317" s="9" t="s">
        <v>659</v>
      </c>
      <c r="I317" s="9" t="s">
        <v>12</v>
      </c>
      <c r="J317" s="9" t="s">
        <v>73</v>
      </c>
      <c r="K317" s="11">
        <v>3956</v>
      </c>
      <c r="L317" s="11">
        <v>3549.0255000000002</v>
      </c>
      <c r="M317" s="12">
        <v>2010</v>
      </c>
      <c r="N317" s="12">
        <f t="shared" si="53"/>
        <v>45.882470301257278</v>
      </c>
      <c r="O317" s="10">
        <v>4.2</v>
      </c>
      <c r="P317" s="10" t="s">
        <v>226</v>
      </c>
      <c r="Q317" s="11">
        <v>100</v>
      </c>
      <c r="R317" s="10">
        <f t="shared" si="54"/>
        <v>4.2</v>
      </c>
      <c r="S317" s="10">
        <v>0.26800000000000002</v>
      </c>
      <c r="T317" s="11">
        <v>36.7667</v>
      </c>
      <c r="U317" s="9" t="s">
        <v>64</v>
      </c>
      <c r="V317" s="9"/>
    </row>
    <row r="318" spans="1:23" ht="28.5" customHeight="1">
      <c r="A318" s="9" t="s">
        <v>61</v>
      </c>
      <c r="B318" s="9" t="s">
        <v>523</v>
      </c>
      <c r="C318" s="9">
        <v>85</v>
      </c>
      <c r="D318" s="10">
        <v>17.079999999999998</v>
      </c>
      <c r="E318" s="10">
        <v>17.234000000000002</v>
      </c>
      <c r="F318" s="9" t="s">
        <v>5</v>
      </c>
      <c r="G318" s="9">
        <v>1</v>
      </c>
      <c r="H318" s="9" t="s">
        <v>660</v>
      </c>
      <c r="I318" s="9" t="s">
        <v>12</v>
      </c>
      <c r="J318" s="9" t="s">
        <v>86</v>
      </c>
      <c r="K318" s="11">
        <v>866</v>
      </c>
      <c r="L318" s="11">
        <v>236</v>
      </c>
      <c r="M318" s="12">
        <v>1997</v>
      </c>
      <c r="N318" s="12">
        <f t="shared" si="53"/>
        <v>142.29872478214071</v>
      </c>
      <c r="O318" s="10">
        <v>2.9116</v>
      </c>
      <c r="P318" s="10" t="s">
        <v>226</v>
      </c>
      <c r="Q318" s="11">
        <v>92</v>
      </c>
      <c r="R318" s="10">
        <f t="shared" si="54"/>
        <v>2.5116000000000001</v>
      </c>
      <c r="S318" s="10">
        <v>0.29339999999999999</v>
      </c>
      <c r="T318" s="11">
        <v>57.1</v>
      </c>
      <c r="U318" s="9" t="s">
        <v>74</v>
      </c>
      <c r="V318" s="9"/>
    </row>
    <row r="319" spans="1:23" ht="28.5" customHeight="1">
      <c r="A319" s="9" t="s">
        <v>61</v>
      </c>
      <c r="B319" s="9" t="s">
        <v>523</v>
      </c>
      <c r="C319" s="9">
        <v>85</v>
      </c>
      <c r="D319" s="10">
        <v>17.234000000000002</v>
      </c>
      <c r="E319" s="10">
        <v>18.664999999999999</v>
      </c>
      <c r="F319" s="9" t="s">
        <v>5</v>
      </c>
      <c r="G319" s="9">
        <v>1</v>
      </c>
      <c r="H319" s="9" t="s">
        <v>661</v>
      </c>
      <c r="I319" s="9" t="s">
        <v>6</v>
      </c>
      <c r="J319" s="9" t="s">
        <v>86</v>
      </c>
      <c r="K319" s="11">
        <v>1157.9413</v>
      </c>
      <c r="L319" s="11">
        <v>272.84699999999998</v>
      </c>
      <c r="M319" s="12">
        <v>1989</v>
      </c>
      <c r="N319" s="12">
        <f t="shared" ref="N319:N327" si="55">(LN(O319/5.35)/-0.0058)</f>
        <v>94.413704941169783</v>
      </c>
      <c r="O319" s="10">
        <v>3.0941000000000001</v>
      </c>
      <c r="P319" s="10">
        <v>0.15179999999999999</v>
      </c>
      <c r="Q319" s="11">
        <v>92</v>
      </c>
      <c r="R319" s="10">
        <f t="shared" ref="R319:R327" si="56">O319-(4*(P319^2))-(3*(1-Q319/100))</f>
        <v>2.7619270400000002</v>
      </c>
      <c r="T319" s="11">
        <v>57.2</v>
      </c>
      <c r="U319" s="9" t="s">
        <v>74</v>
      </c>
      <c r="V319" s="9" t="s">
        <v>987</v>
      </c>
      <c r="W319" s="14">
        <v>5</v>
      </c>
    </row>
    <row r="320" spans="1:23" ht="28.5" customHeight="1">
      <c r="A320" s="9" t="s">
        <v>61</v>
      </c>
      <c r="B320" s="9" t="s">
        <v>523</v>
      </c>
      <c r="C320" s="9">
        <v>85</v>
      </c>
      <c r="D320" s="10">
        <v>18.664999999999999</v>
      </c>
      <c r="E320" s="10">
        <v>19.82</v>
      </c>
      <c r="F320" s="9" t="s">
        <v>5</v>
      </c>
      <c r="G320" s="9">
        <v>1</v>
      </c>
      <c r="H320" s="9" t="s">
        <v>661</v>
      </c>
      <c r="I320" s="9" t="s">
        <v>6</v>
      </c>
      <c r="J320" s="9" t="s">
        <v>73</v>
      </c>
      <c r="K320" s="11">
        <v>1278</v>
      </c>
      <c r="L320" s="11">
        <v>288</v>
      </c>
      <c r="M320" s="12">
        <v>1989</v>
      </c>
      <c r="N320" s="12">
        <f t="shared" si="55"/>
        <v>92.689358580597073</v>
      </c>
      <c r="O320" s="10">
        <v>3.1252</v>
      </c>
      <c r="P320" s="10">
        <v>0.1143</v>
      </c>
      <c r="Q320" s="11">
        <v>87</v>
      </c>
      <c r="R320" s="10">
        <f t="shared" si="56"/>
        <v>2.6829420399999999</v>
      </c>
      <c r="T320" s="11">
        <v>55.7</v>
      </c>
      <c r="U320" s="9" t="s">
        <v>74</v>
      </c>
      <c r="V320" s="9" t="s">
        <v>987</v>
      </c>
      <c r="W320" s="14">
        <v>4</v>
      </c>
    </row>
    <row r="321" spans="1:23" ht="28.5" customHeight="1">
      <c r="A321" s="9" t="s">
        <v>61</v>
      </c>
      <c r="B321" s="9" t="s">
        <v>523</v>
      </c>
      <c r="C321" s="9">
        <v>85</v>
      </c>
      <c r="D321" s="10">
        <v>19.82</v>
      </c>
      <c r="E321" s="10">
        <v>23.196000000000002</v>
      </c>
      <c r="F321" s="9" t="s">
        <v>5</v>
      </c>
      <c r="G321" s="9">
        <v>1</v>
      </c>
      <c r="H321" s="9" t="s">
        <v>661</v>
      </c>
      <c r="I321" s="9" t="s">
        <v>6</v>
      </c>
      <c r="J321" s="9" t="s">
        <v>73</v>
      </c>
      <c r="K321" s="11">
        <v>1278</v>
      </c>
      <c r="L321" s="11">
        <v>288</v>
      </c>
      <c r="M321" s="12">
        <v>1989</v>
      </c>
      <c r="N321" s="12">
        <f t="shared" si="55"/>
        <v>95.290789554942236</v>
      </c>
      <c r="O321" s="10">
        <v>3.0783999999999998</v>
      </c>
      <c r="P321" s="10">
        <v>0.1782</v>
      </c>
      <c r="Q321" s="11">
        <v>91</v>
      </c>
      <c r="R321" s="10">
        <f t="shared" si="56"/>
        <v>2.6813790399999999</v>
      </c>
      <c r="T321" s="11">
        <v>57.328600000000002</v>
      </c>
      <c r="U321" s="9" t="s">
        <v>74</v>
      </c>
      <c r="V321" s="9" t="s">
        <v>987</v>
      </c>
      <c r="W321" s="14">
        <v>3</v>
      </c>
    </row>
    <row r="322" spans="1:23" ht="28.5" customHeight="1">
      <c r="A322" s="9" t="s">
        <v>61</v>
      </c>
      <c r="B322" s="9" t="s">
        <v>523</v>
      </c>
      <c r="C322" s="9">
        <v>85</v>
      </c>
      <c r="D322" s="10">
        <v>23.196000000000002</v>
      </c>
      <c r="E322" s="10">
        <v>24.181000000000001</v>
      </c>
      <c r="F322" s="9" t="s">
        <v>5</v>
      </c>
      <c r="G322" s="9">
        <v>1</v>
      </c>
      <c r="H322" s="9" t="s">
        <v>661</v>
      </c>
      <c r="I322" s="9" t="s">
        <v>6</v>
      </c>
      <c r="J322" s="9" t="s">
        <v>73</v>
      </c>
      <c r="K322" s="11">
        <v>1044.6334999999999</v>
      </c>
      <c r="L322" s="11">
        <v>268.76650000000001</v>
      </c>
      <c r="M322" s="12">
        <v>1989</v>
      </c>
      <c r="N322" s="12">
        <f t="shared" si="55"/>
        <v>105.19775047390468</v>
      </c>
      <c r="O322" s="10">
        <v>2.9064999999999999</v>
      </c>
      <c r="P322" s="10">
        <v>0.1293</v>
      </c>
      <c r="Q322" s="11">
        <v>84</v>
      </c>
      <c r="R322" s="10">
        <f t="shared" si="56"/>
        <v>2.3596260399999998</v>
      </c>
      <c r="T322" s="11">
        <v>60.15</v>
      </c>
      <c r="U322" s="9" t="s">
        <v>74</v>
      </c>
      <c r="V322" s="9" t="s">
        <v>987</v>
      </c>
      <c r="W322" s="14">
        <v>2</v>
      </c>
    </row>
    <row r="323" spans="1:23" ht="28.5" customHeight="1">
      <c r="A323" s="9" t="s">
        <v>61</v>
      </c>
      <c r="B323" s="9" t="s">
        <v>523</v>
      </c>
      <c r="C323" s="9">
        <v>85</v>
      </c>
      <c r="D323" s="10">
        <v>24.181000000000001</v>
      </c>
      <c r="E323" s="10">
        <v>27.06</v>
      </c>
      <c r="F323" s="9" t="s">
        <v>5</v>
      </c>
      <c r="G323" s="9">
        <v>1</v>
      </c>
      <c r="H323" s="9" t="s">
        <v>661</v>
      </c>
      <c r="I323" s="9" t="s">
        <v>6</v>
      </c>
      <c r="J323" s="9" t="s">
        <v>86</v>
      </c>
      <c r="K323" s="11">
        <v>732</v>
      </c>
      <c r="L323" s="11">
        <v>243</v>
      </c>
      <c r="M323" s="12">
        <v>1989</v>
      </c>
      <c r="N323" s="12">
        <f t="shared" si="55"/>
        <v>97.704734889705918</v>
      </c>
      <c r="O323" s="10">
        <v>3.0356000000000001</v>
      </c>
      <c r="P323" s="10">
        <v>0.1452</v>
      </c>
      <c r="Q323" s="11">
        <v>90</v>
      </c>
      <c r="R323" s="10">
        <f t="shared" si="56"/>
        <v>2.65126784</v>
      </c>
      <c r="T323" s="11">
        <v>61.5</v>
      </c>
      <c r="U323" s="9" t="s">
        <v>74</v>
      </c>
      <c r="V323" s="9" t="s">
        <v>987</v>
      </c>
      <c r="W323" s="14">
        <v>2</v>
      </c>
    </row>
    <row r="324" spans="1:23" ht="28.5" customHeight="1">
      <c r="A324" s="9" t="s">
        <v>61</v>
      </c>
      <c r="B324" s="9" t="s">
        <v>523</v>
      </c>
      <c r="C324" s="9">
        <v>85</v>
      </c>
      <c r="D324" s="10">
        <v>27.06</v>
      </c>
      <c r="E324" s="10">
        <v>31.42</v>
      </c>
      <c r="F324" s="9" t="s">
        <v>5</v>
      </c>
      <c r="G324" s="9">
        <v>1</v>
      </c>
      <c r="H324" s="9" t="s">
        <v>661</v>
      </c>
      <c r="I324" s="9" t="s">
        <v>6</v>
      </c>
      <c r="J324" s="9" t="s">
        <v>73</v>
      </c>
      <c r="K324" s="11">
        <v>732</v>
      </c>
      <c r="L324" s="11">
        <v>243</v>
      </c>
      <c r="M324" s="12">
        <v>1990</v>
      </c>
      <c r="N324" s="12">
        <f t="shared" si="55"/>
        <v>97.007540003564273</v>
      </c>
      <c r="O324" s="10">
        <v>3.0478999999999998</v>
      </c>
      <c r="P324" s="10">
        <v>0.24310000000000001</v>
      </c>
      <c r="Q324" s="11">
        <v>93</v>
      </c>
      <c r="R324" s="10">
        <f t="shared" si="56"/>
        <v>2.6015095599999998</v>
      </c>
      <c r="T324" s="11">
        <v>56.777799999999999</v>
      </c>
      <c r="U324" s="9" t="s">
        <v>74</v>
      </c>
      <c r="V324" s="9" t="s">
        <v>988</v>
      </c>
      <c r="W324" s="14">
        <v>3</v>
      </c>
    </row>
    <row r="325" spans="1:23" ht="28.5" customHeight="1">
      <c r="A325" s="9" t="s">
        <v>61</v>
      </c>
      <c r="B325" s="9" t="s">
        <v>523</v>
      </c>
      <c r="C325" s="9">
        <v>85</v>
      </c>
      <c r="D325" s="10">
        <v>31.42</v>
      </c>
      <c r="E325" s="10">
        <v>43.015999999999998</v>
      </c>
      <c r="F325" s="9" t="s">
        <v>5</v>
      </c>
      <c r="G325" s="9">
        <v>1</v>
      </c>
      <c r="H325" s="9" t="s">
        <v>661</v>
      </c>
      <c r="I325" s="9" t="s">
        <v>6</v>
      </c>
      <c r="J325" s="9" t="s">
        <v>73</v>
      </c>
      <c r="K325" s="11">
        <v>732</v>
      </c>
      <c r="L325" s="11">
        <v>243</v>
      </c>
      <c r="M325" s="12">
        <v>1990</v>
      </c>
      <c r="N325" s="12">
        <f t="shared" si="55"/>
        <v>119.55970529473916</v>
      </c>
      <c r="O325" s="10">
        <v>2.6741999999999999</v>
      </c>
      <c r="P325" s="10">
        <v>0.2298</v>
      </c>
      <c r="Q325" s="11">
        <v>91</v>
      </c>
      <c r="R325" s="10">
        <f t="shared" si="56"/>
        <v>2.1929678400000001</v>
      </c>
      <c r="T325" s="11">
        <v>60.295499999999997</v>
      </c>
      <c r="U325" s="9" t="s">
        <v>74</v>
      </c>
      <c r="V325" s="9" t="s">
        <v>987</v>
      </c>
      <c r="W325" s="14">
        <v>1</v>
      </c>
    </row>
    <row r="326" spans="1:23" ht="28.5" customHeight="1">
      <c r="A326" s="9" t="s">
        <v>61</v>
      </c>
      <c r="B326" s="9" t="s">
        <v>523</v>
      </c>
      <c r="C326" s="9">
        <v>85</v>
      </c>
      <c r="D326" s="10">
        <v>43.015999999999998</v>
      </c>
      <c r="E326" s="10">
        <v>51.965000000000003</v>
      </c>
      <c r="F326" s="9" t="s">
        <v>5</v>
      </c>
      <c r="G326" s="9">
        <v>1</v>
      </c>
      <c r="H326" s="9" t="s">
        <v>661</v>
      </c>
      <c r="I326" s="9" t="s">
        <v>6</v>
      </c>
      <c r="J326" s="9" t="s">
        <v>73</v>
      </c>
      <c r="K326" s="11">
        <v>938.05769999999995</v>
      </c>
      <c r="L326" s="11">
        <v>236.6943</v>
      </c>
      <c r="M326" s="12">
        <v>2004</v>
      </c>
      <c r="N326" s="12">
        <f t="shared" si="55"/>
        <v>72.345163306829946</v>
      </c>
      <c r="O326" s="10">
        <v>3.5165999999999999</v>
      </c>
      <c r="P326" s="10">
        <v>0.16109999999999999</v>
      </c>
      <c r="Q326" s="11">
        <v>94</v>
      </c>
      <c r="R326" s="10">
        <f t="shared" si="56"/>
        <v>3.23278716</v>
      </c>
      <c r="T326" s="11">
        <v>61.944400000000002</v>
      </c>
      <c r="U326" s="9" t="s">
        <v>74</v>
      </c>
      <c r="V326" s="9" t="s">
        <v>986</v>
      </c>
      <c r="W326" s="14">
        <v>1</v>
      </c>
    </row>
    <row r="327" spans="1:23" ht="28.5" customHeight="1">
      <c r="A327" s="9" t="s">
        <v>61</v>
      </c>
      <c r="B327" s="9" t="s">
        <v>523</v>
      </c>
      <c r="C327" s="9">
        <v>85</v>
      </c>
      <c r="D327" s="10">
        <v>51.965000000000003</v>
      </c>
      <c r="E327" s="10">
        <v>56.643999999999998</v>
      </c>
      <c r="F327" s="9" t="s">
        <v>5</v>
      </c>
      <c r="G327" s="9">
        <v>1</v>
      </c>
      <c r="H327" s="9" t="s">
        <v>661</v>
      </c>
      <c r="I327" s="9" t="s">
        <v>6</v>
      </c>
      <c r="J327" s="9" t="s">
        <v>73</v>
      </c>
      <c r="K327" s="11">
        <v>827.86109999999996</v>
      </c>
      <c r="L327" s="11">
        <v>229.6078</v>
      </c>
      <c r="M327" s="12">
        <v>1987</v>
      </c>
      <c r="N327" s="12">
        <f t="shared" si="55"/>
        <v>96.713636728285593</v>
      </c>
      <c r="O327" s="10">
        <v>3.0531000000000001</v>
      </c>
      <c r="P327" s="10">
        <v>0.31359999999999999</v>
      </c>
      <c r="Q327" s="11">
        <v>93</v>
      </c>
      <c r="R327" s="10">
        <f t="shared" si="56"/>
        <v>2.44972016</v>
      </c>
      <c r="T327" s="11">
        <v>66.42</v>
      </c>
      <c r="U327" s="9" t="s">
        <v>74</v>
      </c>
      <c r="V327" s="9" t="s">
        <v>988</v>
      </c>
      <c r="W327" s="14">
        <v>2</v>
      </c>
    </row>
    <row r="328" spans="1:23" ht="22.5" customHeight="1"/>
    <row r="329" spans="1:23" ht="22.5" customHeight="1"/>
    <row r="330" spans="1:23" ht="22.5" customHeight="1"/>
    <row r="331" spans="1:23" ht="22.5" customHeight="1"/>
    <row r="332" spans="1:23" ht="22.5" customHeight="1"/>
    <row r="333" spans="1:23" ht="22.5" customHeight="1"/>
    <row r="334" spans="1:23" ht="22.5" customHeight="1"/>
    <row r="335" spans="1:23" ht="22.5" customHeight="1"/>
    <row r="336" spans="1:23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</sheetData>
  <printOptions horizontalCentered="1" gridLines="1"/>
  <pageMargins left="0.45" right="0.45" top="0.75" bottom="0.75" header="0.3" footer="0.3"/>
  <pageSetup scale="55" firstPageNumber="38" fitToHeight="13" orientation="landscape" useFirstPageNumber="1" r:id="rId1"/>
  <headerFooter>
    <oddHeader>&amp;C&amp;22District 1 Current Condition Data by Route, Milepost</oddHeader>
    <oddFooter>&amp;C&amp;16&amp;P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88"/>
  <sheetViews>
    <sheetView zoomScale="70" zoomScaleNormal="70" workbookViewId="0"/>
  </sheetViews>
  <sheetFormatPr defaultRowHeight="18.75"/>
  <cols>
    <col min="1" max="1" width="10.42578125" style="9" bestFit="1" customWidth="1"/>
    <col min="2" max="2" width="6.28515625" style="9" bestFit="1" customWidth="1"/>
    <col min="3" max="3" width="11" style="9" bestFit="1" customWidth="1"/>
    <col min="4" max="4" width="11.42578125" style="10" bestFit="1" customWidth="1"/>
    <col min="5" max="5" width="10" style="10" bestFit="1" customWidth="1"/>
    <col min="6" max="6" width="6.85546875" style="9" customWidth="1"/>
    <col min="7" max="7" width="7.7109375" style="9" customWidth="1"/>
    <col min="8" max="8" width="37.42578125" style="9" customWidth="1"/>
    <col min="9" max="9" width="13.42578125" style="9" customWidth="1"/>
    <col min="10" max="10" width="11.85546875" style="9" customWidth="1"/>
    <col min="11" max="11" width="8.42578125" style="11" customWidth="1"/>
    <col min="12" max="12" width="7.85546875" style="11" customWidth="1"/>
    <col min="13" max="13" width="8.85546875" style="12" customWidth="1"/>
    <col min="14" max="14" width="6.140625" style="12" customWidth="1"/>
    <col min="15" max="16" width="6.28515625" style="10" customWidth="1"/>
    <col min="17" max="17" width="5.5703125" style="11" customWidth="1"/>
    <col min="18" max="18" width="6.42578125" style="11" customWidth="1"/>
    <col min="19" max="19" width="7" style="10" customWidth="1"/>
    <col min="20" max="20" width="10.140625" style="11" customWidth="1"/>
    <col min="21" max="21" width="14.28515625" style="9" customWidth="1"/>
    <col min="22" max="22" width="10.42578125" style="14" customWidth="1"/>
    <col min="23" max="23" width="9.85546875" style="14" customWidth="1"/>
    <col min="24" max="16384" width="9.140625" style="1"/>
  </cols>
  <sheetData>
    <row r="1" spans="1:23" s="2" customFormat="1" ht="37.5" customHeight="1" thickBot="1">
      <c r="A1" s="3" t="s">
        <v>0</v>
      </c>
      <c r="B1" s="6" t="s">
        <v>520</v>
      </c>
      <c r="C1" s="6" t="s">
        <v>521</v>
      </c>
      <c r="D1" s="4" t="s">
        <v>1</v>
      </c>
      <c r="E1" s="4" t="s">
        <v>2</v>
      </c>
      <c r="F1" s="5" t="s">
        <v>517</v>
      </c>
      <c r="G1" s="5" t="s">
        <v>529</v>
      </c>
      <c r="H1" s="5" t="s">
        <v>3</v>
      </c>
      <c r="I1" s="6" t="s">
        <v>518</v>
      </c>
      <c r="J1" s="6" t="s">
        <v>530</v>
      </c>
      <c r="K1" s="7" t="s">
        <v>65</v>
      </c>
      <c r="L1" s="7" t="s">
        <v>66</v>
      </c>
      <c r="M1" s="8" t="s">
        <v>528</v>
      </c>
      <c r="N1" s="8" t="s">
        <v>516</v>
      </c>
      <c r="O1" s="4" t="s">
        <v>67</v>
      </c>
      <c r="P1" s="4" t="s">
        <v>68</v>
      </c>
      <c r="Q1" s="7" t="s">
        <v>69</v>
      </c>
      <c r="R1" s="7" t="s">
        <v>993</v>
      </c>
      <c r="S1" s="4" t="s">
        <v>992</v>
      </c>
      <c r="T1" s="15" t="s">
        <v>70</v>
      </c>
      <c r="U1" s="6" t="s">
        <v>62</v>
      </c>
      <c r="V1" s="6" t="s">
        <v>991</v>
      </c>
      <c r="W1" s="13" t="s">
        <v>989</v>
      </c>
    </row>
    <row r="2" spans="1:23" ht="28.5" customHeight="1">
      <c r="A2" s="9" t="s">
        <v>459</v>
      </c>
      <c r="B2" s="9" t="s">
        <v>522</v>
      </c>
      <c r="C2" s="9">
        <v>191</v>
      </c>
      <c r="D2" s="10">
        <v>0</v>
      </c>
      <c r="E2" s="10">
        <v>0.32200000000000001</v>
      </c>
      <c r="F2" s="9" t="s">
        <v>5</v>
      </c>
      <c r="G2" s="9">
        <v>2</v>
      </c>
      <c r="H2" s="9" t="s">
        <v>662</v>
      </c>
      <c r="I2" s="9" t="s">
        <v>6</v>
      </c>
      <c r="J2" s="9" t="s">
        <v>73</v>
      </c>
      <c r="K2" s="11">
        <v>418.87580000000003</v>
      </c>
      <c r="L2" s="11">
        <v>46.149099999999997</v>
      </c>
      <c r="M2" s="12">
        <v>2000</v>
      </c>
      <c r="N2" s="12">
        <f t="shared" ref="N2:N65" si="0">(LN(O2/5.35))/-0.0058</f>
        <v>228.11467377837934</v>
      </c>
      <c r="O2" s="10">
        <v>1.4248000000000001</v>
      </c>
      <c r="P2" s="10">
        <v>0.25480000000000003</v>
      </c>
      <c r="Q2" s="11">
        <v>93</v>
      </c>
      <c r="R2" s="10">
        <v>1.5</v>
      </c>
      <c r="T2" s="11">
        <v>48</v>
      </c>
      <c r="U2" s="9" t="s">
        <v>63</v>
      </c>
      <c r="V2" s="9" t="s">
        <v>988</v>
      </c>
      <c r="W2" s="14">
        <v>1</v>
      </c>
    </row>
    <row r="3" spans="1:23" ht="28.5" customHeight="1">
      <c r="A3" s="9" t="s">
        <v>459</v>
      </c>
      <c r="B3" s="9" t="s">
        <v>522</v>
      </c>
      <c r="C3" s="9">
        <v>191</v>
      </c>
      <c r="D3" s="10">
        <v>0.32200000000000001</v>
      </c>
      <c r="E3" s="10">
        <v>1.099</v>
      </c>
      <c r="F3" s="9" t="s">
        <v>5</v>
      </c>
      <c r="G3" s="9">
        <v>2</v>
      </c>
      <c r="H3" s="9" t="s">
        <v>662</v>
      </c>
      <c r="I3" s="9" t="s">
        <v>6</v>
      </c>
      <c r="J3" s="9" t="s">
        <v>73</v>
      </c>
      <c r="K3" s="11">
        <v>196</v>
      </c>
      <c r="L3" s="11">
        <v>22</v>
      </c>
      <c r="M3" s="12">
        <v>2000</v>
      </c>
      <c r="N3" s="12">
        <f t="shared" si="0"/>
        <v>135.63761396546721</v>
      </c>
      <c r="O3" s="10">
        <v>2.4361000000000002</v>
      </c>
      <c r="P3" s="10">
        <v>0.33129999999999998</v>
      </c>
      <c r="Q3" s="11">
        <v>97</v>
      </c>
      <c r="R3" s="10">
        <f t="shared" ref="R3:R66" si="1">O3-(4*(P3^2))-(3*(1-Q3/100))</f>
        <v>1.9070612400000002</v>
      </c>
      <c r="T3" s="11">
        <v>47.05</v>
      </c>
      <c r="U3" s="9" t="s">
        <v>63</v>
      </c>
      <c r="V3" s="9" t="s">
        <v>988</v>
      </c>
      <c r="W3" s="14">
        <v>1</v>
      </c>
    </row>
    <row r="4" spans="1:23" ht="28.5" customHeight="1">
      <c r="A4" s="9" t="s">
        <v>459</v>
      </c>
      <c r="B4" s="9" t="s">
        <v>522</v>
      </c>
      <c r="C4" s="9">
        <v>190</v>
      </c>
      <c r="D4" s="10">
        <v>100</v>
      </c>
      <c r="E4" s="10">
        <v>107.52500000000001</v>
      </c>
      <c r="F4" s="9" t="s">
        <v>5</v>
      </c>
      <c r="G4" s="9">
        <v>2</v>
      </c>
      <c r="H4" s="9" t="s">
        <v>662</v>
      </c>
      <c r="I4" s="9" t="s">
        <v>6</v>
      </c>
      <c r="J4" s="9" t="s">
        <v>73</v>
      </c>
      <c r="K4" s="11">
        <v>90</v>
      </c>
      <c r="L4" s="11">
        <v>5</v>
      </c>
      <c r="M4" s="12">
        <v>1968</v>
      </c>
      <c r="N4" s="12">
        <f t="shared" si="0"/>
        <v>148.36096145190547</v>
      </c>
      <c r="O4" s="10">
        <v>2.2627999999999999</v>
      </c>
      <c r="P4" s="10">
        <v>0.28060000000000002</v>
      </c>
      <c r="Q4" s="11">
        <v>97</v>
      </c>
      <c r="R4" s="10">
        <f t="shared" si="1"/>
        <v>1.8578545599999998</v>
      </c>
      <c r="T4" s="11">
        <v>61.674999999999997</v>
      </c>
      <c r="U4" s="9" t="s">
        <v>63</v>
      </c>
      <c r="V4" s="9" t="s">
        <v>988</v>
      </c>
      <c r="W4" s="14">
        <v>2</v>
      </c>
    </row>
    <row r="5" spans="1:23" ht="28.5" customHeight="1">
      <c r="A5" s="9" t="s">
        <v>459</v>
      </c>
      <c r="B5" s="9" t="s">
        <v>522</v>
      </c>
      <c r="C5" s="9">
        <v>190</v>
      </c>
      <c r="D5" s="10">
        <v>107.544</v>
      </c>
      <c r="E5" s="10">
        <v>109.66</v>
      </c>
      <c r="F5" s="9" t="s">
        <v>5</v>
      </c>
      <c r="G5" s="9">
        <v>2</v>
      </c>
      <c r="H5" s="9" t="s">
        <v>662</v>
      </c>
      <c r="I5" s="9" t="s">
        <v>6</v>
      </c>
      <c r="J5" s="9" t="s">
        <v>73</v>
      </c>
      <c r="K5" s="11">
        <v>90</v>
      </c>
      <c r="L5" s="11">
        <v>5</v>
      </c>
      <c r="M5" s="12">
        <v>1953</v>
      </c>
      <c r="N5" s="12">
        <f t="shared" si="0"/>
        <v>116.91097197630349</v>
      </c>
      <c r="O5" s="10">
        <v>2.7155999999999998</v>
      </c>
      <c r="P5" s="10">
        <v>0.15</v>
      </c>
      <c r="Q5" s="11">
        <v>94</v>
      </c>
      <c r="R5" s="10">
        <f t="shared" si="1"/>
        <v>2.4455999999999998</v>
      </c>
      <c r="T5" s="11">
        <v>60.95</v>
      </c>
      <c r="U5" s="9" t="s">
        <v>63</v>
      </c>
      <c r="V5" s="9" t="s">
        <v>987</v>
      </c>
      <c r="W5" s="14">
        <v>19</v>
      </c>
    </row>
    <row r="6" spans="1:23" ht="28.5" customHeight="1">
      <c r="A6" s="9" t="s">
        <v>460</v>
      </c>
      <c r="B6" s="9" t="s">
        <v>522</v>
      </c>
      <c r="C6" s="9">
        <v>192</v>
      </c>
      <c r="D6" s="10">
        <v>0</v>
      </c>
      <c r="E6" s="10">
        <v>6.8</v>
      </c>
      <c r="F6" s="9" t="s">
        <v>5</v>
      </c>
      <c r="G6" s="9">
        <v>2</v>
      </c>
      <c r="H6" s="9" t="s">
        <v>663</v>
      </c>
      <c r="I6" s="9" t="s">
        <v>6</v>
      </c>
      <c r="J6" s="9" t="s">
        <v>73</v>
      </c>
      <c r="K6" s="11">
        <v>145.70740000000001</v>
      </c>
      <c r="L6" s="11">
        <v>8.5426000000000002</v>
      </c>
      <c r="M6" s="12">
        <v>1959</v>
      </c>
      <c r="N6" s="12">
        <f t="shared" si="0"/>
        <v>122.7810270878834</v>
      </c>
      <c r="O6" s="10">
        <v>2.6246999999999998</v>
      </c>
      <c r="P6" s="10">
        <v>0.33029999999999998</v>
      </c>
      <c r="Q6" s="11">
        <v>87</v>
      </c>
      <c r="R6" s="10">
        <f t="shared" si="1"/>
        <v>1.7983076399999995</v>
      </c>
      <c r="T6" s="11">
        <v>60.928600000000003</v>
      </c>
      <c r="U6" s="9" t="s">
        <v>63</v>
      </c>
      <c r="V6" s="9" t="s">
        <v>988</v>
      </c>
      <c r="W6" s="14">
        <v>3</v>
      </c>
    </row>
    <row r="7" spans="1:23" ht="28.5" customHeight="1">
      <c r="A7" s="9" t="s">
        <v>460</v>
      </c>
      <c r="B7" s="9" t="s">
        <v>522</v>
      </c>
      <c r="C7" s="9">
        <v>192</v>
      </c>
      <c r="D7" s="10">
        <v>6.8</v>
      </c>
      <c r="E7" s="10">
        <v>11.6</v>
      </c>
      <c r="F7" s="9" t="s">
        <v>5</v>
      </c>
      <c r="G7" s="9">
        <v>2</v>
      </c>
      <c r="H7" s="9" t="s">
        <v>663</v>
      </c>
      <c r="I7" s="9" t="s">
        <v>6</v>
      </c>
      <c r="J7" s="9" t="s">
        <v>73</v>
      </c>
      <c r="K7" s="11">
        <v>136</v>
      </c>
      <c r="L7" s="11">
        <v>8</v>
      </c>
      <c r="M7" s="12">
        <v>2000</v>
      </c>
      <c r="N7" s="12">
        <f t="shared" si="0"/>
        <v>63.44952943051657</v>
      </c>
      <c r="O7" s="10">
        <v>3.7027999999999999</v>
      </c>
      <c r="P7" s="10">
        <v>8.9599999999999999E-2</v>
      </c>
      <c r="Q7" s="11">
        <v>98</v>
      </c>
      <c r="R7" s="10">
        <f t="shared" si="1"/>
        <v>3.61068736</v>
      </c>
      <c r="T7" s="11">
        <v>64.459999999999994</v>
      </c>
      <c r="U7" s="9" t="s">
        <v>63</v>
      </c>
      <c r="V7" s="9" t="s">
        <v>986</v>
      </c>
      <c r="W7" s="14">
        <v>13</v>
      </c>
    </row>
    <row r="8" spans="1:23" ht="28.5" customHeight="1">
      <c r="A8" s="9" t="s">
        <v>460</v>
      </c>
      <c r="B8" s="9" t="s">
        <v>522</v>
      </c>
      <c r="C8" s="9">
        <v>192</v>
      </c>
      <c r="D8" s="10">
        <v>11.6</v>
      </c>
      <c r="E8" s="10">
        <v>15.881</v>
      </c>
      <c r="F8" s="9" t="s">
        <v>5</v>
      </c>
      <c r="G8" s="9">
        <v>2</v>
      </c>
      <c r="H8" s="9" t="s">
        <v>663</v>
      </c>
      <c r="I8" s="9" t="s">
        <v>6</v>
      </c>
      <c r="J8" s="9" t="s">
        <v>73</v>
      </c>
      <c r="K8" s="11">
        <v>136</v>
      </c>
      <c r="L8" s="11">
        <v>8</v>
      </c>
      <c r="M8" s="12">
        <v>1959</v>
      </c>
      <c r="N8" s="12">
        <f t="shared" si="0"/>
        <v>95.840539548094284</v>
      </c>
      <c r="O8" s="10">
        <v>3.0686</v>
      </c>
      <c r="P8" s="10">
        <v>0.2167</v>
      </c>
      <c r="Q8" s="11">
        <v>91</v>
      </c>
      <c r="R8" s="10">
        <f t="shared" si="1"/>
        <v>2.6107644400000001</v>
      </c>
      <c r="T8" s="11">
        <v>64.974999999999994</v>
      </c>
      <c r="U8" s="9" t="s">
        <v>63</v>
      </c>
      <c r="V8" s="9" t="s">
        <v>987</v>
      </c>
      <c r="W8" s="14">
        <v>28</v>
      </c>
    </row>
    <row r="9" spans="1:23" ht="28.5" customHeight="1">
      <c r="A9" s="9" t="s">
        <v>460</v>
      </c>
      <c r="B9" s="9" t="s">
        <v>522</v>
      </c>
      <c r="C9" s="9">
        <v>192</v>
      </c>
      <c r="D9" s="10">
        <v>15.881</v>
      </c>
      <c r="E9" s="10">
        <v>35.640999999999998</v>
      </c>
      <c r="F9" s="9" t="s">
        <v>5</v>
      </c>
      <c r="G9" s="9">
        <v>2</v>
      </c>
      <c r="H9" s="9" t="s">
        <v>664</v>
      </c>
      <c r="I9" s="9" t="s">
        <v>6</v>
      </c>
      <c r="J9" s="9" t="s">
        <v>73</v>
      </c>
      <c r="K9" s="11">
        <v>110.33329999999999</v>
      </c>
      <c r="L9" s="11">
        <v>6.6794000000000002</v>
      </c>
      <c r="M9" s="12">
        <v>1984</v>
      </c>
      <c r="N9" s="12">
        <f t="shared" si="0"/>
        <v>161.58774732140606</v>
      </c>
      <c r="O9" s="10">
        <v>2.0956999999999999</v>
      </c>
      <c r="P9" s="10">
        <v>0.1719</v>
      </c>
      <c r="Q9" s="11">
        <v>85</v>
      </c>
      <c r="R9" s="10">
        <f t="shared" si="1"/>
        <v>1.5275015599999997</v>
      </c>
      <c r="T9" s="11">
        <v>61.121400000000001</v>
      </c>
      <c r="U9" s="9" t="s">
        <v>63</v>
      </c>
      <c r="V9" s="9" t="s">
        <v>987</v>
      </c>
      <c r="W9" s="14">
        <v>1</v>
      </c>
    </row>
    <row r="10" spans="1:23" ht="28.5" customHeight="1">
      <c r="A10" s="9" t="s">
        <v>235</v>
      </c>
      <c r="B10" s="9" t="s">
        <v>522</v>
      </c>
      <c r="C10" s="9">
        <v>196</v>
      </c>
      <c r="D10" s="10">
        <v>249.58</v>
      </c>
      <c r="E10" s="10">
        <v>250.61699999999999</v>
      </c>
      <c r="F10" s="9" t="s">
        <v>5</v>
      </c>
      <c r="G10" s="9">
        <v>2</v>
      </c>
      <c r="H10" s="9" t="s">
        <v>665</v>
      </c>
      <c r="I10" s="9" t="s">
        <v>6</v>
      </c>
      <c r="J10" s="9" t="s">
        <v>73</v>
      </c>
      <c r="K10" s="11">
        <v>56</v>
      </c>
      <c r="L10" s="11">
        <v>3</v>
      </c>
      <c r="M10" s="12">
        <v>1960</v>
      </c>
      <c r="N10" s="12">
        <f t="shared" si="0"/>
        <v>133.09442576769044</v>
      </c>
      <c r="O10" s="10">
        <v>2.4723000000000002</v>
      </c>
      <c r="P10" s="10">
        <v>0.27539999999999998</v>
      </c>
      <c r="Q10" s="11">
        <v>100</v>
      </c>
      <c r="R10" s="10">
        <f t="shared" si="1"/>
        <v>2.1689193600000003</v>
      </c>
      <c r="T10" s="11">
        <v>59.524999999999999</v>
      </c>
      <c r="U10" s="9" t="s">
        <v>63</v>
      </c>
      <c r="V10" s="9" t="s">
        <v>988</v>
      </c>
      <c r="W10" s="14">
        <v>4</v>
      </c>
    </row>
    <row r="11" spans="1:23" ht="28.5" customHeight="1">
      <c r="A11" s="9" t="s">
        <v>235</v>
      </c>
      <c r="B11" s="9" t="s">
        <v>522</v>
      </c>
      <c r="C11" s="9">
        <v>196</v>
      </c>
      <c r="D11" s="10">
        <v>250.61699999999999</v>
      </c>
      <c r="E11" s="10">
        <v>251.35300000000001</v>
      </c>
      <c r="F11" s="9" t="s">
        <v>5</v>
      </c>
      <c r="G11" s="9">
        <v>2</v>
      </c>
      <c r="H11" s="9" t="s">
        <v>665</v>
      </c>
      <c r="I11" s="9" t="s">
        <v>6</v>
      </c>
      <c r="J11" s="9" t="s">
        <v>79</v>
      </c>
      <c r="K11" s="11">
        <v>56</v>
      </c>
      <c r="L11" s="11">
        <v>3</v>
      </c>
      <c r="M11" s="12">
        <v>1971</v>
      </c>
      <c r="N11" s="12">
        <f t="shared" si="0"/>
        <v>135.97766675552839</v>
      </c>
      <c r="O11" s="10">
        <v>2.4312999999999998</v>
      </c>
      <c r="P11" s="10">
        <v>0.24829999999999999</v>
      </c>
      <c r="Q11" s="11">
        <v>100</v>
      </c>
      <c r="R11" s="10">
        <f t="shared" si="1"/>
        <v>2.18468844</v>
      </c>
      <c r="T11" s="11">
        <v>56.6</v>
      </c>
      <c r="U11" s="9" t="s">
        <v>63</v>
      </c>
      <c r="V11" s="9" t="s">
        <v>988</v>
      </c>
      <c r="W11" s="14">
        <v>4</v>
      </c>
    </row>
    <row r="12" spans="1:23" ht="28.5" customHeight="1">
      <c r="A12" s="9" t="s">
        <v>235</v>
      </c>
      <c r="B12" s="9" t="s">
        <v>522</v>
      </c>
      <c r="C12" s="9">
        <v>196</v>
      </c>
      <c r="D12" s="10">
        <v>251.35300000000001</v>
      </c>
      <c r="E12" s="10">
        <v>253.58699999999999</v>
      </c>
      <c r="F12" s="9" t="s">
        <v>5</v>
      </c>
      <c r="G12" s="9">
        <v>2</v>
      </c>
      <c r="H12" s="9" t="s">
        <v>665</v>
      </c>
      <c r="I12" s="9" t="s">
        <v>6</v>
      </c>
      <c r="J12" s="9" t="s">
        <v>73</v>
      </c>
      <c r="K12" s="11">
        <v>56</v>
      </c>
      <c r="L12" s="11">
        <v>3</v>
      </c>
      <c r="M12" s="12">
        <v>1956</v>
      </c>
      <c r="N12" s="12">
        <f t="shared" si="0"/>
        <v>103.25121759443839</v>
      </c>
      <c r="O12" s="10">
        <v>2.9394999999999998</v>
      </c>
      <c r="P12" s="10">
        <v>0.2369</v>
      </c>
      <c r="Q12" s="11">
        <v>100</v>
      </c>
      <c r="R12" s="10">
        <f t="shared" si="1"/>
        <v>2.7150135599999996</v>
      </c>
      <c r="T12" s="11">
        <v>58.7</v>
      </c>
      <c r="U12" s="9" t="s">
        <v>63</v>
      </c>
      <c r="V12" s="9" t="s">
        <v>987</v>
      </c>
      <c r="W12" s="14">
        <v>30</v>
      </c>
    </row>
    <row r="13" spans="1:23" ht="28.5" customHeight="1">
      <c r="A13" s="9" t="s">
        <v>235</v>
      </c>
      <c r="B13" s="9" t="s">
        <v>522</v>
      </c>
      <c r="C13" s="9">
        <v>196</v>
      </c>
      <c r="D13" s="10">
        <v>253.58699999999999</v>
      </c>
      <c r="E13" s="10">
        <v>253.69</v>
      </c>
      <c r="F13" s="9" t="s">
        <v>5</v>
      </c>
      <c r="G13" s="9">
        <v>2</v>
      </c>
      <c r="H13" s="9" t="s">
        <v>666</v>
      </c>
      <c r="I13" s="9" t="s">
        <v>6</v>
      </c>
      <c r="J13" s="9" t="s">
        <v>73</v>
      </c>
      <c r="K13" s="11">
        <v>56</v>
      </c>
      <c r="L13" s="11">
        <v>3</v>
      </c>
      <c r="M13" s="12">
        <v>2009</v>
      </c>
      <c r="N13" s="12">
        <f t="shared" si="0"/>
        <v>43.376118385300536</v>
      </c>
      <c r="O13" s="10">
        <v>4.16</v>
      </c>
      <c r="P13" s="10">
        <v>0.04</v>
      </c>
      <c r="Q13" s="11">
        <v>100</v>
      </c>
      <c r="R13" s="10">
        <f t="shared" si="1"/>
        <v>4.1536</v>
      </c>
      <c r="U13" s="9" t="s">
        <v>213</v>
      </c>
      <c r="V13" s="9"/>
    </row>
    <row r="14" spans="1:23" ht="28.5" customHeight="1">
      <c r="A14" s="9" t="s">
        <v>235</v>
      </c>
      <c r="B14" s="9" t="s">
        <v>522</v>
      </c>
      <c r="C14" s="9">
        <v>196</v>
      </c>
      <c r="D14" s="10">
        <v>253.69</v>
      </c>
      <c r="E14" s="10">
        <v>254.08199999999999</v>
      </c>
      <c r="F14" s="9" t="s">
        <v>5</v>
      </c>
      <c r="G14" s="9">
        <v>2</v>
      </c>
      <c r="H14" s="9" t="s">
        <v>665</v>
      </c>
      <c r="I14" s="9" t="s">
        <v>6</v>
      </c>
      <c r="J14" s="9" t="s">
        <v>73</v>
      </c>
      <c r="K14" s="11">
        <v>533.17349999999999</v>
      </c>
      <c r="L14" s="11">
        <v>31.199000000000002</v>
      </c>
      <c r="M14" s="12">
        <v>2009</v>
      </c>
      <c r="N14" s="12">
        <f t="shared" si="0"/>
        <v>43.376118385300536</v>
      </c>
      <c r="O14" s="10">
        <v>4.16</v>
      </c>
      <c r="P14" s="10">
        <v>0.04</v>
      </c>
      <c r="Q14" s="11">
        <v>100</v>
      </c>
      <c r="R14" s="10">
        <f t="shared" si="1"/>
        <v>4.1536</v>
      </c>
      <c r="T14" s="11">
        <v>53.9</v>
      </c>
      <c r="U14" s="9" t="s">
        <v>213</v>
      </c>
      <c r="V14" s="9"/>
    </row>
    <row r="15" spans="1:23" ht="28.5" customHeight="1">
      <c r="A15" s="9" t="s">
        <v>235</v>
      </c>
      <c r="B15" s="9" t="s">
        <v>522</v>
      </c>
      <c r="C15" s="9">
        <v>196</v>
      </c>
      <c r="D15" s="10">
        <v>254.08199999999999</v>
      </c>
      <c r="E15" s="10">
        <v>261.08300000000003</v>
      </c>
      <c r="F15" s="9" t="s">
        <v>5</v>
      </c>
      <c r="G15" s="9">
        <v>2</v>
      </c>
      <c r="H15" s="9" t="s">
        <v>665</v>
      </c>
      <c r="I15" s="9" t="s">
        <v>6</v>
      </c>
      <c r="J15" s="9" t="s">
        <v>73</v>
      </c>
      <c r="K15" s="11">
        <v>146</v>
      </c>
      <c r="L15" s="11">
        <v>9</v>
      </c>
      <c r="M15" s="12">
        <v>2009</v>
      </c>
      <c r="N15" s="12">
        <f t="shared" si="0"/>
        <v>43.376118385300536</v>
      </c>
      <c r="O15" s="10">
        <v>4.16</v>
      </c>
      <c r="P15" s="10">
        <v>0.04</v>
      </c>
      <c r="Q15" s="11">
        <v>100</v>
      </c>
      <c r="R15" s="10">
        <f t="shared" si="1"/>
        <v>4.1536</v>
      </c>
      <c r="T15" s="11">
        <v>64.242900000000006</v>
      </c>
      <c r="U15" s="9" t="s">
        <v>63</v>
      </c>
      <c r="V15" s="9"/>
    </row>
    <row r="16" spans="1:23" ht="28.5" customHeight="1">
      <c r="A16" s="9" t="s">
        <v>235</v>
      </c>
      <c r="B16" s="9" t="s">
        <v>522</v>
      </c>
      <c r="C16" s="9">
        <v>196</v>
      </c>
      <c r="D16" s="10">
        <v>261.08300000000003</v>
      </c>
      <c r="E16" s="10">
        <v>261.95699999999999</v>
      </c>
      <c r="F16" s="9" t="s">
        <v>5</v>
      </c>
      <c r="G16" s="9">
        <v>2</v>
      </c>
      <c r="H16" s="9" t="s">
        <v>665</v>
      </c>
      <c r="I16" s="9" t="s">
        <v>6</v>
      </c>
      <c r="J16" s="9" t="s">
        <v>79</v>
      </c>
      <c r="K16" s="11">
        <v>146</v>
      </c>
      <c r="L16" s="11">
        <v>9</v>
      </c>
      <c r="M16" s="12">
        <v>1973</v>
      </c>
      <c r="N16" s="12">
        <f t="shared" si="0"/>
        <v>140.89773839388448</v>
      </c>
      <c r="O16" s="10">
        <v>2.3628999999999998</v>
      </c>
      <c r="P16" s="10">
        <v>0.18629999999999999</v>
      </c>
      <c r="Q16" s="11">
        <v>85.583500000000001</v>
      </c>
      <c r="R16" s="10">
        <f t="shared" si="1"/>
        <v>1.7915742400000001</v>
      </c>
      <c r="T16" s="11">
        <v>64</v>
      </c>
      <c r="U16" s="9" t="s">
        <v>63</v>
      </c>
      <c r="V16" s="9" t="s">
        <v>988</v>
      </c>
      <c r="W16" s="14">
        <v>5</v>
      </c>
    </row>
    <row r="17" spans="1:23" ht="28.5" customHeight="1">
      <c r="A17" s="9" t="s">
        <v>235</v>
      </c>
      <c r="B17" s="9" t="s">
        <v>522</v>
      </c>
      <c r="C17" s="9">
        <v>196</v>
      </c>
      <c r="D17" s="10">
        <v>261.95699999999999</v>
      </c>
      <c r="E17" s="10">
        <v>264.08300000000003</v>
      </c>
      <c r="F17" s="9" t="s">
        <v>5</v>
      </c>
      <c r="G17" s="9">
        <v>2</v>
      </c>
      <c r="H17" s="9" t="s">
        <v>665</v>
      </c>
      <c r="I17" s="9" t="s">
        <v>6</v>
      </c>
      <c r="J17" s="9" t="s">
        <v>73</v>
      </c>
      <c r="K17" s="11">
        <v>146</v>
      </c>
      <c r="L17" s="11">
        <v>9</v>
      </c>
      <c r="M17" s="12">
        <v>1932</v>
      </c>
      <c r="N17" s="12">
        <f t="shared" si="0"/>
        <v>170.20770225321422</v>
      </c>
      <c r="O17" s="10">
        <v>1.9935</v>
      </c>
      <c r="P17" s="10">
        <v>0.25019999999999998</v>
      </c>
      <c r="Q17" s="11">
        <v>97</v>
      </c>
      <c r="R17" s="10">
        <f t="shared" si="1"/>
        <v>1.6530998400000001</v>
      </c>
      <c r="T17" s="11">
        <v>70.099999999999994</v>
      </c>
      <c r="U17" s="9" t="s">
        <v>63</v>
      </c>
      <c r="V17" s="9" t="s">
        <v>988</v>
      </c>
      <c r="W17" s="14">
        <v>5</v>
      </c>
    </row>
    <row r="18" spans="1:23" ht="28.5" customHeight="1">
      <c r="A18" s="9" t="s">
        <v>235</v>
      </c>
      <c r="B18" s="9" t="s">
        <v>522</v>
      </c>
      <c r="C18" s="9">
        <v>196</v>
      </c>
      <c r="D18" s="10">
        <v>264.08300000000003</v>
      </c>
      <c r="E18" s="10">
        <v>264.56599999999997</v>
      </c>
      <c r="F18" s="9" t="s">
        <v>5</v>
      </c>
      <c r="G18" s="9">
        <v>2</v>
      </c>
      <c r="H18" s="9" t="s">
        <v>665</v>
      </c>
      <c r="I18" s="9" t="s">
        <v>6</v>
      </c>
      <c r="J18" s="9" t="s">
        <v>73</v>
      </c>
      <c r="K18" s="11">
        <v>146</v>
      </c>
      <c r="L18" s="11">
        <v>9</v>
      </c>
      <c r="M18" s="12">
        <v>1967</v>
      </c>
      <c r="N18" s="12">
        <f t="shared" si="0"/>
        <v>131.02865200626144</v>
      </c>
      <c r="O18" s="10">
        <v>2.5021</v>
      </c>
      <c r="P18" s="10">
        <v>0.1996</v>
      </c>
      <c r="Q18" s="11">
        <v>93</v>
      </c>
      <c r="R18" s="10">
        <f t="shared" si="1"/>
        <v>2.13273936</v>
      </c>
      <c r="T18" s="11">
        <v>73.900000000000006</v>
      </c>
      <c r="U18" s="9" t="s">
        <v>63</v>
      </c>
      <c r="V18" s="9" t="s">
        <v>988</v>
      </c>
      <c r="W18" s="14">
        <v>5</v>
      </c>
    </row>
    <row r="19" spans="1:23" ht="28.5" customHeight="1">
      <c r="A19" s="9" t="s">
        <v>235</v>
      </c>
      <c r="B19" s="9" t="s">
        <v>522</v>
      </c>
      <c r="C19" s="9">
        <v>196</v>
      </c>
      <c r="D19" s="10">
        <v>264.56599999999997</v>
      </c>
      <c r="E19" s="10">
        <v>274.19299999999998</v>
      </c>
      <c r="F19" s="9" t="s">
        <v>5</v>
      </c>
      <c r="G19" s="9">
        <v>2</v>
      </c>
      <c r="H19" s="9" t="s">
        <v>665</v>
      </c>
      <c r="I19" s="9" t="s">
        <v>6</v>
      </c>
      <c r="J19" s="9" t="s">
        <v>73</v>
      </c>
      <c r="K19" s="11">
        <v>38.5852</v>
      </c>
      <c r="L19" s="11">
        <v>2.1800000000000002</v>
      </c>
      <c r="M19" s="12">
        <v>1932</v>
      </c>
      <c r="N19" s="12">
        <f t="shared" si="0"/>
        <v>150.99445646611065</v>
      </c>
      <c r="O19" s="10">
        <v>2.2284999999999999</v>
      </c>
      <c r="P19" s="10">
        <v>0.26989999999999997</v>
      </c>
      <c r="Q19" s="11">
        <v>97</v>
      </c>
      <c r="R19" s="10">
        <f t="shared" si="1"/>
        <v>1.8471159599999998</v>
      </c>
      <c r="T19" s="11">
        <v>68.868399999999994</v>
      </c>
      <c r="U19" s="9" t="s">
        <v>63</v>
      </c>
      <c r="V19" s="9" t="s">
        <v>988</v>
      </c>
      <c r="W19" s="14">
        <v>6</v>
      </c>
    </row>
    <row r="20" spans="1:23" ht="28.5" customHeight="1">
      <c r="A20" s="9" t="s">
        <v>14</v>
      </c>
      <c r="B20" s="9" t="s">
        <v>522</v>
      </c>
      <c r="C20" s="9">
        <v>34</v>
      </c>
      <c r="D20" s="10">
        <v>30.55</v>
      </c>
      <c r="E20" s="10">
        <v>35.799999999999997</v>
      </c>
      <c r="F20" s="9" t="s">
        <v>5</v>
      </c>
      <c r="G20" s="9">
        <v>2</v>
      </c>
      <c r="H20" s="9" t="s">
        <v>547</v>
      </c>
      <c r="I20" s="9" t="s">
        <v>13</v>
      </c>
      <c r="K20" s="11">
        <v>276</v>
      </c>
      <c r="L20" s="11">
        <v>15</v>
      </c>
      <c r="M20" s="12">
        <v>1998</v>
      </c>
      <c r="N20" s="12">
        <f t="shared" si="0"/>
        <v>48.009268380545052</v>
      </c>
      <c r="O20" s="10">
        <v>4.0496999999999996</v>
      </c>
      <c r="P20" s="10">
        <v>0.2266</v>
      </c>
      <c r="Q20" s="11">
        <v>95</v>
      </c>
      <c r="R20" s="10">
        <f t="shared" si="1"/>
        <v>3.6943097599999994</v>
      </c>
      <c r="T20" s="11">
        <v>62.06</v>
      </c>
      <c r="U20" s="9" t="s">
        <v>63</v>
      </c>
      <c r="V20" s="9" t="s">
        <v>986</v>
      </c>
      <c r="W20" s="14">
        <v>19</v>
      </c>
    </row>
    <row r="21" spans="1:23" ht="28.5" customHeight="1">
      <c r="A21" s="9" t="s">
        <v>14</v>
      </c>
      <c r="B21" s="9" t="s">
        <v>522</v>
      </c>
      <c r="C21" s="9">
        <v>34</v>
      </c>
      <c r="D21" s="10">
        <v>35.840000000000003</v>
      </c>
      <c r="E21" s="10">
        <v>45.1</v>
      </c>
      <c r="F21" s="9" t="s">
        <v>5</v>
      </c>
      <c r="G21" s="9">
        <v>2</v>
      </c>
      <c r="H21" s="9" t="s">
        <v>547</v>
      </c>
      <c r="I21" s="9" t="s">
        <v>13</v>
      </c>
      <c r="J21" s="9" t="s">
        <v>73</v>
      </c>
      <c r="K21" s="11">
        <v>286.024</v>
      </c>
      <c r="L21" s="11">
        <v>15.069900000000001</v>
      </c>
      <c r="M21" s="12">
        <v>1996</v>
      </c>
      <c r="N21" s="12">
        <f t="shared" si="0"/>
        <v>50.660652473860182</v>
      </c>
      <c r="O21" s="10">
        <v>3.9878999999999998</v>
      </c>
      <c r="P21" s="10">
        <v>0.2021</v>
      </c>
      <c r="Q21" s="11">
        <v>88</v>
      </c>
      <c r="R21" s="10">
        <f t="shared" si="1"/>
        <v>3.4645223599999997</v>
      </c>
      <c r="T21" s="11">
        <v>61.8</v>
      </c>
      <c r="U21" s="9" t="s">
        <v>63</v>
      </c>
      <c r="V21" s="9" t="s">
        <v>986</v>
      </c>
      <c r="W21" s="14">
        <v>12</v>
      </c>
    </row>
    <row r="22" spans="1:23" ht="28.5" customHeight="1">
      <c r="A22" s="9" t="s">
        <v>14</v>
      </c>
      <c r="B22" s="9" t="s">
        <v>522</v>
      </c>
      <c r="C22" s="9">
        <v>34</v>
      </c>
      <c r="D22" s="10">
        <v>45.1</v>
      </c>
      <c r="E22" s="10">
        <v>52.198999999999998</v>
      </c>
      <c r="F22" s="9" t="s">
        <v>5</v>
      </c>
      <c r="G22" s="9">
        <v>2</v>
      </c>
      <c r="H22" s="9" t="s">
        <v>547</v>
      </c>
      <c r="I22" s="9" t="s">
        <v>13</v>
      </c>
      <c r="J22" s="9" t="s">
        <v>73</v>
      </c>
      <c r="K22" s="11">
        <v>387.18239999999997</v>
      </c>
      <c r="L22" s="11">
        <v>21.014199999999999</v>
      </c>
      <c r="M22" s="12">
        <v>1993</v>
      </c>
      <c r="N22" s="12">
        <f t="shared" si="0"/>
        <v>64.037224790046594</v>
      </c>
      <c r="O22" s="10">
        <v>3.6901999999999999</v>
      </c>
      <c r="P22" s="10">
        <v>0.20599999999999999</v>
      </c>
      <c r="Q22" s="11">
        <v>76</v>
      </c>
      <c r="R22" s="10">
        <f t="shared" si="1"/>
        <v>2.8004559999999996</v>
      </c>
      <c r="T22" s="11">
        <v>59.257100000000001</v>
      </c>
      <c r="U22" s="9" t="s">
        <v>63</v>
      </c>
      <c r="V22" s="9" t="s">
        <v>987</v>
      </c>
      <c r="W22" s="14">
        <v>35</v>
      </c>
    </row>
    <row r="23" spans="1:23" ht="28.5" customHeight="1">
      <c r="A23" s="9" t="s">
        <v>14</v>
      </c>
      <c r="B23" s="9" t="s">
        <v>522</v>
      </c>
      <c r="C23" s="9">
        <v>34</v>
      </c>
      <c r="D23" s="10">
        <v>52.198999999999998</v>
      </c>
      <c r="E23" s="10">
        <v>52.292999999999999</v>
      </c>
      <c r="F23" s="9" t="s">
        <v>5</v>
      </c>
      <c r="G23" s="9">
        <v>2</v>
      </c>
      <c r="H23" s="9" t="s">
        <v>547</v>
      </c>
      <c r="I23" s="9" t="s">
        <v>6</v>
      </c>
      <c r="K23" s="11">
        <v>367</v>
      </c>
      <c r="L23" s="11">
        <v>20</v>
      </c>
      <c r="M23" s="12">
        <v>1993</v>
      </c>
      <c r="N23" s="12">
        <f t="shared" si="0"/>
        <v>98.998877728042956</v>
      </c>
      <c r="O23" s="10">
        <v>3.0129000000000001</v>
      </c>
      <c r="P23" s="10">
        <v>0.20979999999999999</v>
      </c>
      <c r="Q23" s="11">
        <v>75</v>
      </c>
      <c r="R23" s="10">
        <f t="shared" si="1"/>
        <v>2.08683584</v>
      </c>
      <c r="T23" s="11">
        <v>65.2</v>
      </c>
      <c r="U23" s="9" t="s">
        <v>63</v>
      </c>
      <c r="V23" s="9" t="s">
        <v>987</v>
      </c>
      <c r="W23" s="14">
        <v>35</v>
      </c>
    </row>
    <row r="24" spans="1:23" ht="28.5" customHeight="1">
      <c r="A24" s="9" t="s">
        <v>461</v>
      </c>
      <c r="B24" s="9" t="s">
        <v>522</v>
      </c>
      <c r="C24" s="9">
        <v>251</v>
      </c>
      <c r="D24" s="10">
        <v>2.0099999999999998</v>
      </c>
      <c r="E24" s="10">
        <v>2.528</v>
      </c>
      <c r="F24" s="9" t="s">
        <v>5</v>
      </c>
      <c r="G24" s="9">
        <v>2</v>
      </c>
      <c r="H24" s="9" t="s">
        <v>667</v>
      </c>
      <c r="I24" s="9" t="s">
        <v>13</v>
      </c>
      <c r="J24" s="9" t="s">
        <v>73</v>
      </c>
      <c r="K24" s="11">
        <v>1465</v>
      </c>
      <c r="L24" s="11">
        <v>43</v>
      </c>
      <c r="M24" s="12">
        <v>1960</v>
      </c>
      <c r="N24" s="12">
        <f t="shared" si="0"/>
        <v>86.27805807235346</v>
      </c>
      <c r="O24" s="10">
        <v>3.2435999999999998</v>
      </c>
      <c r="P24" s="10">
        <v>0.24110000000000001</v>
      </c>
      <c r="Q24" s="11">
        <v>82</v>
      </c>
      <c r="R24" s="10">
        <f t="shared" si="1"/>
        <v>2.4710831599999996</v>
      </c>
      <c r="T24" s="11">
        <v>48.6</v>
      </c>
      <c r="U24" s="9" t="s">
        <v>213</v>
      </c>
      <c r="V24" s="9" t="s">
        <v>987</v>
      </c>
      <c r="W24" s="14">
        <v>48</v>
      </c>
    </row>
    <row r="25" spans="1:23" ht="28.5" customHeight="1">
      <c r="A25" s="9" t="s">
        <v>461</v>
      </c>
      <c r="B25" s="9" t="s">
        <v>522</v>
      </c>
      <c r="C25" s="9">
        <v>251</v>
      </c>
      <c r="D25" s="10">
        <v>2.528</v>
      </c>
      <c r="E25" s="10">
        <v>4.07</v>
      </c>
      <c r="F25" s="9" t="s">
        <v>5</v>
      </c>
      <c r="G25" s="9">
        <v>2</v>
      </c>
      <c r="H25" s="9" t="s">
        <v>668</v>
      </c>
      <c r="I25" s="9" t="s">
        <v>6</v>
      </c>
      <c r="J25" s="9" t="s">
        <v>73</v>
      </c>
      <c r="K25" s="11">
        <v>1377</v>
      </c>
      <c r="L25" s="11">
        <v>30</v>
      </c>
      <c r="M25" s="12">
        <v>1960</v>
      </c>
      <c r="N25" s="12">
        <f t="shared" si="0"/>
        <v>97.449336429993593</v>
      </c>
      <c r="O25" s="10">
        <v>3.0400999999999998</v>
      </c>
      <c r="P25" s="10">
        <v>0.27689999999999998</v>
      </c>
      <c r="Q25" s="11">
        <v>99</v>
      </c>
      <c r="R25" s="10">
        <f t="shared" si="1"/>
        <v>2.7034055600000002</v>
      </c>
      <c r="T25" s="11">
        <v>41.814300000000003</v>
      </c>
      <c r="U25" s="9" t="s">
        <v>213</v>
      </c>
      <c r="V25" s="9" t="s">
        <v>986</v>
      </c>
      <c r="W25" s="14">
        <v>60</v>
      </c>
    </row>
    <row r="26" spans="1:23" ht="28.5" customHeight="1">
      <c r="A26" s="9" t="s">
        <v>461</v>
      </c>
      <c r="B26" s="9" t="s">
        <v>522</v>
      </c>
      <c r="C26" s="9">
        <v>251</v>
      </c>
      <c r="D26" s="10">
        <v>4.07</v>
      </c>
      <c r="E26" s="10">
        <v>5.9329999999999998</v>
      </c>
      <c r="F26" s="9" t="s">
        <v>5</v>
      </c>
      <c r="G26" s="9">
        <v>2</v>
      </c>
      <c r="H26" s="9" t="s">
        <v>667</v>
      </c>
      <c r="I26" s="9" t="s">
        <v>6</v>
      </c>
      <c r="J26" s="9" t="s">
        <v>73</v>
      </c>
      <c r="K26" s="11">
        <v>503</v>
      </c>
      <c r="L26" s="11">
        <v>29</v>
      </c>
      <c r="M26" s="12">
        <v>1960</v>
      </c>
      <c r="N26" s="12">
        <f t="shared" si="0"/>
        <v>108.67310706372447</v>
      </c>
      <c r="O26" s="10">
        <v>2.8485</v>
      </c>
      <c r="P26" s="10">
        <v>0.22850000000000001</v>
      </c>
      <c r="Q26" s="11">
        <v>95</v>
      </c>
      <c r="R26" s="10">
        <f t="shared" si="1"/>
        <v>2.4896510000000003</v>
      </c>
      <c r="T26" s="11">
        <v>44.2</v>
      </c>
      <c r="U26" s="9" t="s">
        <v>63</v>
      </c>
      <c r="V26" s="9" t="s">
        <v>987</v>
      </c>
      <c r="W26" s="14">
        <v>21</v>
      </c>
    </row>
    <row r="27" spans="1:23" ht="28.5" customHeight="1">
      <c r="A27" s="9" t="s">
        <v>461</v>
      </c>
      <c r="B27" s="9" t="s">
        <v>522</v>
      </c>
      <c r="C27" s="9">
        <v>251</v>
      </c>
      <c r="D27" s="10">
        <v>5.9329999999999998</v>
      </c>
      <c r="E27" s="10">
        <v>7.085</v>
      </c>
      <c r="F27" s="9" t="s">
        <v>5</v>
      </c>
      <c r="G27" s="9">
        <v>2</v>
      </c>
      <c r="H27" s="9" t="s">
        <v>667</v>
      </c>
      <c r="I27" s="9" t="s">
        <v>6</v>
      </c>
      <c r="J27" s="9" t="s">
        <v>73</v>
      </c>
      <c r="K27" s="11">
        <v>503</v>
      </c>
      <c r="L27" s="11">
        <v>29</v>
      </c>
      <c r="M27" s="12">
        <v>1962</v>
      </c>
      <c r="N27" s="12">
        <f t="shared" si="0"/>
        <v>132.59304033807993</v>
      </c>
      <c r="O27" s="10">
        <v>2.4794999999999998</v>
      </c>
      <c r="P27" s="10">
        <v>0.19189999999999999</v>
      </c>
      <c r="Q27" s="11">
        <v>87</v>
      </c>
      <c r="R27" s="10">
        <f t="shared" si="1"/>
        <v>1.9421975599999999</v>
      </c>
      <c r="T27" s="11">
        <v>50.7</v>
      </c>
      <c r="U27" s="9" t="s">
        <v>63</v>
      </c>
      <c r="V27" s="9" t="s">
        <v>987</v>
      </c>
      <c r="W27" s="14">
        <v>21</v>
      </c>
    </row>
    <row r="28" spans="1:23" ht="28.5" customHeight="1">
      <c r="A28" s="9" t="s">
        <v>461</v>
      </c>
      <c r="B28" s="9" t="s">
        <v>522</v>
      </c>
      <c r="C28" s="9">
        <v>251</v>
      </c>
      <c r="D28" s="10">
        <v>7.085</v>
      </c>
      <c r="E28" s="10">
        <v>7.484</v>
      </c>
      <c r="F28" s="9" t="s">
        <v>5</v>
      </c>
      <c r="G28" s="9">
        <v>2</v>
      </c>
      <c r="H28" s="9" t="s">
        <v>668</v>
      </c>
      <c r="I28" s="9" t="s">
        <v>6</v>
      </c>
      <c r="J28" s="9" t="s">
        <v>73</v>
      </c>
      <c r="K28" s="11">
        <v>503</v>
      </c>
      <c r="L28" s="11">
        <v>29</v>
      </c>
      <c r="M28" s="12">
        <v>1970</v>
      </c>
      <c r="N28" s="12">
        <f t="shared" si="0"/>
        <v>111.4493601250455</v>
      </c>
      <c r="O28" s="10">
        <v>2.8029999999999999</v>
      </c>
      <c r="P28" s="10">
        <v>0.16889999999999999</v>
      </c>
      <c r="Q28" s="11">
        <v>93</v>
      </c>
      <c r="R28" s="10">
        <f t="shared" si="1"/>
        <v>2.4788911599999999</v>
      </c>
      <c r="T28" s="11">
        <v>47.9</v>
      </c>
      <c r="U28" s="9" t="s">
        <v>63</v>
      </c>
      <c r="V28" s="9" t="s">
        <v>987</v>
      </c>
      <c r="W28" s="14">
        <v>21</v>
      </c>
    </row>
    <row r="29" spans="1:23" ht="28.5" customHeight="1">
      <c r="A29" s="9" t="s">
        <v>461</v>
      </c>
      <c r="B29" s="9" t="s">
        <v>522</v>
      </c>
      <c r="C29" s="9">
        <v>251</v>
      </c>
      <c r="D29" s="10">
        <v>7.4960000000000004</v>
      </c>
      <c r="E29" s="10">
        <v>8.9090000000000007</v>
      </c>
      <c r="F29" s="9" t="s">
        <v>5</v>
      </c>
      <c r="G29" s="9">
        <v>2</v>
      </c>
      <c r="H29" s="9" t="s">
        <v>667</v>
      </c>
      <c r="I29" s="9" t="s">
        <v>6</v>
      </c>
      <c r="J29" s="9" t="s">
        <v>73</v>
      </c>
      <c r="K29" s="11">
        <v>418.63389999999998</v>
      </c>
      <c r="L29" s="11">
        <v>24.598299999999998</v>
      </c>
      <c r="M29" s="12">
        <v>1962</v>
      </c>
      <c r="N29" s="12">
        <f t="shared" si="0"/>
        <v>125.30878455973836</v>
      </c>
      <c r="O29" s="10">
        <v>2.5865</v>
      </c>
      <c r="P29" s="10">
        <v>0.2291</v>
      </c>
      <c r="Q29" s="11">
        <v>89</v>
      </c>
      <c r="R29" s="10">
        <f t="shared" si="1"/>
        <v>2.04655276</v>
      </c>
      <c r="T29" s="11">
        <v>46.65</v>
      </c>
      <c r="U29" s="9" t="s">
        <v>63</v>
      </c>
      <c r="V29" s="9" t="s">
        <v>987</v>
      </c>
      <c r="W29" s="14">
        <v>21</v>
      </c>
    </row>
    <row r="30" spans="1:23" ht="28.5" customHeight="1">
      <c r="A30" s="9" t="s">
        <v>462</v>
      </c>
      <c r="B30" s="9" t="s">
        <v>522</v>
      </c>
      <c r="C30" s="9">
        <v>252</v>
      </c>
      <c r="D30" s="10">
        <v>0</v>
      </c>
      <c r="E30" s="10">
        <v>1.9930000000000001</v>
      </c>
      <c r="F30" s="9" t="s">
        <v>5</v>
      </c>
      <c r="G30" s="9">
        <v>2</v>
      </c>
      <c r="H30" s="9" t="s">
        <v>669</v>
      </c>
      <c r="I30" s="9" t="s">
        <v>6</v>
      </c>
      <c r="J30" s="9" t="s">
        <v>73</v>
      </c>
      <c r="K30" s="11">
        <v>242</v>
      </c>
      <c r="L30" s="11">
        <v>14</v>
      </c>
      <c r="M30" s="12">
        <v>1956</v>
      </c>
      <c r="N30" s="12">
        <f t="shared" si="0"/>
        <v>113.45390649418509</v>
      </c>
      <c r="O30" s="10">
        <v>2.7706</v>
      </c>
      <c r="P30" s="10">
        <v>0.2172</v>
      </c>
      <c r="Q30" s="11">
        <v>88</v>
      </c>
      <c r="R30" s="10">
        <f t="shared" si="1"/>
        <v>2.2218966400000002</v>
      </c>
      <c r="T30" s="11">
        <v>60.58</v>
      </c>
      <c r="U30" s="9" t="s">
        <v>213</v>
      </c>
      <c r="V30" s="9" t="s">
        <v>986</v>
      </c>
      <c r="W30" s="14">
        <v>34</v>
      </c>
    </row>
    <row r="31" spans="1:23" ht="28.5" customHeight="1">
      <c r="A31" s="9" t="s">
        <v>462</v>
      </c>
      <c r="B31" s="9" t="s">
        <v>522</v>
      </c>
      <c r="C31" s="9">
        <v>252</v>
      </c>
      <c r="D31" s="10">
        <v>1.9930000000000001</v>
      </c>
      <c r="E31" s="10">
        <v>3.36</v>
      </c>
      <c r="F31" s="9" t="s">
        <v>5</v>
      </c>
      <c r="G31" s="9">
        <v>2</v>
      </c>
      <c r="H31" s="9" t="s">
        <v>669</v>
      </c>
      <c r="I31" s="9" t="s">
        <v>6</v>
      </c>
      <c r="J31" s="9" t="s">
        <v>73</v>
      </c>
      <c r="K31" s="11">
        <v>242</v>
      </c>
      <c r="L31" s="11">
        <v>14</v>
      </c>
      <c r="M31" s="12">
        <v>1973</v>
      </c>
      <c r="N31" s="12">
        <f t="shared" si="0"/>
        <v>105.19775047390468</v>
      </c>
      <c r="O31" s="10">
        <v>2.9064999999999999</v>
      </c>
      <c r="P31" s="10">
        <v>0.28139999999999998</v>
      </c>
      <c r="Q31" s="11">
        <v>88</v>
      </c>
      <c r="R31" s="10">
        <f t="shared" si="1"/>
        <v>2.22975616</v>
      </c>
      <c r="T31" s="11">
        <v>62.7</v>
      </c>
      <c r="U31" s="9" t="s">
        <v>213</v>
      </c>
      <c r="V31" s="9" t="s">
        <v>988</v>
      </c>
      <c r="W31" s="14">
        <v>36</v>
      </c>
    </row>
    <row r="32" spans="1:23" ht="28.5" customHeight="1">
      <c r="A32" s="9" t="s">
        <v>462</v>
      </c>
      <c r="B32" s="9" t="s">
        <v>522</v>
      </c>
      <c r="C32" s="9">
        <v>252</v>
      </c>
      <c r="D32" s="10">
        <v>3.36</v>
      </c>
      <c r="E32" s="10">
        <v>4.3650000000000002</v>
      </c>
      <c r="F32" s="9" t="s">
        <v>5</v>
      </c>
      <c r="G32" s="9">
        <v>2</v>
      </c>
      <c r="H32" s="9" t="s">
        <v>669</v>
      </c>
      <c r="I32" s="9" t="s">
        <v>6</v>
      </c>
      <c r="J32" s="9" t="s">
        <v>73</v>
      </c>
      <c r="K32" s="11">
        <v>1198</v>
      </c>
      <c r="L32" s="11">
        <v>19</v>
      </c>
      <c r="M32" s="12">
        <v>1973</v>
      </c>
      <c r="N32" s="12">
        <f t="shared" si="0"/>
        <v>77.642348328620841</v>
      </c>
      <c r="O32" s="10">
        <v>3.4102000000000001</v>
      </c>
      <c r="P32" s="10">
        <v>0.1701</v>
      </c>
      <c r="Q32" s="11">
        <v>81</v>
      </c>
      <c r="R32" s="10">
        <f t="shared" si="1"/>
        <v>2.7244639600000005</v>
      </c>
      <c r="T32" s="11">
        <v>59.433300000000003</v>
      </c>
      <c r="U32" s="9" t="s">
        <v>213</v>
      </c>
      <c r="V32" s="9" t="s">
        <v>987</v>
      </c>
      <c r="W32" s="14">
        <v>62</v>
      </c>
    </row>
    <row r="33" spans="1:23" ht="28.5" customHeight="1">
      <c r="A33" s="9" t="s">
        <v>463</v>
      </c>
      <c r="B33" s="9" t="s">
        <v>522</v>
      </c>
      <c r="C33" s="9">
        <v>270</v>
      </c>
      <c r="D33" s="10">
        <v>495.47300000000001</v>
      </c>
      <c r="E33" s="10">
        <v>496.31099999999998</v>
      </c>
      <c r="F33" s="9" t="s">
        <v>5</v>
      </c>
      <c r="G33" s="9">
        <v>2</v>
      </c>
      <c r="H33" s="9" t="s">
        <v>670</v>
      </c>
      <c r="I33" s="9" t="s">
        <v>6</v>
      </c>
      <c r="J33" s="9" t="s">
        <v>73</v>
      </c>
      <c r="K33" s="11">
        <v>316</v>
      </c>
      <c r="L33" s="11">
        <v>47</v>
      </c>
      <c r="M33" s="12">
        <v>1962</v>
      </c>
      <c r="N33" s="12">
        <f t="shared" si="0"/>
        <v>123.10978508754589</v>
      </c>
      <c r="O33" s="10">
        <v>2.6196999999999999</v>
      </c>
      <c r="P33" s="10">
        <v>0.26450000000000001</v>
      </c>
      <c r="Q33" s="11">
        <v>87</v>
      </c>
      <c r="R33" s="10">
        <f t="shared" si="1"/>
        <v>1.9498589999999996</v>
      </c>
      <c r="T33" s="11">
        <v>53.8</v>
      </c>
      <c r="U33" s="9" t="s">
        <v>63</v>
      </c>
      <c r="V33" s="9" t="s">
        <v>988</v>
      </c>
      <c r="W33" s="14">
        <v>7</v>
      </c>
    </row>
    <row r="34" spans="1:23" ht="28.5" customHeight="1">
      <c r="A34" s="9" t="s">
        <v>463</v>
      </c>
      <c r="B34" s="9" t="s">
        <v>522</v>
      </c>
      <c r="C34" s="9">
        <v>270</v>
      </c>
      <c r="D34" s="10">
        <v>496.31099999999998</v>
      </c>
      <c r="E34" s="10">
        <v>500</v>
      </c>
      <c r="F34" s="9" t="s">
        <v>5</v>
      </c>
      <c r="G34" s="9">
        <v>2</v>
      </c>
      <c r="H34" s="9" t="s">
        <v>670</v>
      </c>
      <c r="I34" s="9" t="s">
        <v>6</v>
      </c>
      <c r="J34" s="9" t="s">
        <v>73</v>
      </c>
      <c r="K34" s="11">
        <v>315.35480000000001</v>
      </c>
      <c r="L34" s="11">
        <v>46.907800000000002</v>
      </c>
      <c r="M34" s="12">
        <v>1959</v>
      </c>
      <c r="N34" s="12">
        <f t="shared" si="0"/>
        <v>105.13844060297114</v>
      </c>
      <c r="O34" s="10">
        <v>2.9075000000000002</v>
      </c>
      <c r="P34" s="10">
        <v>0.42549999999999999</v>
      </c>
      <c r="Q34" s="11">
        <v>86</v>
      </c>
      <c r="R34" s="10">
        <f t="shared" si="1"/>
        <v>1.7632990000000004</v>
      </c>
      <c r="T34" s="11">
        <v>62.2667</v>
      </c>
      <c r="U34" s="9" t="s">
        <v>63</v>
      </c>
      <c r="V34" s="9" t="s">
        <v>988</v>
      </c>
      <c r="W34" s="14">
        <v>7</v>
      </c>
    </row>
    <row r="35" spans="1:23" ht="28.5" customHeight="1">
      <c r="A35" s="9" t="s">
        <v>463</v>
      </c>
      <c r="B35" s="9" t="s">
        <v>522</v>
      </c>
      <c r="C35" s="9">
        <v>270</v>
      </c>
      <c r="D35" s="10">
        <v>500</v>
      </c>
      <c r="E35" s="10">
        <v>505</v>
      </c>
      <c r="F35" s="9" t="s">
        <v>5</v>
      </c>
      <c r="G35" s="9">
        <v>2</v>
      </c>
      <c r="H35" s="9" t="s">
        <v>671</v>
      </c>
      <c r="I35" s="9" t="s">
        <v>6</v>
      </c>
      <c r="J35" s="9" t="s">
        <v>73</v>
      </c>
      <c r="K35" s="11">
        <v>134.13499999999999</v>
      </c>
      <c r="L35" s="11">
        <v>23.167200000000001</v>
      </c>
      <c r="M35" s="12">
        <v>1980</v>
      </c>
      <c r="N35" s="12">
        <f t="shared" si="0"/>
        <v>107.38265085327568</v>
      </c>
      <c r="O35" s="10">
        <v>2.8698999999999999</v>
      </c>
      <c r="P35" s="10">
        <v>0.24759999999999999</v>
      </c>
      <c r="Q35" s="11">
        <v>97</v>
      </c>
      <c r="R35" s="10">
        <f t="shared" si="1"/>
        <v>2.5346769599999996</v>
      </c>
      <c r="T35" s="11">
        <v>57.7</v>
      </c>
      <c r="U35" s="9" t="s">
        <v>63</v>
      </c>
      <c r="V35" s="9" t="s">
        <v>987</v>
      </c>
      <c r="W35" s="14">
        <v>24</v>
      </c>
    </row>
    <row r="36" spans="1:23" ht="28.5" customHeight="1">
      <c r="A36" s="9" t="s">
        <v>463</v>
      </c>
      <c r="B36" s="9" t="s">
        <v>522</v>
      </c>
      <c r="C36" s="9">
        <v>270</v>
      </c>
      <c r="D36" s="10">
        <v>505</v>
      </c>
      <c r="E36" s="10">
        <v>511.46499999999997</v>
      </c>
      <c r="F36" s="9" t="s">
        <v>5</v>
      </c>
      <c r="G36" s="9">
        <v>2</v>
      </c>
      <c r="H36" s="9" t="s">
        <v>671</v>
      </c>
      <c r="I36" s="9" t="s">
        <v>6</v>
      </c>
      <c r="J36" s="9" t="s">
        <v>73</v>
      </c>
      <c r="K36" s="11">
        <v>131</v>
      </c>
      <c r="L36" s="11">
        <v>23</v>
      </c>
      <c r="M36" s="12">
        <v>1998</v>
      </c>
      <c r="N36" s="12">
        <f t="shared" si="0"/>
        <v>83.488838161499629</v>
      </c>
      <c r="O36" s="10">
        <v>3.2965</v>
      </c>
      <c r="P36" s="10">
        <v>8.2299999999999998E-2</v>
      </c>
      <c r="Q36" s="11">
        <v>88</v>
      </c>
      <c r="R36" s="10">
        <f t="shared" si="1"/>
        <v>2.9094068399999999</v>
      </c>
      <c r="T36" s="11">
        <v>66.707099999999997</v>
      </c>
      <c r="U36" s="9" t="s">
        <v>63</v>
      </c>
      <c r="V36" s="9" t="s">
        <v>987</v>
      </c>
      <c r="W36" s="14">
        <v>37</v>
      </c>
    </row>
    <row r="37" spans="1:23" ht="28.5" customHeight="1">
      <c r="A37" s="9" t="s">
        <v>463</v>
      </c>
      <c r="B37" s="9" t="s">
        <v>522</v>
      </c>
      <c r="C37" s="9">
        <v>270</v>
      </c>
      <c r="D37" s="10">
        <v>511.46499999999997</v>
      </c>
      <c r="E37" s="10">
        <v>517.298</v>
      </c>
      <c r="F37" s="9" t="s">
        <v>5</v>
      </c>
      <c r="G37" s="9">
        <v>2</v>
      </c>
      <c r="H37" s="9" t="s">
        <v>671</v>
      </c>
      <c r="I37" s="9" t="s">
        <v>6</v>
      </c>
      <c r="J37" s="9" t="s">
        <v>73</v>
      </c>
      <c r="K37" s="11">
        <v>131</v>
      </c>
      <c r="L37" s="11">
        <v>23</v>
      </c>
      <c r="M37" s="12">
        <v>1996</v>
      </c>
      <c r="N37" s="12">
        <f t="shared" si="0"/>
        <v>108.86690529900507</v>
      </c>
      <c r="O37" s="10">
        <v>2.8452999999999999</v>
      </c>
      <c r="P37" s="10">
        <v>8.8200000000000001E-2</v>
      </c>
      <c r="Q37" s="11">
        <v>91</v>
      </c>
      <c r="R37" s="10">
        <f t="shared" si="1"/>
        <v>2.5441830400000001</v>
      </c>
      <c r="T37" s="11">
        <v>61.55</v>
      </c>
      <c r="U37" s="9" t="s">
        <v>63</v>
      </c>
      <c r="V37" s="9" t="s">
        <v>987</v>
      </c>
      <c r="W37" s="14">
        <v>25</v>
      </c>
    </row>
    <row r="38" spans="1:23" ht="28.5" customHeight="1">
      <c r="A38" s="9" t="s">
        <v>463</v>
      </c>
      <c r="B38" s="9" t="s">
        <v>522</v>
      </c>
      <c r="C38" s="9">
        <v>270</v>
      </c>
      <c r="D38" s="10">
        <v>517.298</v>
      </c>
      <c r="E38" s="10">
        <v>523.32000000000005</v>
      </c>
      <c r="F38" s="9" t="s">
        <v>5</v>
      </c>
      <c r="G38" s="9">
        <v>2</v>
      </c>
      <c r="H38" s="9" t="s">
        <v>671</v>
      </c>
      <c r="I38" s="9" t="s">
        <v>6</v>
      </c>
      <c r="J38" s="9" t="s">
        <v>73</v>
      </c>
      <c r="K38" s="11">
        <v>131.01249999999999</v>
      </c>
      <c r="L38" s="11">
        <v>23.005800000000001</v>
      </c>
      <c r="M38" s="12">
        <v>1996</v>
      </c>
      <c r="N38" s="12">
        <f t="shared" si="0"/>
        <v>134.82562212097702</v>
      </c>
      <c r="O38" s="10">
        <v>2.4476</v>
      </c>
      <c r="P38" s="10">
        <v>7.4399999999999994E-2</v>
      </c>
      <c r="Q38" s="11">
        <v>91</v>
      </c>
      <c r="R38" s="10">
        <f t="shared" si="1"/>
        <v>2.15545856</v>
      </c>
      <c r="T38" s="11">
        <v>68.716700000000003</v>
      </c>
      <c r="U38" s="9" t="s">
        <v>63</v>
      </c>
      <c r="V38" s="9" t="s">
        <v>987</v>
      </c>
      <c r="W38" s="14">
        <v>2</v>
      </c>
    </row>
    <row r="39" spans="1:23" ht="28.5" customHeight="1">
      <c r="A39" s="9" t="s">
        <v>463</v>
      </c>
      <c r="B39" s="9" t="s">
        <v>522</v>
      </c>
      <c r="C39" s="9">
        <v>270</v>
      </c>
      <c r="D39" s="10">
        <v>523.32000000000005</v>
      </c>
      <c r="E39" s="10">
        <v>535.87099999999998</v>
      </c>
      <c r="F39" s="9" t="s">
        <v>5</v>
      </c>
      <c r="G39" s="9">
        <v>2</v>
      </c>
      <c r="H39" s="9" t="s">
        <v>671</v>
      </c>
      <c r="I39" s="9" t="s">
        <v>6</v>
      </c>
      <c r="J39" s="9" t="s">
        <v>73</v>
      </c>
      <c r="K39" s="11">
        <v>141.46770000000001</v>
      </c>
      <c r="L39" s="11">
        <v>30</v>
      </c>
      <c r="M39" s="12">
        <v>1964</v>
      </c>
      <c r="N39" s="12">
        <f t="shared" si="0"/>
        <v>105.15030094507551</v>
      </c>
      <c r="O39" s="10">
        <v>2.9073000000000002</v>
      </c>
      <c r="P39" s="10">
        <v>0.14990000000000001</v>
      </c>
      <c r="Q39" s="11">
        <v>90</v>
      </c>
      <c r="R39" s="10">
        <f t="shared" si="1"/>
        <v>2.5174199600000002</v>
      </c>
      <c r="T39" s="11">
        <v>71.633300000000006</v>
      </c>
      <c r="U39" s="9" t="s">
        <v>63</v>
      </c>
      <c r="V39" s="9" t="s">
        <v>987</v>
      </c>
      <c r="W39" s="14">
        <v>23</v>
      </c>
    </row>
    <row r="40" spans="1:23" ht="28.5" customHeight="1">
      <c r="A40" s="9" t="s">
        <v>464</v>
      </c>
      <c r="B40" s="9" t="s">
        <v>522</v>
      </c>
      <c r="C40" s="9">
        <v>270</v>
      </c>
      <c r="D40" s="10">
        <v>99.766000000000005</v>
      </c>
      <c r="E40" s="10">
        <v>100</v>
      </c>
      <c r="F40" s="9" t="s">
        <v>5</v>
      </c>
      <c r="G40" s="9">
        <v>2</v>
      </c>
      <c r="H40" s="9" t="s">
        <v>672</v>
      </c>
      <c r="I40" s="9" t="s">
        <v>6</v>
      </c>
      <c r="J40" s="9" t="s">
        <v>73</v>
      </c>
      <c r="K40" s="11">
        <v>226</v>
      </c>
      <c r="L40" s="11">
        <v>55</v>
      </c>
      <c r="M40" s="12">
        <v>2003</v>
      </c>
      <c r="N40" s="12">
        <f t="shared" si="0"/>
        <v>65.595417541494982</v>
      </c>
      <c r="O40" s="10">
        <v>3.657</v>
      </c>
      <c r="P40" s="10">
        <v>7.8200000000000006E-2</v>
      </c>
      <c r="Q40" s="11">
        <v>99</v>
      </c>
      <c r="R40" s="10">
        <f t="shared" si="1"/>
        <v>3.6025390399999999</v>
      </c>
      <c r="T40" s="11">
        <v>49.1</v>
      </c>
      <c r="U40" s="9" t="s">
        <v>213</v>
      </c>
      <c r="V40" s="9"/>
    </row>
    <row r="41" spans="1:23" ht="28.5" customHeight="1">
      <c r="A41" s="9" t="s">
        <v>464</v>
      </c>
      <c r="B41" s="9" t="s">
        <v>522</v>
      </c>
      <c r="C41" s="9">
        <v>270</v>
      </c>
      <c r="D41" s="10">
        <v>100</v>
      </c>
      <c r="E41" s="10">
        <v>105.465</v>
      </c>
      <c r="F41" s="9" t="s">
        <v>5</v>
      </c>
      <c r="G41" s="9">
        <v>2</v>
      </c>
      <c r="H41" s="9" t="s">
        <v>673</v>
      </c>
      <c r="I41" s="9" t="s">
        <v>6</v>
      </c>
      <c r="J41" s="9" t="s">
        <v>73</v>
      </c>
      <c r="K41" s="11">
        <v>94.268299999999996</v>
      </c>
      <c r="L41" s="11">
        <v>7.6570999999999998</v>
      </c>
      <c r="M41" s="12">
        <v>2003</v>
      </c>
      <c r="N41" s="12">
        <f t="shared" si="0"/>
        <v>74.377065621016911</v>
      </c>
      <c r="O41" s="10">
        <v>3.4754</v>
      </c>
      <c r="P41" s="10">
        <v>0.2447</v>
      </c>
      <c r="Q41" s="11">
        <v>100</v>
      </c>
      <c r="R41" s="10">
        <f t="shared" si="1"/>
        <v>3.2358876400000001</v>
      </c>
      <c r="T41" s="11">
        <v>57.866700000000002</v>
      </c>
      <c r="U41" s="9" t="s">
        <v>63</v>
      </c>
      <c r="V41" s="9" t="s">
        <v>986</v>
      </c>
      <c r="W41" s="14">
        <v>4</v>
      </c>
    </row>
    <row r="42" spans="1:23" ht="28.5" customHeight="1">
      <c r="A42" s="9" t="s">
        <v>464</v>
      </c>
      <c r="B42" s="9" t="s">
        <v>522</v>
      </c>
      <c r="C42" s="9">
        <v>270</v>
      </c>
      <c r="D42" s="10">
        <v>105.465</v>
      </c>
      <c r="E42" s="10">
        <v>107.72499999999999</v>
      </c>
      <c r="F42" s="9" t="s">
        <v>5</v>
      </c>
      <c r="G42" s="9">
        <v>2</v>
      </c>
      <c r="H42" s="9" t="s">
        <v>673</v>
      </c>
      <c r="I42" s="9" t="s">
        <v>6</v>
      </c>
      <c r="K42" s="11">
        <v>80</v>
      </c>
      <c r="L42" s="11">
        <v>7</v>
      </c>
      <c r="M42" s="12">
        <v>1937</v>
      </c>
      <c r="N42" s="12">
        <f t="shared" si="0"/>
        <v>127.50918500005319</v>
      </c>
      <c r="O42" s="10">
        <v>2.5537000000000001</v>
      </c>
      <c r="P42" s="10">
        <v>0.26419999999999999</v>
      </c>
      <c r="Q42" s="11">
        <v>74</v>
      </c>
      <c r="R42" s="10">
        <v>1.5</v>
      </c>
      <c r="T42" s="11">
        <v>63.424999999999997</v>
      </c>
      <c r="U42" s="9" t="s">
        <v>63</v>
      </c>
      <c r="V42" s="9" t="s">
        <v>988</v>
      </c>
      <c r="W42" s="14">
        <v>8</v>
      </c>
    </row>
    <row r="43" spans="1:23" ht="28.5" customHeight="1">
      <c r="A43" s="9" t="s">
        <v>464</v>
      </c>
      <c r="B43" s="9" t="s">
        <v>522</v>
      </c>
      <c r="C43" s="9">
        <v>270</v>
      </c>
      <c r="D43" s="10">
        <v>107.72499999999999</v>
      </c>
      <c r="E43" s="10">
        <v>118.093</v>
      </c>
      <c r="F43" s="9" t="s">
        <v>5</v>
      </c>
      <c r="G43" s="9">
        <v>2</v>
      </c>
      <c r="H43" s="9" t="s">
        <v>673</v>
      </c>
      <c r="I43" s="9" t="s">
        <v>6</v>
      </c>
      <c r="J43" s="9" t="s">
        <v>73</v>
      </c>
      <c r="K43" s="11">
        <v>80</v>
      </c>
      <c r="L43" s="11">
        <v>7</v>
      </c>
      <c r="M43" s="12">
        <v>2010</v>
      </c>
      <c r="N43" s="12">
        <f t="shared" si="0"/>
        <v>41.726213037688353</v>
      </c>
      <c r="O43" s="10">
        <v>4.2</v>
      </c>
      <c r="P43" s="10">
        <v>0.02</v>
      </c>
      <c r="Q43" s="11">
        <v>100</v>
      </c>
      <c r="R43" s="10">
        <f t="shared" si="1"/>
        <v>4.1984000000000004</v>
      </c>
      <c r="T43" s="11">
        <v>58.672699999999999</v>
      </c>
      <c r="U43" s="9" t="s">
        <v>63</v>
      </c>
      <c r="V43" s="9"/>
    </row>
    <row r="44" spans="1:23" ht="28.5" customHeight="1">
      <c r="A44" s="9" t="s">
        <v>464</v>
      </c>
      <c r="B44" s="9" t="s">
        <v>522</v>
      </c>
      <c r="C44" s="9">
        <v>270</v>
      </c>
      <c r="D44" s="10">
        <v>118.093</v>
      </c>
      <c r="E44" s="10">
        <v>124.878</v>
      </c>
      <c r="F44" s="9" t="s">
        <v>5</v>
      </c>
      <c r="G44" s="9">
        <v>2</v>
      </c>
      <c r="H44" s="9" t="s">
        <v>674</v>
      </c>
      <c r="I44" s="9" t="s">
        <v>6</v>
      </c>
      <c r="J44" s="9" t="s">
        <v>73</v>
      </c>
      <c r="K44" s="11">
        <v>55.260100000000001</v>
      </c>
      <c r="L44" s="11">
        <v>7</v>
      </c>
      <c r="M44" s="12">
        <v>2003</v>
      </c>
      <c r="N44" s="12">
        <f t="shared" si="0"/>
        <v>79.033239996893968</v>
      </c>
      <c r="O44" s="10">
        <v>3.3828</v>
      </c>
      <c r="P44" s="10">
        <v>0.18490000000000001</v>
      </c>
      <c r="Q44" s="11">
        <v>100</v>
      </c>
      <c r="R44" s="10">
        <f t="shared" si="1"/>
        <v>3.2460479599999998</v>
      </c>
      <c r="T44" s="11">
        <v>58.075000000000003</v>
      </c>
      <c r="U44" s="9" t="s">
        <v>63</v>
      </c>
      <c r="V44" s="9" t="s">
        <v>986</v>
      </c>
      <c r="W44" s="14">
        <v>5</v>
      </c>
    </row>
    <row r="45" spans="1:23" ht="28.5" customHeight="1">
      <c r="A45" s="9" t="s">
        <v>464</v>
      </c>
      <c r="B45" s="9" t="s">
        <v>522</v>
      </c>
      <c r="C45" s="9">
        <v>270</v>
      </c>
      <c r="D45" s="10">
        <v>124.878</v>
      </c>
      <c r="E45" s="10">
        <v>133.33600000000001</v>
      </c>
      <c r="F45" s="9" t="s">
        <v>5</v>
      </c>
      <c r="G45" s="9">
        <v>2</v>
      </c>
      <c r="H45" s="9" t="s">
        <v>674</v>
      </c>
      <c r="I45" s="9" t="s">
        <v>6</v>
      </c>
      <c r="J45" s="9" t="s">
        <v>73</v>
      </c>
      <c r="K45" s="11">
        <v>52</v>
      </c>
      <c r="L45" s="11">
        <v>7</v>
      </c>
      <c r="M45" s="12">
        <v>2007</v>
      </c>
      <c r="N45" s="12">
        <f t="shared" si="0"/>
        <v>62.562460400766561</v>
      </c>
      <c r="O45" s="10">
        <v>3.7219000000000002</v>
      </c>
      <c r="P45" s="10">
        <v>0.1246</v>
      </c>
      <c r="Q45" s="11">
        <v>100</v>
      </c>
      <c r="R45" s="10">
        <f t="shared" si="1"/>
        <v>3.6597993600000001</v>
      </c>
      <c r="T45" s="11">
        <v>65.94</v>
      </c>
      <c r="U45" s="9" t="s">
        <v>63</v>
      </c>
      <c r="V45" s="9" t="s">
        <v>986</v>
      </c>
      <c r="W45" s="14">
        <v>17</v>
      </c>
    </row>
    <row r="46" spans="1:23" ht="28.5" customHeight="1">
      <c r="A46" s="9" t="s">
        <v>465</v>
      </c>
      <c r="B46" s="9" t="s">
        <v>522</v>
      </c>
      <c r="C46" s="9">
        <v>153</v>
      </c>
      <c r="D46" s="10">
        <v>0</v>
      </c>
      <c r="E46" s="10">
        <v>1.02</v>
      </c>
      <c r="F46" s="9" t="s">
        <v>5</v>
      </c>
      <c r="G46" s="9">
        <v>2</v>
      </c>
      <c r="H46" s="9" t="s">
        <v>675</v>
      </c>
      <c r="I46" s="9" t="s">
        <v>6</v>
      </c>
      <c r="J46" s="9" t="s">
        <v>73</v>
      </c>
      <c r="K46" s="11">
        <v>20</v>
      </c>
      <c r="L46" s="11">
        <v>2</v>
      </c>
      <c r="M46" s="12">
        <v>1956</v>
      </c>
      <c r="N46" s="12">
        <f t="shared" si="0"/>
        <v>124.25214909153631</v>
      </c>
      <c r="O46" s="10">
        <v>2.6023999999999998</v>
      </c>
      <c r="P46" s="10">
        <v>0.26200000000000001</v>
      </c>
      <c r="Q46" s="11">
        <v>96</v>
      </c>
      <c r="R46" s="10">
        <f t="shared" si="1"/>
        <v>2.2078239999999996</v>
      </c>
      <c r="T46" s="11">
        <v>55.145499999999998</v>
      </c>
      <c r="U46" s="9" t="s">
        <v>63</v>
      </c>
      <c r="V46" s="9" t="s">
        <v>988</v>
      </c>
      <c r="W46" s="14">
        <v>9</v>
      </c>
    </row>
    <row r="47" spans="1:23" ht="28.5" customHeight="1">
      <c r="A47" s="9" t="s">
        <v>466</v>
      </c>
      <c r="B47" s="9" t="s">
        <v>522</v>
      </c>
      <c r="C47" s="9">
        <v>310</v>
      </c>
      <c r="D47" s="10">
        <v>1.002</v>
      </c>
      <c r="E47" s="10">
        <v>4.3630000000000004</v>
      </c>
      <c r="F47" s="9" t="s">
        <v>5</v>
      </c>
      <c r="G47" s="9">
        <v>2</v>
      </c>
      <c r="H47" s="9" t="s">
        <v>676</v>
      </c>
      <c r="I47" s="9" t="s">
        <v>6</v>
      </c>
      <c r="J47" s="9" t="s">
        <v>73</v>
      </c>
      <c r="K47" s="11">
        <v>418</v>
      </c>
      <c r="L47" s="11">
        <v>24</v>
      </c>
      <c r="M47" s="12">
        <v>1939</v>
      </c>
      <c r="N47" s="12">
        <f t="shared" si="0"/>
        <v>108.14128240029002</v>
      </c>
      <c r="O47" s="10">
        <v>2.8573</v>
      </c>
      <c r="P47" s="10">
        <v>0.30199999999999999</v>
      </c>
      <c r="Q47" s="11">
        <v>98</v>
      </c>
      <c r="R47" s="10">
        <f t="shared" si="1"/>
        <v>2.4324840000000001</v>
      </c>
      <c r="T47" s="11">
        <v>58.9</v>
      </c>
      <c r="U47" s="9" t="s">
        <v>63</v>
      </c>
      <c r="V47" s="9" t="s">
        <v>988</v>
      </c>
      <c r="W47" s="14">
        <v>35</v>
      </c>
    </row>
    <row r="48" spans="1:23" ht="28.5" customHeight="1">
      <c r="A48" s="9" t="s">
        <v>466</v>
      </c>
      <c r="B48" s="9" t="s">
        <v>522</v>
      </c>
      <c r="C48" s="9">
        <v>310</v>
      </c>
      <c r="D48" s="10">
        <v>4.3630000000000004</v>
      </c>
      <c r="E48" s="10">
        <v>8.4860000000000007</v>
      </c>
      <c r="F48" s="9" t="s">
        <v>5</v>
      </c>
      <c r="G48" s="9">
        <v>2</v>
      </c>
      <c r="H48" s="9" t="s">
        <v>676</v>
      </c>
      <c r="I48" s="9" t="s">
        <v>6</v>
      </c>
      <c r="J48" s="9" t="s">
        <v>73</v>
      </c>
      <c r="K48" s="11">
        <v>87.297499999999999</v>
      </c>
      <c r="L48" s="11">
        <v>4.6607000000000003</v>
      </c>
      <c r="M48" s="12">
        <v>1948</v>
      </c>
      <c r="N48" s="12">
        <f t="shared" si="0"/>
        <v>111.06227912339229</v>
      </c>
      <c r="O48" s="10">
        <v>2.8092999999999999</v>
      </c>
      <c r="P48" s="10">
        <v>0.36959999999999998</v>
      </c>
      <c r="Q48" s="11">
        <v>93</v>
      </c>
      <c r="R48" s="10">
        <f t="shared" si="1"/>
        <v>2.05288336</v>
      </c>
      <c r="T48" s="11">
        <v>66.92</v>
      </c>
      <c r="U48" s="9" t="s">
        <v>63</v>
      </c>
      <c r="V48" s="9" t="s">
        <v>988</v>
      </c>
      <c r="W48" s="14">
        <v>10</v>
      </c>
    </row>
    <row r="49" spans="1:23" ht="28.5" customHeight="1">
      <c r="A49" s="9" t="s">
        <v>467</v>
      </c>
      <c r="B49" s="9" t="s">
        <v>522</v>
      </c>
      <c r="C49" s="9">
        <v>311</v>
      </c>
      <c r="D49" s="10">
        <v>0</v>
      </c>
      <c r="E49" s="10">
        <v>1.99</v>
      </c>
      <c r="F49" s="9" t="s">
        <v>5</v>
      </c>
      <c r="G49" s="9">
        <v>2</v>
      </c>
      <c r="H49" s="9" t="s">
        <v>676</v>
      </c>
      <c r="I49" s="9" t="s">
        <v>6</v>
      </c>
      <c r="J49" s="9" t="s">
        <v>73</v>
      </c>
      <c r="K49" s="11">
        <v>126</v>
      </c>
      <c r="L49" s="11">
        <v>7</v>
      </c>
      <c r="M49" s="12">
        <v>1948</v>
      </c>
      <c r="N49" s="12">
        <f t="shared" si="0"/>
        <v>90.660098795518508</v>
      </c>
      <c r="O49" s="10">
        <v>3.1621999999999999</v>
      </c>
      <c r="P49" s="10">
        <v>0.25929999999999997</v>
      </c>
      <c r="Q49" s="11">
        <v>93</v>
      </c>
      <c r="R49" s="10">
        <f t="shared" si="1"/>
        <v>2.68325404</v>
      </c>
      <c r="T49" s="11">
        <v>65.98</v>
      </c>
      <c r="U49" s="9" t="s">
        <v>63</v>
      </c>
      <c r="V49" s="9" t="s">
        <v>988</v>
      </c>
      <c r="W49" s="14">
        <v>40</v>
      </c>
    </row>
    <row r="50" spans="1:23" ht="28.5" customHeight="1">
      <c r="A50" s="9" t="s">
        <v>468</v>
      </c>
      <c r="B50" s="9" t="s">
        <v>522</v>
      </c>
      <c r="C50" s="9">
        <v>313</v>
      </c>
      <c r="D50" s="10">
        <v>54.59</v>
      </c>
      <c r="E50" s="10">
        <v>54.987000000000002</v>
      </c>
      <c r="F50" s="9" t="s">
        <v>5</v>
      </c>
      <c r="G50" s="9">
        <v>2</v>
      </c>
      <c r="H50" s="9" t="s">
        <v>677</v>
      </c>
      <c r="I50" s="9" t="s">
        <v>6</v>
      </c>
      <c r="K50" s="11">
        <v>706.71540000000005</v>
      </c>
      <c r="L50" s="11">
        <v>48.927</v>
      </c>
      <c r="M50" s="12">
        <v>1970</v>
      </c>
      <c r="N50" s="12">
        <f t="shared" si="0"/>
        <v>122.76132152833242</v>
      </c>
      <c r="O50" s="10">
        <v>2.625</v>
      </c>
      <c r="P50" s="10">
        <v>0.27060000000000001</v>
      </c>
      <c r="Q50" s="11">
        <v>85</v>
      </c>
      <c r="R50" s="10">
        <f t="shared" si="1"/>
        <v>1.8821025599999999</v>
      </c>
      <c r="T50" s="11">
        <v>50.38</v>
      </c>
      <c r="U50" s="9" t="s">
        <v>213</v>
      </c>
      <c r="V50" s="9" t="s">
        <v>988</v>
      </c>
      <c r="W50" s="14">
        <v>20</v>
      </c>
    </row>
    <row r="51" spans="1:23" ht="28.5" customHeight="1">
      <c r="A51" s="9" t="s">
        <v>468</v>
      </c>
      <c r="B51" s="9" t="s">
        <v>522</v>
      </c>
      <c r="C51" s="9">
        <v>313</v>
      </c>
      <c r="D51" s="10">
        <v>54.987000000000002</v>
      </c>
      <c r="E51" s="10">
        <v>55.18</v>
      </c>
      <c r="F51" s="9" t="s">
        <v>5</v>
      </c>
      <c r="G51" s="9">
        <v>2</v>
      </c>
      <c r="H51" s="9" t="s">
        <v>677</v>
      </c>
      <c r="I51" s="9" t="s">
        <v>6</v>
      </c>
      <c r="J51" s="9" t="s">
        <v>73</v>
      </c>
      <c r="K51" s="11">
        <v>378</v>
      </c>
      <c r="L51" s="11">
        <v>42</v>
      </c>
      <c r="M51" s="12">
        <v>1991</v>
      </c>
      <c r="N51" s="12">
        <f t="shared" si="0"/>
        <v>107.06453859668237</v>
      </c>
      <c r="O51" s="10">
        <v>2.8752</v>
      </c>
      <c r="P51" s="10">
        <v>0.19500000000000001</v>
      </c>
      <c r="Q51" s="11">
        <v>87</v>
      </c>
      <c r="R51" s="10">
        <f t="shared" si="1"/>
        <v>2.3331</v>
      </c>
      <c r="T51" s="11">
        <v>55.1</v>
      </c>
      <c r="U51" s="9" t="s">
        <v>213</v>
      </c>
      <c r="V51" s="9" t="s">
        <v>986</v>
      </c>
      <c r="W51" s="14">
        <v>41</v>
      </c>
    </row>
    <row r="52" spans="1:23" ht="28.5" customHeight="1">
      <c r="A52" s="9" t="s">
        <v>468</v>
      </c>
      <c r="B52" s="9" t="s">
        <v>522</v>
      </c>
      <c r="C52" s="9">
        <v>313</v>
      </c>
      <c r="D52" s="10">
        <v>100</v>
      </c>
      <c r="E52" s="10">
        <v>100.051</v>
      </c>
      <c r="F52" s="9" t="s">
        <v>5</v>
      </c>
      <c r="G52" s="9">
        <v>2</v>
      </c>
      <c r="H52" s="9" t="s">
        <v>677</v>
      </c>
      <c r="I52" s="9" t="s">
        <v>6</v>
      </c>
      <c r="J52" s="9" t="s">
        <v>73</v>
      </c>
      <c r="K52" s="11">
        <v>131</v>
      </c>
      <c r="L52" s="11">
        <v>15</v>
      </c>
      <c r="M52" s="12">
        <v>1992</v>
      </c>
      <c r="N52" s="12">
        <f t="shared" si="0"/>
        <v>143.37443102191159</v>
      </c>
      <c r="O52" s="10">
        <v>2.3292000000000002</v>
      </c>
      <c r="P52" s="10">
        <v>0.13500000000000001</v>
      </c>
      <c r="Q52" s="11">
        <v>91</v>
      </c>
      <c r="R52" s="10">
        <f t="shared" si="1"/>
        <v>1.9863</v>
      </c>
      <c r="U52" s="9" t="s">
        <v>213</v>
      </c>
      <c r="V52" s="9"/>
    </row>
    <row r="53" spans="1:23" ht="28.5" customHeight="1">
      <c r="A53" s="9" t="s">
        <v>468</v>
      </c>
      <c r="B53" s="9" t="s">
        <v>522</v>
      </c>
      <c r="C53" s="9">
        <v>313</v>
      </c>
      <c r="D53" s="10">
        <v>100.051</v>
      </c>
      <c r="E53" s="10">
        <v>109.313</v>
      </c>
      <c r="F53" s="9" t="s">
        <v>5</v>
      </c>
      <c r="G53" s="9">
        <v>2</v>
      </c>
      <c r="H53" s="9" t="s">
        <v>677</v>
      </c>
      <c r="I53" s="9" t="s">
        <v>6</v>
      </c>
      <c r="J53" s="9" t="s">
        <v>73</v>
      </c>
      <c r="K53" s="11">
        <v>89.342699999999994</v>
      </c>
      <c r="L53" s="11">
        <v>9.4457000000000004</v>
      </c>
      <c r="M53" s="12">
        <v>1992</v>
      </c>
      <c r="N53" s="12">
        <f t="shared" si="0"/>
        <v>81.538582168847057</v>
      </c>
      <c r="O53" s="10">
        <v>3.3340000000000001</v>
      </c>
      <c r="P53" s="10">
        <v>0.16039999999999999</v>
      </c>
      <c r="Q53" s="11">
        <v>93</v>
      </c>
      <c r="R53" s="10">
        <f t="shared" si="1"/>
        <v>3.0210873600000001</v>
      </c>
      <c r="T53" s="11">
        <v>62.645000000000003</v>
      </c>
      <c r="U53" s="9" t="s">
        <v>63</v>
      </c>
      <c r="V53" s="9" t="s">
        <v>987</v>
      </c>
      <c r="W53" s="14">
        <v>41</v>
      </c>
    </row>
    <row r="54" spans="1:23" ht="28.5" customHeight="1">
      <c r="A54" s="9" t="s">
        <v>468</v>
      </c>
      <c r="B54" s="9" t="s">
        <v>522</v>
      </c>
      <c r="C54" s="9">
        <v>313</v>
      </c>
      <c r="D54" s="10">
        <v>109.313</v>
      </c>
      <c r="E54" s="10">
        <v>116.83</v>
      </c>
      <c r="F54" s="9" t="s">
        <v>5</v>
      </c>
      <c r="G54" s="9">
        <v>2</v>
      </c>
      <c r="H54" s="9" t="s">
        <v>678</v>
      </c>
      <c r="I54" s="9" t="s">
        <v>6</v>
      </c>
      <c r="J54" s="9" t="s">
        <v>73</v>
      </c>
      <c r="K54" s="11">
        <v>96</v>
      </c>
      <c r="L54" s="11">
        <v>10</v>
      </c>
      <c r="M54" s="12">
        <v>1982</v>
      </c>
      <c r="N54" s="12">
        <f t="shared" si="0"/>
        <v>73.4814589478529</v>
      </c>
      <c r="O54" s="10">
        <v>3.4935</v>
      </c>
      <c r="P54" s="10">
        <v>7.6399999999999996E-2</v>
      </c>
      <c r="Q54" s="11">
        <v>88</v>
      </c>
      <c r="R54" s="10">
        <f t="shared" si="1"/>
        <v>3.1101521600000002</v>
      </c>
      <c r="T54" s="11">
        <v>62.214300000000001</v>
      </c>
      <c r="U54" s="9" t="s">
        <v>63</v>
      </c>
      <c r="V54" s="9" t="s">
        <v>987</v>
      </c>
      <c r="W54" s="14">
        <v>47</v>
      </c>
    </row>
    <row r="55" spans="1:23" ht="28.5" customHeight="1">
      <c r="A55" s="9" t="s">
        <v>468</v>
      </c>
      <c r="B55" s="9" t="s">
        <v>522</v>
      </c>
      <c r="C55" s="9">
        <v>313</v>
      </c>
      <c r="D55" s="10">
        <v>116.83</v>
      </c>
      <c r="E55" s="10">
        <v>130.203</v>
      </c>
      <c r="F55" s="9" t="s">
        <v>5</v>
      </c>
      <c r="G55" s="9">
        <v>2</v>
      </c>
      <c r="H55" s="9" t="s">
        <v>678</v>
      </c>
      <c r="I55" s="9" t="s">
        <v>6</v>
      </c>
      <c r="J55" s="9" t="s">
        <v>79</v>
      </c>
      <c r="K55" s="11">
        <v>96</v>
      </c>
      <c r="L55" s="11">
        <v>10</v>
      </c>
      <c r="M55" s="12">
        <v>1987</v>
      </c>
      <c r="N55" s="12">
        <f t="shared" si="0"/>
        <v>209.62385999664446</v>
      </c>
      <c r="O55" s="10">
        <v>1.5861000000000001</v>
      </c>
      <c r="P55" s="10">
        <v>0.13170000000000001</v>
      </c>
      <c r="Q55" s="11">
        <v>94</v>
      </c>
      <c r="R55" s="10">
        <v>1.5</v>
      </c>
      <c r="T55" s="11">
        <v>66.453599999999994</v>
      </c>
      <c r="U55" s="9" t="s">
        <v>63</v>
      </c>
      <c r="V55" s="9" t="s">
        <v>987</v>
      </c>
      <c r="W55" s="14">
        <v>3</v>
      </c>
    </row>
    <row r="56" spans="1:23" ht="28.5" customHeight="1">
      <c r="A56" s="9" t="s">
        <v>469</v>
      </c>
      <c r="B56" s="9" t="s">
        <v>522</v>
      </c>
      <c r="C56" s="9">
        <v>316</v>
      </c>
      <c r="D56" s="10">
        <v>9.0999999999999998E-2</v>
      </c>
      <c r="E56" s="10">
        <v>1.64</v>
      </c>
      <c r="F56" s="9" t="s">
        <v>5</v>
      </c>
      <c r="G56" s="9">
        <v>2</v>
      </c>
      <c r="H56" s="9" t="s">
        <v>679</v>
      </c>
      <c r="I56" s="9" t="s">
        <v>13</v>
      </c>
      <c r="J56" s="9" t="s">
        <v>73</v>
      </c>
      <c r="K56" s="11">
        <v>400.47710000000001</v>
      </c>
      <c r="L56" s="11">
        <v>20.761800000000001</v>
      </c>
      <c r="M56" s="12">
        <v>2000</v>
      </c>
      <c r="N56" s="12">
        <f t="shared" si="0"/>
        <v>67.472590545971954</v>
      </c>
      <c r="O56" s="10">
        <v>3.6173999999999999</v>
      </c>
      <c r="P56" s="10">
        <v>0.22559999999999999</v>
      </c>
      <c r="Q56" s="11">
        <v>100</v>
      </c>
      <c r="R56" s="10">
        <f t="shared" si="1"/>
        <v>3.4138185600000002</v>
      </c>
      <c r="T56" s="11">
        <v>51.3</v>
      </c>
      <c r="U56" s="9" t="s">
        <v>213</v>
      </c>
      <c r="V56" s="9"/>
    </row>
    <row r="57" spans="1:23" ht="28.5" customHeight="1">
      <c r="A57" s="9" t="s">
        <v>469</v>
      </c>
      <c r="B57" s="9" t="s">
        <v>522</v>
      </c>
      <c r="C57" s="9">
        <v>316</v>
      </c>
      <c r="D57" s="10">
        <v>1.64</v>
      </c>
      <c r="E57" s="10">
        <v>3.3660000000000001</v>
      </c>
      <c r="F57" s="9" t="s">
        <v>5</v>
      </c>
      <c r="G57" s="9">
        <v>2</v>
      </c>
      <c r="H57" s="9" t="s">
        <v>680</v>
      </c>
      <c r="I57" s="9" t="s">
        <v>6</v>
      </c>
      <c r="K57" s="11">
        <v>156</v>
      </c>
      <c r="L57" s="11">
        <v>9</v>
      </c>
      <c r="M57" s="12">
        <v>2003</v>
      </c>
      <c r="N57" s="12">
        <f t="shared" si="0"/>
        <v>52.849165560907011</v>
      </c>
      <c r="O57" s="10">
        <v>3.9376000000000002</v>
      </c>
      <c r="P57" s="10">
        <v>9.5299999999999996E-2</v>
      </c>
      <c r="Q57" s="11">
        <v>100</v>
      </c>
      <c r="R57" s="10">
        <f t="shared" si="1"/>
        <v>3.90127164</v>
      </c>
      <c r="T57" s="11">
        <v>57.674999999999997</v>
      </c>
      <c r="U57" s="9" t="s">
        <v>63</v>
      </c>
      <c r="V57" s="9"/>
    </row>
    <row r="58" spans="1:23" ht="28.5" customHeight="1">
      <c r="A58" s="9" t="s">
        <v>469</v>
      </c>
      <c r="B58" s="9" t="s">
        <v>522</v>
      </c>
      <c r="C58" s="9">
        <v>316</v>
      </c>
      <c r="D58" s="10">
        <v>3.3660000000000001</v>
      </c>
      <c r="E58" s="10">
        <v>7.86</v>
      </c>
      <c r="F58" s="9" t="s">
        <v>5</v>
      </c>
      <c r="G58" s="9">
        <v>2</v>
      </c>
      <c r="H58" s="9" t="s">
        <v>679</v>
      </c>
      <c r="I58" s="9" t="s">
        <v>6</v>
      </c>
      <c r="K58" s="11">
        <v>156</v>
      </c>
      <c r="L58" s="11">
        <v>9</v>
      </c>
      <c r="M58" s="12">
        <v>2003</v>
      </c>
      <c r="N58" s="12">
        <f t="shared" si="0"/>
        <v>47.236149159995641</v>
      </c>
      <c r="O58" s="10">
        <v>4.0678999999999998</v>
      </c>
      <c r="P58" s="10">
        <v>9.2999999999999999E-2</v>
      </c>
      <c r="Q58" s="11">
        <v>100</v>
      </c>
      <c r="R58" s="10">
        <f t="shared" si="1"/>
        <v>4.0333040000000002</v>
      </c>
      <c r="T58" s="11">
        <v>63.1875</v>
      </c>
      <c r="U58" s="9" t="s">
        <v>63</v>
      </c>
      <c r="V58" s="9"/>
    </row>
    <row r="59" spans="1:23" ht="28.5" customHeight="1">
      <c r="A59" s="9" t="s">
        <v>469</v>
      </c>
      <c r="B59" s="9" t="s">
        <v>522</v>
      </c>
      <c r="C59" s="9">
        <v>316</v>
      </c>
      <c r="D59" s="10">
        <v>7.86</v>
      </c>
      <c r="E59" s="10">
        <v>11.911</v>
      </c>
      <c r="F59" s="9" t="s">
        <v>5</v>
      </c>
      <c r="G59" s="9">
        <v>2</v>
      </c>
      <c r="H59" s="9" t="s">
        <v>679</v>
      </c>
      <c r="I59" s="9" t="s">
        <v>6</v>
      </c>
      <c r="K59" s="11">
        <v>90</v>
      </c>
      <c r="L59" s="11">
        <v>9</v>
      </c>
      <c r="M59" s="12">
        <v>2003</v>
      </c>
      <c r="N59" s="12">
        <f t="shared" si="0"/>
        <v>45.419009136581693</v>
      </c>
      <c r="O59" s="10">
        <v>4.1109999999999998</v>
      </c>
      <c r="P59" s="10">
        <v>0.2467</v>
      </c>
      <c r="Q59" s="11">
        <v>100</v>
      </c>
      <c r="R59" s="10">
        <f t="shared" si="1"/>
        <v>3.8675564399999995</v>
      </c>
      <c r="T59" s="11">
        <v>64.260000000000005</v>
      </c>
      <c r="U59" s="9" t="s">
        <v>63</v>
      </c>
      <c r="V59" s="9"/>
    </row>
    <row r="60" spans="1:23" ht="28.5" customHeight="1">
      <c r="A60" s="9" t="s">
        <v>470</v>
      </c>
      <c r="B60" s="9" t="s">
        <v>522</v>
      </c>
      <c r="C60" s="9">
        <v>316</v>
      </c>
      <c r="D60" s="10">
        <v>0</v>
      </c>
      <c r="E60" s="10">
        <v>3.0059999999999998</v>
      </c>
      <c r="F60" s="9" t="s">
        <v>5</v>
      </c>
      <c r="G60" s="9">
        <v>2</v>
      </c>
      <c r="H60" s="9" t="s">
        <v>681</v>
      </c>
      <c r="I60" s="9" t="s">
        <v>6</v>
      </c>
      <c r="K60" s="11">
        <v>25</v>
      </c>
      <c r="L60" s="11">
        <v>9</v>
      </c>
      <c r="M60" s="12">
        <v>1986</v>
      </c>
      <c r="N60" s="12">
        <f t="shared" si="0"/>
        <v>90.333268557810655</v>
      </c>
      <c r="O60" s="10">
        <v>3.1682000000000001</v>
      </c>
      <c r="P60" s="10">
        <v>9.7699999999999995E-2</v>
      </c>
      <c r="Q60" s="11">
        <v>93</v>
      </c>
      <c r="R60" s="10">
        <f t="shared" si="1"/>
        <v>2.92001884</v>
      </c>
      <c r="T60" s="11">
        <v>70.75</v>
      </c>
      <c r="U60" s="9" t="s">
        <v>63</v>
      </c>
      <c r="V60" s="9" t="s">
        <v>987</v>
      </c>
      <c r="W60" s="14">
        <v>38</v>
      </c>
    </row>
    <row r="61" spans="1:23" ht="28.5" customHeight="1">
      <c r="A61" s="9" t="s">
        <v>471</v>
      </c>
      <c r="B61" s="9" t="s">
        <v>522</v>
      </c>
      <c r="C61" s="9" t="s">
        <v>819</v>
      </c>
      <c r="D61" s="10">
        <v>111.676</v>
      </c>
      <c r="E61" s="10">
        <v>111.876</v>
      </c>
      <c r="F61" s="9" t="s">
        <v>5</v>
      </c>
      <c r="G61" s="9">
        <v>2</v>
      </c>
      <c r="H61" s="9" t="s">
        <v>682</v>
      </c>
      <c r="I61" s="9" t="s">
        <v>6</v>
      </c>
      <c r="J61" s="9" t="s">
        <v>79</v>
      </c>
      <c r="K61" s="11">
        <v>900</v>
      </c>
      <c r="L61" s="11">
        <v>165</v>
      </c>
      <c r="M61" s="12">
        <v>1976</v>
      </c>
      <c r="N61" s="12">
        <f t="shared" si="0"/>
        <v>194.71069540753831</v>
      </c>
      <c r="O61" s="10">
        <v>1.7294</v>
      </c>
      <c r="P61" s="10">
        <v>0.22900000000000001</v>
      </c>
      <c r="Q61" s="11">
        <v>90</v>
      </c>
      <c r="R61" s="10">
        <v>1.5</v>
      </c>
      <c r="T61" s="11">
        <v>49.316699999999997</v>
      </c>
      <c r="U61" s="9" t="s">
        <v>63</v>
      </c>
      <c r="V61" s="9" t="s">
        <v>987</v>
      </c>
      <c r="W61" s="14">
        <v>4</v>
      </c>
    </row>
    <row r="62" spans="1:23" ht="28.5" customHeight="1">
      <c r="A62" s="9" t="s">
        <v>472</v>
      </c>
      <c r="B62" s="9" t="s">
        <v>522</v>
      </c>
      <c r="C62" s="9">
        <v>320</v>
      </c>
      <c r="D62" s="10">
        <v>0</v>
      </c>
      <c r="E62" s="10">
        <v>0.47299999999999998</v>
      </c>
      <c r="F62" s="9" t="s">
        <v>5</v>
      </c>
      <c r="G62" s="9">
        <v>2</v>
      </c>
      <c r="H62" s="9" t="s">
        <v>683</v>
      </c>
      <c r="I62" s="9" t="s">
        <v>6</v>
      </c>
      <c r="J62" s="9" t="s">
        <v>73</v>
      </c>
      <c r="K62" s="11">
        <v>904.58140000000003</v>
      </c>
      <c r="L62" s="11">
        <v>99.687100000000001</v>
      </c>
      <c r="M62" s="12">
        <v>1980</v>
      </c>
      <c r="N62" s="12">
        <f t="shared" si="0"/>
        <v>96.065432025168334</v>
      </c>
      <c r="O62" s="10">
        <v>3.0646</v>
      </c>
      <c r="P62" s="10">
        <v>0.31430000000000002</v>
      </c>
      <c r="Q62" s="11">
        <v>93</v>
      </c>
      <c r="R62" s="10">
        <f t="shared" si="1"/>
        <v>2.45946204</v>
      </c>
      <c r="T62" s="11">
        <v>49.3</v>
      </c>
      <c r="U62" s="9" t="s">
        <v>63</v>
      </c>
      <c r="V62" s="9" t="s">
        <v>988</v>
      </c>
      <c r="W62" s="14">
        <v>37</v>
      </c>
    </row>
    <row r="63" spans="1:23" ht="28.5" customHeight="1">
      <c r="A63" s="9" t="s">
        <v>472</v>
      </c>
      <c r="B63" s="9" t="s">
        <v>522</v>
      </c>
      <c r="C63" s="9">
        <v>320</v>
      </c>
      <c r="D63" s="10">
        <v>0.47299999999999998</v>
      </c>
      <c r="E63" s="10">
        <v>1.94</v>
      </c>
      <c r="F63" s="9" t="s">
        <v>5</v>
      </c>
      <c r="G63" s="9">
        <v>2</v>
      </c>
      <c r="H63" s="9" t="s">
        <v>683</v>
      </c>
      <c r="I63" s="9" t="s">
        <v>6</v>
      </c>
      <c r="J63" s="9" t="s">
        <v>73</v>
      </c>
      <c r="K63" s="11">
        <v>886.01909999999998</v>
      </c>
      <c r="L63" s="11">
        <v>98</v>
      </c>
      <c r="M63" s="12">
        <v>1980</v>
      </c>
      <c r="N63" s="12">
        <f t="shared" si="0"/>
        <v>83.420858866066254</v>
      </c>
      <c r="O63" s="10">
        <v>3.2978000000000001</v>
      </c>
      <c r="P63" s="10">
        <v>0.2797</v>
      </c>
      <c r="Q63" s="11">
        <v>87</v>
      </c>
      <c r="R63" s="10">
        <f t="shared" si="1"/>
        <v>2.59487164</v>
      </c>
      <c r="T63" s="11">
        <v>53.2</v>
      </c>
      <c r="U63" s="9" t="s">
        <v>63</v>
      </c>
      <c r="V63" s="9" t="s">
        <v>988</v>
      </c>
      <c r="W63" s="14">
        <v>37</v>
      </c>
    </row>
    <row r="64" spans="1:23" ht="28.5" customHeight="1">
      <c r="A64" s="9" t="s">
        <v>472</v>
      </c>
      <c r="B64" s="9" t="s">
        <v>522</v>
      </c>
      <c r="C64" s="9">
        <v>320</v>
      </c>
      <c r="D64" s="10">
        <v>1.94</v>
      </c>
      <c r="E64" s="10">
        <v>2.4700000000000002</v>
      </c>
      <c r="F64" s="9" t="s">
        <v>5</v>
      </c>
      <c r="G64" s="9">
        <v>2</v>
      </c>
      <c r="H64" s="9" t="s">
        <v>683</v>
      </c>
      <c r="I64" s="9" t="s">
        <v>6</v>
      </c>
      <c r="J64" s="9" t="s">
        <v>73</v>
      </c>
      <c r="K64" s="11">
        <v>684.64149999999995</v>
      </c>
      <c r="L64" s="11">
        <v>75.566000000000003</v>
      </c>
      <c r="M64" s="12">
        <v>1980</v>
      </c>
      <c r="N64" s="12">
        <f t="shared" si="0"/>
        <v>75.127805240456695</v>
      </c>
      <c r="O64" s="10">
        <v>3.4603000000000002</v>
      </c>
      <c r="P64" s="10">
        <v>0.31130000000000002</v>
      </c>
      <c r="Q64" s="11">
        <v>97</v>
      </c>
      <c r="R64" s="10">
        <f t="shared" si="1"/>
        <v>2.9826692399999999</v>
      </c>
      <c r="T64" s="11">
        <v>51.75</v>
      </c>
      <c r="U64" s="9" t="s">
        <v>63</v>
      </c>
      <c r="V64" s="9" t="s">
        <v>988</v>
      </c>
      <c r="W64" s="14">
        <v>37</v>
      </c>
    </row>
    <row r="65" spans="1:23" ht="28.5" customHeight="1">
      <c r="A65" s="9" t="s">
        <v>472</v>
      </c>
      <c r="B65" s="9" t="s">
        <v>522</v>
      </c>
      <c r="C65" s="9">
        <v>320</v>
      </c>
      <c r="D65" s="10">
        <v>2.4700000000000002</v>
      </c>
      <c r="E65" s="10">
        <v>12.329000000000001</v>
      </c>
      <c r="F65" s="9" t="s">
        <v>5</v>
      </c>
      <c r="G65" s="9">
        <v>2</v>
      </c>
      <c r="H65" s="9" t="s">
        <v>683</v>
      </c>
      <c r="I65" s="9" t="s">
        <v>6</v>
      </c>
      <c r="J65" s="9" t="s">
        <v>86</v>
      </c>
      <c r="K65" s="11">
        <v>410.02839999999998</v>
      </c>
      <c r="L65" s="11">
        <v>45.885300000000001</v>
      </c>
      <c r="M65" s="12">
        <v>1986</v>
      </c>
      <c r="N65" s="12">
        <f t="shared" si="0"/>
        <v>77.228268200040858</v>
      </c>
      <c r="O65" s="10">
        <v>3.4184000000000001</v>
      </c>
      <c r="P65" s="10">
        <v>7.4300000000000005E-2</v>
      </c>
      <c r="Q65" s="11">
        <v>94</v>
      </c>
      <c r="R65" s="10">
        <f t="shared" si="1"/>
        <v>3.21631804</v>
      </c>
      <c r="T65" s="11">
        <v>65.319000000000003</v>
      </c>
      <c r="U65" s="9" t="s">
        <v>63</v>
      </c>
      <c r="V65" s="9" t="s">
        <v>986</v>
      </c>
      <c r="W65" s="14">
        <v>2</v>
      </c>
    </row>
    <row r="66" spans="1:23" ht="28.5" customHeight="1">
      <c r="A66" s="9" t="s">
        <v>473</v>
      </c>
      <c r="B66" s="9" t="s">
        <v>522</v>
      </c>
      <c r="C66" s="9">
        <v>191</v>
      </c>
      <c r="D66" s="10">
        <v>1.099</v>
      </c>
      <c r="E66" s="10">
        <v>11.71</v>
      </c>
      <c r="F66" s="9" t="s">
        <v>5</v>
      </c>
      <c r="G66" s="9">
        <v>2</v>
      </c>
      <c r="H66" s="9" t="s">
        <v>684</v>
      </c>
      <c r="I66" s="9" t="s">
        <v>6</v>
      </c>
      <c r="J66" s="9" t="s">
        <v>73</v>
      </c>
      <c r="K66" s="11">
        <v>50</v>
      </c>
      <c r="L66" s="11">
        <v>5</v>
      </c>
      <c r="M66" s="12">
        <v>2000</v>
      </c>
      <c r="N66" s="12">
        <f t="shared" ref="N66:N90" si="2">(LN(O66/5.35))/-0.0058</f>
        <v>112.1952476633499</v>
      </c>
      <c r="O66" s="10">
        <v>2.7909000000000002</v>
      </c>
      <c r="P66" s="10">
        <v>0.16089999999999999</v>
      </c>
      <c r="Q66" s="11">
        <v>98</v>
      </c>
      <c r="R66" s="10">
        <f t="shared" si="1"/>
        <v>2.6273447600000002</v>
      </c>
      <c r="T66" s="11">
        <v>59.0261</v>
      </c>
      <c r="U66" s="9" t="s">
        <v>63</v>
      </c>
      <c r="V66" s="9" t="s">
        <v>987</v>
      </c>
      <c r="W66" s="14">
        <v>29</v>
      </c>
    </row>
    <row r="67" spans="1:23" ht="28.5" customHeight="1">
      <c r="A67" s="9" t="s">
        <v>77</v>
      </c>
      <c r="B67" s="9" t="s">
        <v>523</v>
      </c>
      <c r="C67" s="9">
        <v>287</v>
      </c>
      <c r="D67" s="10">
        <v>0</v>
      </c>
      <c r="E67" s="10">
        <v>6.4119999999999999</v>
      </c>
      <c r="F67" s="9" t="s">
        <v>5</v>
      </c>
      <c r="G67" s="9">
        <v>2</v>
      </c>
      <c r="H67" s="9" t="s">
        <v>685</v>
      </c>
      <c r="I67" s="9" t="s">
        <v>6</v>
      </c>
      <c r="J67" s="9" t="s">
        <v>73</v>
      </c>
      <c r="K67" s="11">
        <v>458</v>
      </c>
      <c r="L67" s="11">
        <v>132</v>
      </c>
      <c r="M67" s="12">
        <v>2004</v>
      </c>
      <c r="N67" s="12">
        <f t="shared" si="2"/>
        <v>56.231800678502708</v>
      </c>
      <c r="O67" s="10">
        <v>3.8611</v>
      </c>
      <c r="P67" s="10">
        <v>7.3499999999999996E-2</v>
      </c>
      <c r="Q67" s="11">
        <v>97</v>
      </c>
      <c r="R67" s="10">
        <f t="shared" ref="R67:R89" si="3">O67-(4*(P67^2))-(3*(1-Q67/100))</f>
        <v>3.7494909999999999</v>
      </c>
      <c r="T67" s="11">
        <v>64.099999999999994</v>
      </c>
      <c r="U67" s="9" t="s">
        <v>74</v>
      </c>
      <c r="V67" s="9" t="s">
        <v>986</v>
      </c>
      <c r="W67" s="14">
        <v>22</v>
      </c>
    </row>
    <row r="68" spans="1:23" ht="28.5" customHeight="1">
      <c r="A68" s="9" t="s">
        <v>77</v>
      </c>
      <c r="B68" s="9" t="s">
        <v>523</v>
      </c>
      <c r="C68" s="9">
        <v>287</v>
      </c>
      <c r="D68" s="10">
        <v>6.4119999999999999</v>
      </c>
      <c r="E68" s="10">
        <v>12.785</v>
      </c>
      <c r="F68" s="9" t="s">
        <v>5</v>
      </c>
      <c r="G68" s="9">
        <v>2</v>
      </c>
      <c r="H68" s="9" t="s">
        <v>686</v>
      </c>
      <c r="I68" s="9" t="s">
        <v>6</v>
      </c>
      <c r="J68" s="9" t="s">
        <v>73</v>
      </c>
      <c r="K68" s="11">
        <v>480</v>
      </c>
      <c r="L68" s="11">
        <v>124.36150000000001</v>
      </c>
      <c r="M68" s="12">
        <v>2010</v>
      </c>
      <c r="N68" s="12">
        <f t="shared" si="2"/>
        <v>41.726213037688353</v>
      </c>
      <c r="O68" s="10">
        <v>4.2</v>
      </c>
      <c r="P68" s="10">
        <v>0.02</v>
      </c>
      <c r="Q68" s="11">
        <v>100</v>
      </c>
      <c r="R68" s="10">
        <f t="shared" si="3"/>
        <v>4.1984000000000004</v>
      </c>
      <c r="T68" s="11">
        <v>42.966700000000003</v>
      </c>
      <c r="U68" s="9" t="s">
        <v>74</v>
      </c>
      <c r="V68" s="9" t="s">
        <v>986</v>
      </c>
      <c r="W68" s="14">
        <v>24</v>
      </c>
    </row>
    <row r="69" spans="1:23" ht="28.5" customHeight="1">
      <c r="A69" s="9" t="s">
        <v>77</v>
      </c>
      <c r="B69" s="9" t="s">
        <v>523</v>
      </c>
      <c r="C69" s="9">
        <v>287</v>
      </c>
      <c r="D69" s="10">
        <v>12.785</v>
      </c>
      <c r="E69" s="10">
        <v>23.393999999999998</v>
      </c>
      <c r="F69" s="9" t="s">
        <v>5</v>
      </c>
      <c r="G69" s="9">
        <v>2</v>
      </c>
      <c r="H69" s="9" t="s">
        <v>686</v>
      </c>
      <c r="I69" s="9" t="s">
        <v>6</v>
      </c>
      <c r="J69" s="9" t="s">
        <v>73</v>
      </c>
      <c r="K69" s="11">
        <v>485.19409999999999</v>
      </c>
      <c r="L69" s="11">
        <v>123.02030000000001</v>
      </c>
      <c r="M69" s="12">
        <v>1989</v>
      </c>
      <c r="N69" s="12">
        <f t="shared" si="2"/>
        <v>82.430361760092566</v>
      </c>
      <c r="O69" s="10">
        <v>3.3168000000000002</v>
      </c>
      <c r="P69" s="10">
        <v>0.15010000000000001</v>
      </c>
      <c r="Q69" s="11">
        <v>90</v>
      </c>
      <c r="R69" s="10">
        <f t="shared" si="3"/>
        <v>2.9266799600000004</v>
      </c>
      <c r="T69" s="11">
        <v>49.7</v>
      </c>
      <c r="U69" s="9" t="s">
        <v>74</v>
      </c>
      <c r="V69" s="9" t="s">
        <v>987</v>
      </c>
      <c r="W69" s="14">
        <v>16</v>
      </c>
    </row>
    <row r="70" spans="1:23" ht="28.5" customHeight="1">
      <c r="A70" s="9" t="s">
        <v>77</v>
      </c>
      <c r="B70" s="9" t="s">
        <v>523</v>
      </c>
      <c r="C70" s="9">
        <v>287</v>
      </c>
      <c r="D70" s="10">
        <v>23.393999999999998</v>
      </c>
      <c r="E70" s="10">
        <v>31.5</v>
      </c>
      <c r="F70" s="9" t="s">
        <v>5</v>
      </c>
      <c r="G70" s="9">
        <v>2</v>
      </c>
      <c r="H70" s="9" t="s">
        <v>686</v>
      </c>
      <c r="I70" s="9" t="s">
        <v>6</v>
      </c>
      <c r="J70" s="9" t="s">
        <v>73</v>
      </c>
      <c r="K70" s="11">
        <v>479.04219999999998</v>
      </c>
      <c r="L70" s="11">
        <v>122.0081</v>
      </c>
      <c r="M70" s="12">
        <v>1996</v>
      </c>
      <c r="N70" s="12">
        <f t="shared" si="2"/>
        <v>89.41059991495905</v>
      </c>
      <c r="O70" s="10">
        <v>3.1852</v>
      </c>
      <c r="P70" s="10">
        <v>0.13009999999999999</v>
      </c>
      <c r="Q70" s="11">
        <v>86</v>
      </c>
      <c r="R70" s="10">
        <f t="shared" si="3"/>
        <v>2.6974959599999999</v>
      </c>
      <c r="T70" s="11">
        <v>48.864699999999999</v>
      </c>
      <c r="U70" s="9" t="s">
        <v>74</v>
      </c>
      <c r="V70" s="9" t="s">
        <v>987</v>
      </c>
      <c r="W70" s="14">
        <v>10</v>
      </c>
    </row>
    <row r="71" spans="1:23" ht="28.5" customHeight="1">
      <c r="A71" s="9" t="s">
        <v>77</v>
      </c>
      <c r="B71" s="9" t="s">
        <v>523</v>
      </c>
      <c r="C71" s="9">
        <v>287</v>
      </c>
      <c r="D71" s="10">
        <v>31.5</v>
      </c>
      <c r="E71" s="10">
        <v>41.142000000000003</v>
      </c>
      <c r="F71" s="9" t="s">
        <v>5</v>
      </c>
      <c r="G71" s="9">
        <v>2</v>
      </c>
      <c r="H71" s="9" t="s">
        <v>686</v>
      </c>
      <c r="I71" s="9" t="s">
        <v>6</v>
      </c>
      <c r="J71" s="9" t="s">
        <v>73</v>
      </c>
      <c r="K71" s="11">
        <v>479</v>
      </c>
      <c r="L71" s="11">
        <v>122</v>
      </c>
      <c r="M71" s="12">
        <v>2007</v>
      </c>
      <c r="N71" s="12">
        <f t="shared" si="2"/>
        <v>52.390019030484879</v>
      </c>
      <c r="O71" s="10">
        <v>3.9481000000000002</v>
      </c>
      <c r="P71" s="10">
        <v>8.8900000000000007E-2</v>
      </c>
      <c r="Q71" s="11">
        <v>94</v>
      </c>
      <c r="R71" s="10">
        <f t="shared" si="3"/>
        <v>3.7364871599999998</v>
      </c>
      <c r="T71" s="11">
        <v>47.2211</v>
      </c>
      <c r="U71" s="9" t="s">
        <v>74</v>
      </c>
      <c r="V71" s="9" t="s">
        <v>986</v>
      </c>
      <c r="W71" s="14">
        <v>20</v>
      </c>
    </row>
    <row r="72" spans="1:23" ht="28.5" customHeight="1">
      <c r="A72" s="9" t="s">
        <v>27</v>
      </c>
      <c r="B72" s="9" t="s">
        <v>523</v>
      </c>
      <c r="C72" s="9">
        <v>287</v>
      </c>
      <c r="D72" s="10">
        <v>22.806999999999999</v>
      </c>
      <c r="E72" s="10">
        <v>33.145000000000003</v>
      </c>
      <c r="F72" s="9" t="s">
        <v>5</v>
      </c>
      <c r="G72" s="9">
        <v>2</v>
      </c>
      <c r="H72" s="9" t="s">
        <v>566</v>
      </c>
      <c r="I72" s="9" t="s">
        <v>6</v>
      </c>
      <c r="J72" s="9" t="s">
        <v>73</v>
      </c>
      <c r="K72" s="11">
        <v>1768</v>
      </c>
      <c r="L72" s="11">
        <v>550</v>
      </c>
      <c r="M72" s="12">
        <v>1991</v>
      </c>
      <c r="N72" s="12">
        <f t="shared" si="2"/>
        <v>74.660073451385671</v>
      </c>
      <c r="O72" s="10">
        <v>3.4697</v>
      </c>
      <c r="P72" s="10">
        <v>0.1643</v>
      </c>
      <c r="Q72" s="11">
        <v>88</v>
      </c>
      <c r="R72" s="10">
        <f t="shared" si="3"/>
        <v>3.0017220400000002</v>
      </c>
      <c r="T72" s="11">
        <v>44.0364</v>
      </c>
      <c r="U72" s="9" t="s">
        <v>74</v>
      </c>
      <c r="V72" s="9" t="s">
        <v>988</v>
      </c>
      <c r="W72" s="14">
        <v>5</v>
      </c>
    </row>
    <row r="73" spans="1:23" ht="28.5" customHeight="1">
      <c r="A73" s="9" t="s">
        <v>27</v>
      </c>
      <c r="B73" s="9" t="s">
        <v>523</v>
      </c>
      <c r="C73" s="9">
        <v>287</v>
      </c>
      <c r="D73" s="10">
        <v>33.145000000000003</v>
      </c>
      <c r="E73" s="10">
        <v>33.439</v>
      </c>
      <c r="F73" s="9" t="s">
        <v>5</v>
      </c>
      <c r="G73" s="9">
        <v>2</v>
      </c>
      <c r="H73" s="9" t="s">
        <v>566</v>
      </c>
      <c r="I73" s="9" t="s">
        <v>6</v>
      </c>
      <c r="J73" s="9" t="s">
        <v>86</v>
      </c>
      <c r="K73" s="11">
        <v>1401.3333</v>
      </c>
      <c r="L73" s="11">
        <v>569.04759999999999</v>
      </c>
      <c r="M73" s="12">
        <v>2000</v>
      </c>
      <c r="N73" s="12">
        <f t="shared" si="2"/>
        <v>72.438342723117074</v>
      </c>
      <c r="O73" s="10">
        <v>3.5146999999999999</v>
      </c>
      <c r="P73" s="10">
        <v>0.1288</v>
      </c>
      <c r="Q73" s="11">
        <v>88</v>
      </c>
      <c r="R73" s="10">
        <f t="shared" si="3"/>
        <v>3.0883422400000002</v>
      </c>
      <c r="T73" s="11">
        <v>35.6</v>
      </c>
      <c r="U73" s="9" t="s">
        <v>74</v>
      </c>
      <c r="V73" s="9" t="s">
        <v>988</v>
      </c>
      <c r="W73" s="14">
        <v>5</v>
      </c>
    </row>
    <row r="74" spans="1:23" ht="28.5" customHeight="1">
      <c r="A74" s="9" t="s">
        <v>27</v>
      </c>
      <c r="B74" s="9" t="s">
        <v>523</v>
      </c>
      <c r="C74" s="9">
        <v>287</v>
      </c>
      <c r="D74" s="10">
        <v>33.439</v>
      </c>
      <c r="E74" s="10">
        <v>38.6</v>
      </c>
      <c r="F74" s="9" t="s">
        <v>5</v>
      </c>
      <c r="G74" s="9">
        <v>2</v>
      </c>
      <c r="H74" s="9" t="s">
        <v>687</v>
      </c>
      <c r="I74" s="9" t="s">
        <v>6</v>
      </c>
      <c r="J74" s="9" t="s">
        <v>73</v>
      </c>
      <c r="K74" s="11">
        <v>1152</v>
      </c>
      <c r="L74" s="11">
        <v>582</v>
      </c>
      <c r="M74" s="12">
        <v>2000</v>
      </c>
      <c r="N74" s="12">
        <f t="shared" si="2"/>
        <v>67.988113899462221</v>
      </c>
      <c r="O74" s="10">
        <v>3.6065999999999998</v>
      </c>
      <c r="P74" s="10">
        <v>0.17710000000000001</v>
      </c>
      <c r="Q74" s="11">
        <v>90</v>
      </c>
      <c r="R74" s="10">
        <f t="shared" si="3"/>
        <v>3.1811423599999999</v>
      </c>
      <c r="T74" s="11">
        <v>66.989999999999995</v>
      </c>
      <c r="U74" s="9" t="s">
        <v>74</v>
      </c>
      <c r="V74" s="9" t="s">
        <v>988</v>
      </c>
      <c r="W74" s="14">
        <v>12</v>
      </c>
    </row>
    <row r="75" spans="1:23" ht="28.5" customHeight="1">
      <c r="A75" s="9" t="s">
        <v>27</v>
      </c>
      <c r="B75" s="9" t="s">
        <v>523</v>
      </c>
      <c r="C75" s="9">
        <v>287</v>
      </c>
      <c r="D75" s="10">
        <v>38.6</v>
      </c>
      <c r="E75" s="10">
        <v>44.311</v>
      </c>
      <c r="F75" s="9" t="s">
        <v>5</v>
      </c>
      <c r="G75" s="9">
        <v>2</v>
      </c>
      <c r="H75" s="9" t="s">
        <v>566</v>
      </c>
      <c r="I75" s="9" t="s">
        <v>13</v>
      </c>
      <c r="J75" s="9" t="s">
        <v>73</v>
      </c>
      <c r="K75" s="11">
        <v>1152</v>
      </c>
      <c r="L75" s="11">
        <v>582</v>
      </c>
      <c r="M75" s="12">
        <v>2004</v>
      </c>
      <c r="N75" s="12">
        <f t="shared" si="2"/>
        <v>49.991820833352861</v>
      </c>
      <c r="O75" s="10">
        <v>4.0034000000000001</v>
      </c>
      <c r="P75" s="10">
        <v>0.15559999999999999</v>
      </c>
      <c r="Q75" s="11">
        <v>100</v>
      </c>
      <c r="R75" s="10">
        <f t="shared" si="3"/>
        <v>3.90655456</v>
      </c>
      <c r="T75" s="11">
        <v>58.916699999999999</v>
      </c>
      <c r="U75" s="9" t="s">
        <v>74</v>
      </c>
      <c r="V75" s="9" t="s">
        <v>986</v>
      </c>
      <c r="W75" s="14">
        <v>23</v>
      </c>
    </row>
    <row r="76" spans="1:23" ht="28.5" customHeight="1">
      <c r="A76" s="9" t="s">
        <v>27</v>
      </c>
      <c r="B76" s="9" t="s">
        <v>522</v>
      </c>
      <c r="C76" s="9">
        <v>220</v>
      </c>
      <c r="D76" s="10">
        <v>44.311</v>
      </c>
      <c r="E76" s="10">
        <v>44.771999999999998</v>
      </c>
      <c r="F76" s="9" t="s">
        <v>5</v>
      </c>
      <c r="G76" s="9">
        <v>2</v>
      </c>
      <c r="H76" s="9" t="s">
        <v>688</v>
      </c>
      <c r="I76" s="9" t="s">
        <v>6</v>
      </c>
      <c r="J76" s="9" t="s">
        <v>73</v>
      </c>
      <c r="K76" s="11">
        <v>878</v>
      </c>
      <c r="L76" s="11">
        <v>510</v>
      </c>
      <c r="M76" s="12">
        <v>2004</v>
      </c>
      <c r="N76" s="12">
        <f t="shared" si="2"/>
        <v>33.067986113443986</v>
      </c>
      <c r="O76" s="10">
        <v>4.4162999999999997</v>
      </c>
      <c r="P76" s="10">
        <v>0.1123</v>
      </c>
      <c r="Q76" s="11">
        <v>100</v>
      </c>
      <c r="R76" s="10">
        <f t="shared" si="3"/>
        <v>4.3658548399999999</v>
      </c>
      <c r="U76" s="9" t="s">
        <v>74</v>
      </c>
      <c r="V76" s="9"/>
    </row>
    <row r="77" spans="1:23" ht="28.5" customHeight="1">
      <c r="A77" s="9" t="s">
        <v>27</v>
      </c>
      <c r="B77" s="9" t="s">
        <v>522</v>
      </c>
      <c r="C77" s="9">
        <v>220</v>
      </c>
      <c r="D77" s="10">
        <v>44.771999999999998</v>
      </c>
      <c r="E77" s="10">
        <v>51.063000000000002</v>
      </c>
      <c r="F77" s="9" t="s">
        <v>5</v>
      </c>
      <c r="G77" s="9">
        <v>2</v>
      </c>
      <c r="H77" s="9" t="s">
        <v>688</v>
      </c>
      <c r="I77" s="9" t="s">
        <v>57</v>
      </c>
      <c r="J77" s="9" t="s">
        <v>73</v>
      </c>
      <c r="K77" s="11">
        <v>878</v>
      </c>
      <c r="L77" s="11">
        <v>510</v>
      </c>
      <c r="M77" s="12">
        <v>1999</v>
      </c>
      <c r="N77" s="12">
        <f t="shared" si="2"/>
        <v>81.50755668339545</v>
      </c>
      <c r="O77" s="10">
        <v>3.3346</v>
      </c>
      <c r="P77" s="10">
        <v>0.217</v>
      </c>
      <c r="Q77" s="11">
        <v>87</v>
      </c>
      <c r="R77" s="10">
        <f t="shared" si="3"/>
        <v>2.7562439999999997</v>
      </c>
      <c r="T77" s="11">
        <v>42.3538</v>
      </c>
      <c r="U77" s="9" t="s">
        <v>74</v>
      </c>
      <c r="V77" s="9" t="s">
        <v>988</v>
      </c>
      <c r="W77" s="14">
        <v>3</v>
      </c>
    </row>
    <row r="78" spans="1:23" ht="28.5" customHeight="1">
      <c r="A78" s="9" t="s">
        <v>27</v>
      </c>
      <c r="B78" s="9" t="s">
        <v>522</v>
      </c>
      <c r="C78" s="9">
        <v>220</v>
      </c>
      <c r="D78" s="10">
        <v>51.063000000000002</v>
      </c>
      <c r="E78" s="10">
        <v>57.014000000000003</v>
      </c>
      <c r="F78" s="9" t="s">
        <v>5</v>
      </c>
      <c r="G78" s="9">
        <v>2</v>
      </c>
      <c r="H78" s="9" t="s">
        <v>688</v>
      </c>
      <c r="I78" s="9" t="s">
        <v>57</v>
      </c>
      <c r="J78" s="9" t="s">
        <v>73</v>
      </c>
      <c r="K78" s="11">
        <v>878</v>
      </c>
      <c r="L78" s="11">
        <v>510</v>
      </c>
      <c r="M78" s="12">
        <v>1999</v>
      </c>
      <c r="N78" s="12">
        <f t="shared" si="2"/>
        <v>56.72369636544267</v>
      </c>
      <c r="O78" s="10">
        <v>3.8500999999999999</v>
      </c>
      <c r="P78" s="10">
        <v>0.2059</v>
      </c>
      <c r="Q78" s="11">
        <v>87</v>
      </c>
      <c r="R78" s="10">
        <f t="shared" si="3"/>
        <v>3.2905207599999997</v>
      </c>
      <c r="T78" s="11">
        <v>42.2</v>
      </c>
      <c r="U78" s="9" t="s">
        <v>74</v>
      </c>
      <c r="V78" s="9" t="s">
        <v>988</v>
      </c>
      <c r="W78" s="14">
        <v>14</v>
      </c>
    </row>
    <row r="79" spans="1:23" ht="28.5" customHeight="1">
      <c r="A79" s="9" t="s">
        <v>27</v>
      </c>
      <c r="B79" s="9" t="s">
        <v>522</v>
      </c>
      <c r="C79" s="9">
        <v>220</v>
      </c>
      <c r="D79" s="10">
        <v>57.014000000000003</v>
      </c>
      <c r="E79" s="10">
        <v>58.886000000000003</v>
      </c>
      <c r="F79" s="9" t="s">
        <v>5</v>
      </c>
      <c r="G79" s="9">
        <v>2</v>
      </c>
      <c r="H79" s="9" t="s">
        <v>689</v>
      </c>
      <c r="I79" s="9" t="s">
        <v>57</v>
      </c>
      <c r="J79" s="9" t="s">
        <v>73</v>
      </c>
      <c r="K79" s="11">
        <v>878</v>
      </c>
      <c r="L79" s="11">
        <v>510</v>
      </c>
      <c r="M79" s="12">
        <v>1999</v>
      </c>
      <c r="N79" s="12">
        <f t="shared" si="2"/>
        <v>60.234249870353153</v>
      </c>
      <c r="O79" s="10">
        <v>3.7725</v>
      </c>
      <c r="P79" s="10">
        <v>0.19819999999999999</v>
      </c>
      <c r="Q79" s="11">
        <v>80</v>
      </c>
      <c r="R79" s="10">
        <f t="shared" si="3"/>
        <v>3.0153670400000001</v>
      </c>
      <c r="T79" s="11">
        <v>44.2</v>
      </c>
      <c r="U79" s="9" t="s">
        <v>74</v>
      </c>
      <c r="V79" s="9" t="s">
        <v>988</v>
      </c>
      <c r="W79" s="14">
        <v>6</v>
      </c>
    </row>
    <row r="80" spans="1:23" ht="28.5" customHeight="1">
      <c r="A80" s="9" t="s">
        <v>27</v>
      </c>
      <c r="B80" s="9" t="s">
        <v>522</v>
      </c>
      <c r="C80" s="9">
        <v>220</v>
      </c>
      <c r="D80" s="10">
        <v>58.886000000000003</v>
      </c>
      <c r="E80" s="10">
        <v>65.097999999999999</v>
      </c>
      <c r="F80" s="9" t="s">
        <v>5</v>
      </c>
      <c r="G80" s="9">
        <v>2</v>
      </c>
      <c r="H80" s="9" t="s">
        <v>689</v>
      </c>
      <c r="I80" s="9" t="s">
        <v>6</v>
      </c>
      <c r="J80" s="9" t="s">
        <v>73</v>
      </c>
      <c r="K80" s="11">
        <v>878</v>
      </c>
      <c r="L80" s="11">
        <v>510</v>
      </c>
      <c r="M80" s="12">
        <v>2005</v>
      </c>
      <c r="N80" s="12">
        <f t="shared" si="2"/>
        <v>59.714023642895675</v>
      </c>
      <c r="O80" s="10">
        <v>3.7839</v>
      </c>
      <c r="P80" s="10">
        <v>0.17730000000000001</v>
      </c>
      <c r="Q80" s="11">
        <v>92</v>
      </c>
      <c r="R80" s="10">
        <f t="shared" si="3"/>
        <v>3.4181588400000003</v>
      </c>
      <c r="T80" s="11">
        <v>59.1</v>
      </c>
      <c r="U80" s="9" t="s">
        <v>74</v>
      </c>
      <c r="V80" s="9" t="s">
        <v>986</v>
      </c>
      <c r="W80" s="14">
        <v>6</v>
      </c>
    </row>
    <row r="81" spans="1:23" ht="28.5" customHeight="1">
      <c r="A81" s="9" t="s">
        <v>27</v>
      </c>
      <c r="B81" s="9" t="s">
        <v>522</v>
      </c>
      <c r="C81" s="9">
        <v>220</v>
      </c>
      <c r="D81" s="10">
        <v>65.097999999999999</v>
      </c>
      <c r="E81" s="10">
        <v>72.138999999999996</v>
      </c>
      <c r="F81" s="9" t="s">
        <v>5</v>
      </c>
      <c r="G81" s="9">
        <v>2</v>
      </c>
      <c r="H81" s="9" t="s">
        <v>689</v>
      </c>
      <c r="I81" s="9" t="s">
        <v>6</v>
      </c>
      <c r="J81" s="9" t="s">
        <v>73</v>
      </c>
      <c r="K81" s="11">
        <v>903.70939999999996</v>
      </c>
      <c r="L81" s="11">
        <v>509.08179999999999</v>
      </c>
      <c r="M81" s="12">
        <v>2006</v>
      </c>
      <c r="N81" s="12">
        <f t="shared" si="2"/>
        <v>52.792252481983724</v>
      </c>
      <c r="O81" s="10">
        <v>3.9388999999999998</v>
      </c>
      <c r="P81" s="10">
        <v>0.13730000000000001</v>
      </c>
      <c r="Q81" s="11">
        <v>93</v>
      </c>
      <c r="R81" s="10">
        <f t="shared" si="3"/>
        <v>3.65349484</v>
      </c>
      <c r="T81" s="11">
        <v>44.285699999999999</v>
      </c>
      <c r="U81" s="9" t="s">
        <v>74</v>
      </c>
      <c r="V81" s="9" t="s">
        <v>986</v>
      </c>
      <c r="W81" s="14">
        <v>16</v>
      </c>
    </row>
    <row r="82" spans="1:23" ht="28.5" customHeight="1">
      <c r="A82" s="9" t="s">
        <v>27</v>
      </c>
      <c r="B82" s="9" t="s">
        <v>522</v>
      </c>
      <c r="C82" s="9">
        <v>220</v>
      </c>
      <c r="D82" s="10">
        <v>72.138999999999996</v>
      </c>
      <c r="E82" s="10">
        <v>79.751999999999995</v>
      </c>
      <c r="F82" s="9" t="s">
        <v>5</v>
      </c>
      <c r="G82" s="9">
        <v>2</v>
      </c>
      <c r="H82" s="9" t="s">
        <v>689</v>
      </c>
      <c r="I82" s="9" t="s">
        <v>6</v>
      </c>
      <c r="J82" s="9" t="s">
        <v>73</v>
      </c>
      <c r="K82" s="11">
        <v>906</v>
      </c>
      <c r="L82" s="11">
        <v>509</v>
      </c>
      <c r="M82" s="12">
        <v>1971</v>
      </c>
      <c r="N82" s="12">
        <f t="shared" si="2"/>
        <v>79.094412178874478</v>
      </c>
      <c r="O82" s="10">
        <v>3.3816000000000002</v>
      </c>
      <c r="P82" s="10">
        <v>0.2107</v>
      </c>
      <c r="Q82" s="11">
        <v>93</v>
      </c>
      <c r="R82" s="10">
        <f t="shared" si="3"/>
        <v>2.9940220400000004</v>
      </c>
      <c r="T82" s="11">
        <v>53.4467</v>
      </c>
      <c r="U82" s="9" t="s">
        <v>74</v>
      </c>
      <c r="V82" s="9" t="s">
        <v>988</v>
      </c>
      <c r="W82" s="14">
        <v>8</v>
      </c>
    </row>
    <row r="83" spans="1:23" ht="28.5" customHeight="1">
      <c r="A83" s="9" t="s">
        <v>27</v>
      </c>
      <c r="B83" s="9" t="s">
        <v>522</v>
      </c>
      <c r="C83" s="9">
        <v>220</v>
      </c>
      <c r="D83" s="10">
        <v>79.751999999999995</v>
      </c>
      <c r="E83" s="10">
        <v>87.998999999999995</v>
      </c>
      <c r="F83" s="9" t="s">
        <v>5</v>
      </c>
      <c r="G83" s="9">
        <v>2</v>
      </c>
      <c r="H83" s="9" t="s">
        <v>689</v>
      </c>
      <c r="I83" s="9" t="s">
        <v>13</v>
      </c>
      <c r="J83" s="9" t="s">
        <v>73</v>
      </c>
      <c r="K83" s="11">
        <v>1222.2753</v>
      </c>
      <c r="L83" s="11">
        <v>604.75490000000002</v>
      </c>
      <c r="M83" s="12">
        <v>2002</v>
      </c>
      <c r="N83" s="12">
        <f t="shared" si="2"/>
        <v>66.559893397372036</v>
      </c>
      <c r="O83" s="10">
        <v>3.6366000000000001</v>
      </c>
      <c r="P83" s="10">
        <v>0.25180000000000002</v>
      </c>
      <c r="Q83" s="11">
        <v>86</v>
      </c>
      <c r="R83" s="10">
        <f t="shared" si="3"/>
        <v>2.9629870400000002</v>
      </c>
      <c r="T83" s="11">
        <v>51.4375</v>
      </c>
      <c r="U83" s="9" t="s">
        <v>74</v>
      </c>
      <c r="V83" s="9" t="s">
        <v>988</v>
      </c>
      <c r="W83" s="14">
        <v>7</v>
      </c>
    </row>
    <row r="84" spans="1:23" ht="28.5" customHeight="1">
      <c r="A84" s="9" t="s">
        <v>27</v>
      </c>
      <c r="B84" s="9" t="s">
        <v>522</v>
      </c>
      <c r="C84" s="9">
        <v>220</v>
      </c>
      <c r="D84" s="10">
        <v>87.998999999999995</v>
      </c>
      <c r="E84" s="10">
        <v>94.082999999999998</v>
      </c>
      <c r="F84" s="9" t="s">
        <v>5</v>
      </c>
      <c r="G84" s="9">
        <v>2</v>
      </c>
      <c r="H84" s="9" t="s">
        <v>689</v>
      </c>
      <c r="I84" s="9" t="s">
        <v>13</v>
      </c>
      <c r="J84" s="9" t="s">
        <v>73</v>
      </c>
      <c r="K84" s="11">
        <v>1504</v>
      </c>
      <c r="L84" s="11">
        <v>698</v>
      </c>
      <c r="M84" s="12">
        <v>1990</v>
      </c>
      <c r="N84" s="12">
        <f t="shared" si="2"/>
        <v>94.988613474620678</v>
      </c>
      <c r="O84" s="10">
        <v>3.0838000000000001</v>
      </c>
      <c r="P84" s="10">
        <v>0.24429999999999999</v>
      </c>
      <c r="Q84" s="11">
        <v>86</v>
      </c>
      <c r="R84" s="10">
        <f t="shared" si="3"/>
        <v>2.42507004</v>
      </c>
      <c r="T84" s="11">
        <v>46.215400000000002</v>
      </c>
      <c r="U84" s="9" t="s">
        <v>74</v>
      </c>
      <c r="V84" s="9" t="s">
        <v>988</v>
      </c>
      <c r="W84" s="14">
        <v>1</v>
      </c>
    </row>
    <row r="85" spans="1:23" ht="28.5" customHeight="1">
      <c r="A85" s="9" t="s">
        <v>27</v>
      </c>
      <c r="B85" s="9" t="s">
        <v>522</v>
      </c>
      <c r="C85" s="9">
        <v>220</v>
      </c>
      <c r="D85" s="10">
        <v>94.082999999999998</v>
      </c>
      <c r="E85" s="10">
        <v>98</v>
      </c>
      <c r="F85" s="9" t="s">
        <v>5</v>
      </c>
      <c r="G85" s="9">
        <v>2</v>
      </c>
      <c r="H85" s="9" t="s">
        <v>689</v>
      </c>
      <c r="I85" s="9" t="s">
        <v>13</v>
      </c>
      <c r="J85" s="9" t="s">
        <v>73</v>
      </c>
      <c r="K85" s="11">
        <v>1531.3244999999999</v>
      </c>
      <c r="L85" s="11">
        <v>706.87159999999994</v>
      </c>
      <c r="M85" s="12">
        <v>2003</v>
      </c>
      <c r="N85" s="12">
        <f t="shared" si="2"/>
        <v>55.692331405633801</v>
      </c>
      <c r="O85" s="10">
        <v>3.8732000000000002</v>
      </c>
      <c r="P85" s="10">
        <v>0.26119999999999999</v>
      </c>
      <c r="Q85" s="11">
        <v>82</v>
      </c>
      <c r="R85" s="10">
        <f t="shared" si="3"/>
        <v>3.0602982400000003</v>
      </c>
      <c r="T85" s="11">
        <v>53.642899999999997</v>
      </c>
      <c r="U85" s="9" t="s">
        <v>74</v>
      </c>
      <c r="V85" s="9" t="s">
        <v>988</v>
      </c>
      <c r="W85" s="14">
        <v>9</v>
      </c>
    </row>
    <row r="86" spans="1:23" ht="28.5" customHeight="1">
      <c r="A86" s="9" t="s">
        <v>27</v>
      </c>
      <c r="B86" s="9" t="s">
        <v>522</v>
      </c>
      <c r="C86" s="9">
        <v>220</v>
      </c>
      <c r="D86" s="10">
        <v>98</v>
      </c>
      <c r="E86" s="10">
        <v>101.131</v>
      </c>
      <c r="F86" s="9" t="s">
        <v>5</v>
      </c>
      <c r="G86" s="9">
        <v>2</v>
      </c>
      <c r="H86" s="9" t="s">
        <v>689</v>
      </c>
      <c r="I86" s="9" t="s">
        <v>13</v>
      </c>
      <c r="J86" s="9" t="s">
        <v>73</v>
      </c>
      <c r="K86" s="11">
        <v>1658</v>
      </c>
      <c r="L86" s="11">
        <v>748</v>
      </c>
      <c r="M86" s="12">
        <v>2003</v>
      </c>
      <c r="N86" s="12">
        <f t="shared" si="2"/>
        <v>49.862668693849571</v>
      </c>
      <c r="O86" s="10">
        <v>4.0064000000000002</v>
      </c>
      <c r="P86" s="10">
        <v>0.2112</v>
      </c>
      <c r="Q86" s="11">
        <v>79</v>
      </c>
      <c r="R86" s="10">
        <f t="shared" si="3"/>
        <v>3.1979782400000003</v>
      </c>
      <c r="T86" s="11">
        <v>54.328600000000002</v>
      </c>
      <c r="U86" s="9" t="s">
        <v>74</v>
      </c>
      <c r="V86" s="9" t="s">
        <v>988</v>
      </c>
      <c r="W86" s="14">
        <v>13</v>
      </c>
    </row>
    <row r="87" spans="1:23" ht="28.5" customHeight="1">
      <c r="A87" s="9" t="s">
        <v>27</v>
      </c>
      <c r="B87" s="9" t="s">
        <v>522</v>
      </c>
      <c r="C87" s="9">
        <v>220</v>
      </c>
      <c r="D87" s="10">
        <v>101.131</v>
      </c>
      <c r="E87" s="10">
        <v>106.04600000000001</v>
      </c>
      <c r="F87" s="9" t="s">
        <v>5</v>
      </c>
      <c r="G87" s="9">
        <v>2</v>
      </c>
      <c r="H87" s="9" t="s">
        <v>689</v>
      </c>
      <c r="I87" s="9" t="s">
        <v>13</v>
      </c>
      <c r="J87" s="9" t="s">
        <v>73</v>
      </c>
      <c r="K87" s="11">
        <v>1808.6002000000001</v>
      </c>
      <c r="L87" s="11">
        <v>815.67870000000005</v>
      </c>
      <c r="M87" s="12">
        <v>2003</v>
      </c>
      <c r="N87" s="12">
        <f t="shared" si="2"/>
        <v>47.062462355119578</v>
      </c>
      <c r="O87" s="10">
        <v>4.0720000000000001</v>
      </c>
      <c r="P87" s="10">
        <v>0.19819999999999999</v>
      </c>
      <c r="Q87" s="11">
        <v>96</v>
      </c>
      <c r="R87" s="10">
        <f t="shared" si="3"/>
        <v>3.7948670399999997</v>
      </c>
      <c r="T87" s="11">
        <v>54.17</v>
      </c>
      <c r="U87" s="9" t="s">
        <v>74</v>
      </c>
      <c r="V87" s="9" t="s">
        <v>986</v>
      </c>
      <c r="W87" s="14">
        <v>17</v>
      </c>
    </row>
    <row r="88" spans="1:23" ht="28.5" customHeight="1">
      <c r="A88" s="9" t="s">
        <v>27</v>
      </c>
      <c r="B88" s="9" t="s">
        <v>522</v>
      </c>
      <c r="C88" s="9">
        <v>220</v>
      </c>
      <c r="D88" s="10">
        <v>106.04600000000001</v>
      </c>
      <c r="E88" s="10">
        <v>107.91200000000001</v>
      </c>
      <c r="F88" s="9" t="s">
        <v>5</v>
      </c>
      <c r="G88" s="9">
        <v>2</v>
      </c>
      <c r="H88" s="9" t="s">
        <v>689</v>
      </c>
      <c r="I88" s="9" t="s">
        <v>13</v>
      </c>
      <c r="J88" s="9" t="s">
        <v>86</v>
      </c>
      <c r="K88" s="11">
        <v>2058</v>
      </c>
      <c r="L88" s="11">
        <v>949</v>
      </c>
      <c r="M88" s="12">
        <v>2003</v>
      </c>
      <c r="N88" s="12">
        <f t="shared" si="2"/>
        <v>56.504405843555567</v>
      </c>
      <c r="O88" s="10">
        <v>3.855</v>
      </c>
      <c r="P88" s="10">
        <v>0.26029999999999998</v>
      </c>
      <c r="Q88" s="11">
        <v>96</v>
      </c>
      <c r="R88" s="10">
        <f t="shared" si="3"/>
        <v>3.4639756400000001</v>
      </c>
      <c r="T88" s="11">
        <v>53.433300000000003</v>
      </c>
      <c r="U88" s="9" t="s">
        <v>213</v>
      </c>
      <c r="V88" s="9" t="s">
        <v>987</v>
      </c>
      <c r="W88" s="14">
        <v>70</v>
      </c>
    </row>
    <row r="89" spans="1:23" ht="28.5" customHeight="1">
      <c r="A89" s="9" t="s">
        <v>27</v>
      </c>
      <c r="B89" s="9" t="s">
        <v>522</v>
      </c>
      <c r="C89" s="9">
        <v>220</v>
      </c>
      <c r="D89" s="10">
        <v>107.91200000000001</v>
      </c>
      <c r="E89" s="10">
        <v>111.651</v>
      </c>
      <c r="F89" s="9" t="s">
        <v>5</v>
      </c>
      <c r="G89" s="9">
        <v>2</v>
      </c>
      <c r="H89" s="9" t="s">
        <v>690</v>
      </c>
      <c r="I89" s="9" t="s">
        <v>13</v>
      </c>
      <c r="J89" s="9" t="s">
        <v>86</v>
      </c>
      <c r="K89" s="11">
        <v>3615.0837000000001</v>
      </c>
      <c r="L89" s="11">
        <v>671.13480000000004</v>
      </c>
      <c r="M89" s="12">
        <v>1995</v>
      </c>
      <c r="N89" s="12">
        <f t="shared" si="2"/>
        <v>79.431247686796894</v>
      </c>
      <c r="O89" s="10">
        <v>3.375</v>
      </c>
      <c r="P89" s="10">
        <v>0.32069999999999999</v>
      </c>
      <c r="Q89" s="11">
        <v>87</v>
      </c>
      <c r="R89" s="10">
        <f t="shared" si="3"/>
        <v>2.57360604</v>
      </c>
      <c r="T89" s="11">
        <v>57.333300000000001</v>
      </c>
      <c r="U89" s="9" t="s">
        <v>213</v>
      </c>
      <c r="V89" s="9" t="s">
        <v>987</v>
      </c>
      <c r="W89" s="14">
        <v>42</v>
      </c>
    </row>
    <row r="90" spans="1:23" ht="28.5" customHeight="1">
      <c r="A90" s="9" t="s">
        <v>27</v>
      </c>
      <c r="B90" s="9" t="s">
        <v>522</v>
      </c>
      <c r="C90" s="9">
        <v>220</v>
      </c>
      <c r="D90" s="10">
        <v>111.651</v>
      </c>
      <c r="E90" s="10">
        <v>113.247</v>
      </c>
      <c r="F90" s="9" t="s">
        <v>5</v>
      </c>
      <c r="G90" s="9">
        <v>2</v>
      </c>
      <c r="H90" s="9" t="s">
        <v>690</v>
      </c>
      <c r="I90" s="9" t="s">
        <v>13</v>
      </c>
      <c r="J90" s="9" t="s">
        <v>86</v>
      </c>
      <c r="K90" s="11">
        <v>10505.035099999999</v>
      </c>
      <c r="L90" s="11">
        <v>822.61779999999999</v>
      </c>
      <c r="M90" s="12">
        <v>1992</v>
      </c>
      <c r="N90" s="12">
        <f t="shared" si="2"/>
        <v>127.82679922654084</v>
      </c>
      <c r="O90" s="10">
        <v>2.5489999999999999</v>
      </c>
      <c r="P90" s="10">
        <v>0.48570000000000002</v>
      </c>
      <c r="Q90" s="11">
        <v>86</v>
      </c>
      <c r="R90" s="10">
        <v>1.5</v>
      </c>
      <c r="T90" s="11">
        <v>31.566700000000001</v>
      </c>
      <c r="U90" s="9" t="s">
        <v>213</v>
      </c>
      <c r="V90" s="9" t="s">
        <v>987</v>
      </c>
      <c r="W90" s="14">
        <v>29</v>
      </c>
    </row>
    <row r="91" spans="1:23" ht="28.5" customHeight="1">
      <c r="A91" s="9" t="s">
        <v>27</v>
      </c>
      <c r="B91" s="9" t="s">
        <v>522</v>
      </c>
      <c r="C91" s="9">
        <v>220</v>
      </c>
      <c r="D91" s="10">
        <v>113.247</v>
      </c>
      <c r="E91" s="10">
        <v>113.446</v>
      </c>
      <c r="F91" s="9" t="s">
        <v>5</v>
      </c>
      <c r="G91" s="9">
        <v>2</v>
      </c>
      <c r="H91" s="9" t="s">
        <v>690</v>
      </c>
      <c r="I91" s="9" t="s">
        <v>12</v>
      </c>
      <c r="J91" s="9" t="s">
        <v>73</v>
      </c>
      <c r="K91" s="11">
        <v>9809.2361999999994</v>
      </c>
      <c r="L91" s="11">
        <v>673.79899999999998</v>
      </c>
      <c r="M91" s="12">
        <v>1995</v>
      </c>
      <c r="N91" s="12">
        <f>(LN(O91/5))/-0.0038</f>
        <v>252.84670980463932</v>
      </c>
      <c r="O91" s="10">
        <v>1.9129</v>
      </c>
      <c r="P91" s="10" t="s">
        <v>226</v>
      </c>
      <c r="Q91" s="11">
        <v>96</v>
      </c>
      <c r="R91" s="10">
        <f>O91-5*(1-(Q91/100))</f>
        <v>1.7128999999999999</v>
      </c>
      <c r="S91" s="10">
        <v>0.39350000000000002</v>
      </c>
      <c r="U91" s="9" t="s">
        <v>213</v>
      </c>
      <c r="V91" s="9" t="s">
        <v>987</v>
      </c>
      <c r="W91" s="14">
        <v>9</v>
      </c>
    </row>
    <row r="92" spans="1:23" ht="28.5" customHeight="1">
      <c r="A92" s="9" t="s">
        <v>27</v>
      </c>
      <c r="B92" s="9" t="s">
        <v>522</v>
      </c>
      <c r="C92" s="9">
        <v>220</v>
      </c>
      <c r="D92" s="10">
        <v>113.446</v>
      </c>
      <c r="E92" s="10">
        <v>113.857</v>
      </c>
      <c r="F92" s="9" t="s">
        <v>5</v>
      </c>
      <c r="G92" s="9">
        <v>2</v>
      </c>
      <c r="H92" s="9" t="s">
        <v>690</v>
      </c>
      <c r="I92" s="9" t="s">
        <v>12</v>
      </c>
      <c r="J92" s="9" t="s">
        <v>79</v>
      </c>
      <c r="K92" s="11">
        <v>8242</v>
      </c>
      <c r="L92" s="11">
        <v>416</v>
      </c>
      <c r="M92" s="12">
        <v>2000</v>
      </c>
      <c r="N92" s="12">
        <f t="shared" ref="N92:N94" si="4">(LN(O92/5))/-0.0038</f>
        <v>160.14439797226467</v>
      </c>
      <c r="O92" s="10">
        <v>2.7206999999999999</v>
      </c>
      <c r="P92" s="10" t="s">
        <v>226</v>
      </c>
      <c r="Q92" s="11">
        <v>100</v>
      </c>
      <c r="R92" s="10">
        <f>O92-5*(1-(Q92/100))</f>
        <v>2.7206999999999999</v>
      </c>
      <c r="S92" s="10">
        <v>0.11459999999999999</v>
      </c>
      <c r="T92" s="11">
        <v>39.4</v>
      </c>
      <c r="U92" s="9" t="s">
        <v>213</v>
      </c>
      <c r="V92" s="9" t="s">
        <v>987</v>
      </c>
      <c r="W92" s="14">
        <v>58</v>
      </c>
    </row>
    <row r="93" spans="1:23" ht="28.5" customHeight="1">
      <c r="A93" s="9" t="s">
        <v>27</v>
      </c>
      <c r="B93" s="9" t="s">
        <v>522</v>
      </c>
      <c r="C93" s="9">
        <v>220</v>
      </c>
      <c r="D93" s="10">
        <v>113.857</v>
      </c>
      <c r="E93" s="10">
        <v>113.944</v>
      </c>
      <c r="F93" s="9" t="s">
        <v>5</v>
      </c>
      <c r="G93" s="9">
        <v>2</v>
      </c>
      <c r="H93" s="9" t="s">
        <v>690</v>
      </c>
      <c r="I93" s="9" t="s">
        <v>12</v>
      </c>
      <c r="J93" s="9" t="s">
        <v>79</v>
      </c>
      <c r="K93" s="11">
        <v>10588</v>
      </c>
      <c r="L93" s="11">
        <v>442</v>
      </c>
      <c r="M93" s="12">
        <v>2000</v>
      </c>
      <c r="N93" s="12">
        <f t="shared" si="4"/>
        <v>146.72839113634799</v>
      </c>
      <c r="O93" s="10">
        <v>2.863</v>
      </c>
      <c r="P93" s="10" t="s">
        <v>226</v>
      </c>
      <c r="Q93" s="11">
        <v>100</v>
      </c>
      <c r="R93" s="10">
        <f t="shared" ref="R93:R94" si="5">O93-5*(1-(Q93/100))</f>
        <v>2.863</v>
      </c>
      <c r="S93" s="10">
        <v>0.12889999999999999</v>
      </c>
      <c r="U93" s="9" t="s">
        <v>213</v>
      </c>
      <c r="V93" s="9" t="s">
        <v>987</v>
      </c>
      <c r="W93" s="14">
        <v>58</v>
      </c>
    </row>
    <row r="94" spans="1:23" ht="28.5" customHeight="1">
      <c r="A94" s="9" t="s">
        <v>27</v>
      </c>
      <c r="B94" s="9" t="s">
        <v>522</v>
      </c>
      <c r="C94" s="9">
        <v>220</v>
      </c>
      <c r="D94" s="10">
        <v>113.994</v>
      </c>
      <c r="E94" s="10">
        <v>114.827</v>
      </c>
      <c r="F94" s="9" t="s">
        <v>5</v>
      </c>
      <c r="G94" s="9">
        <v>2</v>
      </c>
      <c r="H94" s="9" t="s">
        <v>690</v>
      </c>
      <c r="I94" s="9" t="s">
        <v>12</v>
      </c>
      <c r="J94" s="9" t="s">
        <v>79</v>
      </c>
      <c r="K94" s="11">
        <v>10588</v>
      </c>
      <c r="L94" s="11">
        <v>442</v>
      </c>
      <c r="M94" s="12">
        <v>2000</v>
      </c>
      <c r="N94" s="12">
        <f t="shared" si="4"/>
        <v>164.70064046167079</v>
      </c>
      <c r="O94" s="10">
        <v>2.6739999999999999</v>
      </c>
      <c r="P94" s="10" t="s">
        <v>226</v>
      </c>
      <c r="Q94" s="11">
        <v>100</v>
      </c>
      <c r="R94" s="10">
        <f t="shared" si="5"/>
        <v>2.6739999999999999</v>
      </c>
      <c r="S94" s="10">
        <v>0.13850000000000001</v>
      </c>
      <c r="T94" s="11">
        <v>44.3</v>
      </c>
      <c r="U94" s="9" t="s">
        <v>213</v>
      </c>
      <c r="V94" s="9" t="s">
        <v>987</v>
      </c>
      <c r="W94" s="14">
        <v>57</v>
      </c>
    </row>
    <row r="95" spans="1:23" ht="28.5" customHeight="1">
      <c r="A95" s="9" t="s">
        <v>27</v>
      </c>
      <c r="B95" s="9" t="s">
        <v>522</v>
      </c>
      <c r="C95" s="9">
        <v>220</v>
      </c>
      <c r="D95" s="10">
        <v>114.827</v>
      </c>
      <c r="E95" s="10">
        <v>115.265</v>
      </c>
      <c r="F95" s="9" t="s">
        <v>5</v>
      </c>
      <c r="G95" s="9">
        <v>2</v>
      </c>
      <c r="H95" s="9" t="s">
        <v>690</v>
      </c>
      <c r="I95" s="9" t="s">
        <v>13</v>
      </c>
      <c r="J95" s="9" t="s">
        <v>73</v>
      </c>
      <c r="K95" s="11">
        <v>10302.4064</v>
      </c>
      <c r="L95" s="11">
        <v>435.20780000000002</v>
      </c>
      <c r="M95" s="12">
        <v>2006</v>
      </c>
      <c r="N95" s="12">
        <f t="shared" ref="N95" si="6">(LN(O95/5.35))/-0.0058</f>
        <v>122.92560338268964</v>
      </c>
      <c r="O95" s="10">
        <v>2.6225000000000001</v>
      </c>
      <c r="P95" s="10">
        <v>0.21240000000000001</v>
      </c>
      <c r="Q95" s="11">
        <v>100</v>
      </c>
      <c r="R95" s="10">
        <f>O95-(4*(P95^2))-(3*(1-Q95/100))</f>
        <v>2.44204496</v>
      </c>
      <c r="T95" s="11">
        <v>38.049999999999997</v>
      </c>
      <c r="U95" s="9" t="s">
        <v>213</v>
      </c>
      <c r="V95" s="9" t="s">
        <v>988</v>
      </c>
      <c r="W95" s="14">
        <v>43</v>
      </c>
    </row>
    <row r="96" spans="1:23" ht="28.5" customHeight="1">
      <c r="A96" s="9" t="s">
        <v>27</v>
      </c>
      <c r="B96" s="9" t="s">
        <v>522</v>
      </c>
      <c r="C96" s="9">
        <v>220</v>
      </c>
      <c r="D96" s="10">
        <v>115.265</v>
      </c>
      <c r="E96" s="10">
        <v>115.36499999999999</v>
      </c>
      <c r="F96" s="9" t="s">
        <v>5</v>
      </c>
      <c r="G96" s="9">
        <v>2</v>
      </c>
      <c r="H96" s="9" t="s">
        <v>690</v>
      </c>
      <c r="I96" s="9" t="s">
        <v>12</v>
      </c>
      <c r="J96" s="9" t="s">
        <v>73</v>
      </c>
      <c r="K96" s="11">
        <v>7014</v>
      </c>
      <c r="L96" s="11">
        <v>357</v>
      </c>
      <c r="M96" s="12">
        <v>1983</v>
      </c>
      <c r="N96" s="12">
        <f>(LN(O96/5))/-0.0038</f>
        <v>341.92359240854989</v>
      </c>
      <c r="O96" s="10">
        <v>1.3635999999999999</v>
      </c>
      <c r="P96" s="10" t="s">
        <v>226</v>
      </c>
      <c r="Q96" s="11">
        <v>100</v>
      </c>
      <c r="R96" s="10">
        <v>1.5</v>
      </c>
      <c r="S96" s="10">
        <v>0.46639999999999998</v>
      </c>
      <c r="U96" s="9" t="s">
        <v>213</v>
      </c>
      <c r="V96" s="9" t="s">
        <v>987</v>
      </c>
      <c r="W96" s="14">
        <v>4</v>
      </c>
    </row>
    <row r="97" spans="1:23" ht="28.5" customHeight="1">
      <c r="A97" s="9" t="s">
        <v>27</v>
      </c>
      <c r="B97" s="9" t="s">
        <v>522</v>
      </c>
      <c r="C97" s="9">
        <v>220</v>
      </c>
      <c r="D97" s="10">
        <v>115.36499999999999</v>
      </c>
      <c r="E97" s="10">
        <v>115.735</v>
      </c>
      <c r="F97" s="9" t="s">
        <v>5</v>
      </c>
      <c r="G97" s="9">
        <v>2</v>
      </c>
      <c r="H97" s="9" t="s">
        <v>690</v>
      </c>
      <c r="I97" s="9" t="s">
        <v>13</v>
      </c>
      <c r="J97" s="9" t="s">
        <v>73</v>
      </c>
      <c r="K97" s="11">
        <v>7014</v>
      </c>
      <c r="L97" s="11">
        <v>357</v>
      </c>
      <c r="M97" s="12">
        <v>1981</v>
      </c>
      <c r="N97" s="12">
        <f t="shared" ref="N97" si="7">(LN(O97/5.35))/-0.0058</f>
        <v>180.74619211796139</v>
      </c>
      <c r="O97" s="10">
        <v>1.8753</v>
      </c>
      <c r="P97" s="10">
        <v>0.27339999999999998</v>
      </c>
      <c r="Q97" s="11">
        <v>93</v>
      </c>
      <c r="R97" s="10">
        <v>1.5</v>
      </c>
      <c r="T97" s="11">
        <v>38.299999999999997</v>
      </c>
      <c r="U97" s="9" t="s">
        <v>213</v>
      </c>
      <c r="V97" s="9" t="s">
        <v>987</v>
      </c>
      <c r="W97" s="14">
        <v>18</v>
      </c>
    </row>
    <row r="98" spans="1:23" ht="28.5" customHeight="1">
      <c r="A98" s="9" t="s">
        <v>27</v>
      </c>
      <c r="B98" s="9" t="s">
        <v>522</v>
      </c>
      <c r="C98" s="9">
        <v>220</v>
      </c>
      <c r="D98" s="10">
        <v>115.735</v>
      </c>
      <c r="E98" s="10">
        <v>116.107</v>
      </c>
      <c r="F98" s="9" t="s">
        <v>5</v>
      </c>
      <c r="G98" s="9">
        <v>2</v>
      </c>
      <c r="H98" s="9" t="s">
        <v>690</v>
      </c>
      <c r="I98" s="9" t="s">
        <v>12</v>
      </c>
      <c r="J98" s="9" t="s">
        <v>73</v>
      </c>
      <c r="K98" s="11">
        <v>8612.8225999999995</v>
      </c>
      <c r="L98" s="11">
        <v>434.73390000000001</v>
      </c>
      <c r="M98" s="12">
        <v>1985</v>
      </c>
      <c r="N98" s="12">
        <f t="shared" ref="N98:N100" si="8">(LN(O98/5))/-0.0038</f>
        <v>301.48447502575948</v>
      </c>
      <c r="O98" s="10">
        <v>1.5901000000000001</v>
      </c>
      <c r="P98" s="10" t="s">
        <v>226</v>
      </c>
      <c r="Q98" s="11">
        <v>90</v>
      </c>
      <c r="R98" s="10">
        <v>1.5</v>
      </c>
      <c r="S98" s="10">
        <v>0.39779999999999999</v>
      </c>
      <c r="T98" s="11">
        <v>33.166699999999999</v>
      </c>
      <c r="U98" s="9" t="s">
        <v>213</v>
      </c>
      <c r="V98" s="9" t="s">
        <v>987</v>
      </c>
      <c r="W98" s="14">
        <v>19</v>
      </c>
    </row>
    <row r="99" spans="1:23" ht="28.5" customHeight="1">
      <c r="A99" s="9" t="s">
        <v>27</v>
      </c>
      <c r="B99" s="9" t="s">
        <v>522</v>
      </c>
      <c r="C99" s="9">
        <v>220</v>
      </c>
      <c r="D99" s="10">
        <v>116.369</v>
      </c>
      <c r="E99" s="10">
        <v>116.437</v>
      </c>
      <c r="F99" s="9" t="s">
        <v>5</v>
      </c>
      <c r="G99" s="9">
        <v>2</v>
      </c>
      <c r="H99" s="9" t="s">
        <v>690</v>
      </c>
      <c r="I99" s="9" t="s">
        <v>12</v>
      </c>
      <c r="J99" s="9" t="s">
        <v>73</v>
      </c>
      <c r="K99" s="11">
        <v>8749.8824000000004</v>
      </c>
      <c r="L99" s="11">
        <v>440.77940000000001</v>
      </c>
      <c r="M99" s="12">
        <v>1969</v>
      </c>
      <c r="N99" s="12">
        <f t="shared" si="8"/>
        <v>288.42517442653781</v>
      </c>
      <c r="O99" s="10">
        <v>1.671</v>
      </c>
      <c r="P99" s="10" t="s">
        <v>226</v>
      </c>
      <c r="Q99" s="11">
        <v>81</v>
      </c>
      <c r="R99" s="10">
        <v>1.5</v>
      </c>
      <c r="S99" s="10">
        <v>0.65100000000000002</v>
      </c>
      <c r="U99" s="9" t="s">
        <v>213</v>
      </c>
      <c r="V99" s="9" t="s">
        <v>988</v>
      </c>
      <c r="W99" s="14">
        <v>3</v>
      </c>
    </row>
    <row r="100" spans="1:23" ht="28.5" customHeight="1">
      <c r="A100" s="9" t="s">
        <v>27</v>
      </c>
      <c r="B100" s="9" t="s">
        <v>522</v>
      </c>
      <c r="C100" s="9">
        <v>220</v>
      </c>
      <c r="D100" s="10">
        <v>116.437</v>
      </c>
      <c r="E100" s="10">
        <v>116.515</v>
      </c>
      <c r="F100" s="9" t="s">
        <v>5</v>
      </c>
      <c r="G100" s="9">
        <v>2</v>
      </c>
      <c r="H100" s="9" t="s">
        <v>690</v>
      </c>
      <c r="I100" s="9" t="s">
        <v>12</v>
      </c>
      <c r="J100" s="9" t="s">
        <v>73</v>
      </c>
      <c r="K100" s="11">
        <v>8629.3333000000002</v>
      </c>
      <c r="L100" s="11">
        <v>529.61540000000002</v>
      </c>
      <c r="M100" s="12">
        <v>1969</v>
      </c>
      <c r="N100" s="12">
        <f t="shared" si="8"/>
        <v>344.366540383168</v>
      </c>
      <c r="O100" s="10">
        <v>1.351</v>
      </c>
      <c r="P100" s="10" t="s">
        <v>226</v>
      </c>
      <c r="Q100" s="11">
        <v>65</v>
      </c>
      <c r="R100" s="10">
        <v>1.5</v>
      </c>
      <c r="S100" s="10">
        <v>0.61050000000000004</v>
      </c>
      <c r="U100" s="9" t="s">
        <v>213</v>
      </c>
      <c r="V100" s="9" t="s">
        <v>988</v>
      </c>
      <c r="W100" s="14">
        <v>3</v>
      </c>
    </row>
    <row r="101" spans="1:23" ht="28.5" customHeight="1">
      <c r="A101" s="9" t="s">
        <v>27</v>
      </c>
      <c r="B101" s="9" t="s">
        <v>522</v>
      </c>
      <c r="C101" s="9">
        <v>220</v>
      </c>
      <c r="D101" s="10">
        <v>116.515</v>
      </c>
      <c r="E101" s="10">
        <v>117.151</v>
      </c>
      <c r="F101" s="9" t="s">
        <v>5</v>
      </c>
      <c r="G101" s="9">
        <v>2</v>
      </c>
      <c r="H101" s="9" t="s">
        <v>690</v>
      </c>
      <c r="I101" s="9" t="s">
        <v>13</v>
      </c>
      <c r="J101" s="9" t="s">
        <v>73</v>
      </c>
      <c r="K101" s="11">
        <v>8414</v>
      </c>
      <c r="L101" s="11">
        <v>610</v>
      </c>
      <c r="M101" s="12">
        <v>1969</v>
      </c>
      <c r="N101" s="12">
        <f t="shared" ref="N101" si="9">(LN(O101/5.35))/-0.0058</f>
        <v>232.88738151987852</v>
      </c>
      <c r="O101" s="10">
        <v>1.3858999999999999</v>
      </c>
      <c r="P101" s="10">
        <v>0.47620000000000001</v>
      </c>
      <c r="Q101" s="11">
        <v>93</v>
      </c>
      <c r="R101" s="10">
        <v>1.5</v>
      </c>
      <c r="T101" s="11">
        <v>36.700000000000003</v>
      </c>
      <c r="U101" s="9" t="s">
        <v>213</v>
      </c>
      <c r="V101" s="9" t="s">
        <v>987</v>
      </c>
      <c r="W101" s="14">
        <v>24</v>
      </c>
    </row>
    <row r="102" spans="1:23" ht="28.5" customHeight="1">
      <c r="A102" s="9" t="s">
        <v>27</v>
      </c>
      <c r="B102" s="9" t="s">
        <v>522</v>
      </c>
      <c r="C102" s="9">
        <v>220</v>
      </c>
      <c r="D102" s="10">
        <v>117.151</v>
      </c>
      <c r="E102" s="10">
        <v>117.21</v>
      </c>
      <c r="F102" s="9" t="s">
        <v>5</v>
      </c>
      <c r="G102" s="9">
        <v>2</v>
      </c>
      <c r="H102" s="9" t="s">
        <v>690</v>
      </c>
      <c r="I102" s="9" t="s">
        <v>12</v>
      </c>
      <c r="J102" s="9" t="s">
        <v>73</v>
      </c>
      <c r="K102" s="11">
        <v>8414</v>
      </c>
      <c r="L102" s="11">
        <v>610</v>
      </c>
      <c r="M102" s="12">
        <v>1985</v>
      </c>
      <c r="N102" s="12">
        <f>(LN(O102/5))/-0.0038</f>
        <v>292.10443356177575</v>
      </c>
      <c r="O102" s="10">
        <v>1.6477999999999999</v>
      </c>
      <c r="P102" s="10" t="s">
        <v>226</v>
      </c>
      <c r="Q102" s="11">
        <v>88</v>
      </c>
      <c r="R102" s="10">
        <v>1.5</v>
      </c>
      <c r="S102" s="10">
        <v>0.43169999999999997</v>
      </c>
      <c r="T102" s="11">
        <v>32.700000000000003</v>
      </c>
      <c r="U102" s="9" t="s">
        <v>213</v>
      </c>
      <c r="V102" s="9" t="s">
        <v>987</v>
      </c>
      <c r="W102" s="14">
        <v>24</v>
      </c>
    </row>
    <row r="103" spans="1:23" ht="28.5" customHeight="1">
      <c r="A103" s="9" t="s">
        <v>28</v>
      </c>
      <c r="B103" s="9" t="s">
        <v>522</v>
      </c>
      <c r="C103" s="9">
        <v>211</v>
      </c>
      <c r="D103" s="10">
        <v>63.008000000000003</v>
      </c>
      <c r="E103" s="10">
        <v>63.954000000000001</v>
      </c>
      <c r="F103" s="9" t="s">
        <v>5</v>
      </c>
      <c r="G103" s="9">
        <v>2</v>
      </c>
      <c r="H103" s="9" t="s">
        <v>691</v>
      </c>
      <c r="I103" s="9" t="s">
        <v>6</v>
      </c>
      <c r="J103" s="9" t="s">
        <v>73</v>
      </c>
      <c r="K103" s="11">
        <v>24.2484</v>
      </c>
      <c r="L103" s="11">
        <v>1</v>
      </c>
      <c r="M103" s="12">
        <v>1985</v>
      </c>
      <c r="N103" s="12">
        <f t="shared" ref="N103:N122" si="10">(LN(O103/5.35))/-0.0058</f>
        <v>156.96899087238867</v>
      </c>
      <c r="O103" s="10">
        <v>2.1526000000000001</v>
      </c>
      <c r="P103" s="10">
        <v>9.1800000000000007E-2</v>
      </c>
      <c r="Q103" s="11">
        <v>88</v>
      </c>
      <c r="R103" s="10">
        <f t="shared" ref="R103:R122" si="11">O103-(4*(P103^2))-(3*(1-Q103/100))</f>
        <v>1.7588910400000004</v>
      </c>
      <c r="T103" s="11">
        <v>66.575000000000003</v>
      </c>
      <c r="U103" s="9" t="s">
        <v>63</v>
      </c>
      <c r="V103" s="9" t="s">
        <v>987</v>
      </c>
      <c r="W103" s="14">
        <v>5</v>
      </c>
    </row>
    <row r="104" spans="1:23" ht="28.5" customHeight="1">
      <c r="A104" s="9" t="s">
        <v>39</v>
      </c>
      <c r="B104" s="9" t="s">
        <v>522</v>
      </c>
      <c r="C104" s="9">
        <v>487</v>
      </c>
      <c r="D104" s="10">
        <v>22.16</v>
      </c>
      <c r="E104" s="10">
        <v>34.134</v>
      </c>
      <c r="F104" s="9" t="s">
        <v>5</v>
      </c>
      <c r="G104" s="9">
        <v>2</v>
      </c>
      <c r="H104" s="9" t="s">
        <v>692</v>
      </c>
      <c r="I104" s="9" t="s">
        <v>6</v>
      </c>
      <c r="J104" s="9" t="s">
        <v>79</v>
      </c>
      <c r="K104" s="11">
        <v>234.00630000000001</v>
      </c>
      <c r="L104" s="11">
        <v>24.000499999999999</v>
      </c>
      <c r="M104" s="12">
        <v>2007</v>
      </c>
      <c r="N104" s="12">
        <f t="shared" si="10"/>
        <v>63.747791013132215</v>
      </c>
      <c r="O104" s="10">
        <v>3.6964000000000001</v>
      </c>
      <c r="P104" s="10">
        <v>6.9500000000000006E-2</v>
      </c>
      <c r="Q104" s="11">
        <v>98</v>
      </c>
      <c r="R104" s="10">
        <f t="shared" si="11"/>
        <v>3.6170789999999999</v>
      </c>
      <c r="T104" s="11">
        <v>71.103800000000007</v>
      </c>
      <c r="U104" s="9" t="s">
        <v>63</v>
      </c>
      <c r="V104" s="9" t="s">
        <v>986</v>
      </c>
      <c r="W104" s="14">
        <v>14</v>
      </c>
    </row>
    <row r="105" spans="1:23" ht="28.5" customHeight="1">
      <c r="A105" s="9" t="s">
        <v>39</v>
      </c>
      <c r="B105" s="9" t="s">
        <v>522</v>
      </c>
      <c r="C105" s="9">
        <v>487</v>
      </c>
      <c r="D105" s="10">
        <v>34.134</v>
      </c>
      <c r="E105" s="10">
        <v>46.024999999999999</v>
      </c>
      <c r="F105" s="9" t="s">
        <v>5</v>
      </c>
      <c r="G105" s="9">
        <v>2</v>
      </c>
      <c r="H105" s="9" t="s">
        <v>692</v>
      </c>
      <c r="I105" s="9" t="s">
        <v>6</v>
      </c>
      <c r="J105" s="9" t="s">
        <v>79</v>
      </c>
      <c r="K105" s="11">
        <v>245.4709</v>
      </c>
      <c r="L105" s="11">
        <v>24.716899999999999</v>
      </c>
      <c r="M105" s="12">
        <v>2010</v>
      </c>
      <c r="N105" s="12">
        <f t="shared" si="10"/>
        <v>41.726213037688353</v>
      </c>
      <c r="O105" s="10">
        <v>4.2</v>
      </c>
      <c r="P105" s="10">
        <v>0.02</v>
      </c>
      <c r="Q105" s="11">
        <v>100</v>
      </c>
      <c r="R105" s="10">
        <f t="shared" si="11"/>
        <v>4.1984000000000004</v>
      </c>
      <c r="T105" s="11">
        <v>59.837499999999999</v>
      </c>
      <c r="U105" s="9" t="s">
        <v>63</v>
      </c>
      <c r="V105" s="9"/>
    </row>
    <row r="106" spans="1:23" ht="28.5" customHeight="1">
      <c r="A106" s="9" t="s">
        <v>39</v>
      </c>
      <c r="B106" s="9" t="s">
        <v>522</v>
      </c>
      <c r="C106" s="9">
        <v>487</v>
      </c>
      <c r="D106" s="10">
        <v>46.024999999999999</v>
      </c>
      <c r="E106" s="10">
        <v>55.981000000000002</v>
      </c>
      <c r="F106" s="9" t="s">
        <v>5</v>
      </c>
      <c r="G106" s="9">
        <v>2</v>
      </c>
      <c r="H106" s="9" t="s">
        <v>693</v>
      </c>
      <c r="I106" s="9" t="s">
        <v>6</v>
      </c>
      <c r="J106" s="9" t="s">
        <v>73</v>
      </c>
      <c r="K106" s="11">
        <v>315.39089999999999</v>
      </c>
      <c r="L106" s="11">
        <v>31.4099</v>
      </c>
      <c r="M106" s="12">
        <v>1992</v>
      </c>
      <c r="N106" s="12">
        <f t="shared" si="10"/>
        <v>104.03308757689487</v>
      </c>
      <c r="O106" s="10">
        <v>2.9262000000000001</v>
      </c>
      <c r="P106" s="10">
        <v>0.24759999999999999</v>
      </c>
      <c r="Q106" s="11">
        <v>91</v>
      </c>
      <c r="R106" s="10">
        <f t="shared" si="11"/>
        <v>2.4109769600000002</v>
      </c>
      <c r="T106" s="11">
        <v>57.684199999999997</v>
      </c>
      <c r="U106" s="9" t="s">
        <v>63</v>
      </c>
      <c r="V106" s="9" t="s">
        <v>987</v>
      </c>
      <c r="W106" s="14">
        <v>17</v>
      </c>
    </row>
    <row r="107" spans="1:23" ht="28.5" customHeight="1">
      <c r="A107" s="9" t="s">
        <v>39</v>
      </c>
      <c r="B107" s="9" t="s">
        <v>522</v>
      </c>
      <c r="C107" s="9">
        <v>487</v>
      </c>
      <c r="D107" s="10">
        <v>56.039000000000001</v>
      </c>
      <c r="E107" s="10">
        <v>63.676000000000002</v>
      </c>
      <c r="F107" s="9" t="s">
        <v>5</v>
      </c>
      <c r="G107" s="9">
        <v>2</v>
      </c>
      <c r="H107" s="9" t="s">
        <v>693</v>
      </c>
      <c r="I107" s="9" t="s">
        <v>6</v>
      </c>
      <c r="J107" s="9" t="s">
        <v>86</v>
      </c>
      <c r="K107" s="11">
        <v>330.18959999999998</v>
      </c>
      <c r="L107" s="11">
        <v>32.682499999999997</v>
      </c>
      <c r="M107" s="12">
        <v>1998</v>
      </c>
      <c r="N107" s="12">
        <f t="shared" si="10"/>
        <v>102.24530678636695</v>
      </c>
      <c r="O107" s="10">
        <v>2.9567000000000001</v>
      </c>
      <c r="P107" s="10">
        <v>0.23760000000000001</v>
      </c>
      <c r="Q107" s="11">
        <v>94</v>
      </c>
      <c r="R107" s="10">
        <f t="shared" si="11"/>
        <v>2.5508849599999999</v>
      </c>
      <c r="T107" s="11">
        <v>61.92</v>
      </c>
      <c r="U107" s="9" t="s">
        <v>63</v>
      </c>
      <c r="V107" s="9" t="s">
        <v>987</v>
      </c>
      <c r="W107" s="14">
        <v>26</v>
      </c>
    </row>
    <row r="108" spans="1:23" ht="28.5" customHeight="1">
      <c r="A108" s="9" t="s">
        <v>39</v>
      </c>
      <c r="B108" s="9" t="s">
        <v>522</v>
      </c>
      <c r="C108" s="9">
        <v>487</v>
      </c>
      <c r="D108" s="10">
        <v>63.676000000000002</v>
      </c>
      <c r="E108" s="10">
        <v>65.468999999999994</v>
      </c>
      <c r="F108" s="9" t="s">
        <v>5</v>
      </c>
      <c r="G108" s="9">
        <v>2</v>
      </c>
      <c r="H108" s="9" t="s">
        <v>693</v>
      </c>
      <c r="I108" s="9" t="s">
        <v>6</v>
      </c>
      <c r="J108" s="9" t="s">
        <v>86</v>
      </c>
      <c r="K108" s="11">
        <v>346</v>
      </c>
      <c r="L108" s="11">
        <v>34</v>
      </c>
      <c r="M108" s="12">
        <v>1987</v>
      </c>
      <c r="N108" s="12">
        <f t="shared" si="10"/>
        <v>92.860466996229093</v>
      </c>
      <c r="O108" s="10">
        <v>3.1221000000000001</v>
      </c>
      <c r="P108" s="10">
        <v>0.23449999999999999</v>
      </c>
      <c r="Q108" s="11">
        <v>95</v>
      </c>
      <c r="R108" s="10">
        <f t="shared" si="11"/>
        <v>2.7521389999999997</v>
      </c>
      <c r="T108" s="11">
        <v>63.3</v>
      </c>
      <c r="U108" s="9" t="s">
        <v>63</v>
      </c>
      <c r="V108" s="9" t="s">
        <v>987</v>
      </c>
      <c r="W108" s="14">
        <v>32</v>
      </c>
    </row>
    <row r="109" spans="1:23" ht="28.5" customHeight="1">
      <c r="A109" s="9" t="s">
        <v>39</v>
      </c>
      <c r="B109" s="9" t="s">
        <v>522</v>
      </c>
      <c r="C109" s="9">
        <v>487</v>
      </c>
      <c r="D109" s="10">
        <v>65.468999999999994</v>
      </c>
      <c r="E109" s="10">
        <v>67.111000000000004</v>
      </c>
      <c r="F109" s="9" t="s">
        <v>5</v>
      </c>
      <c r="G109" s="9">
        <v>2</v>
      </c>
      <c r="H109" s="9" t="s">
        <v>693</v>
      </c>
      <c r="I109" s="9" t="s">
        <v>6</v>
      </c>
      <c r="J109" s="9" t="s">
        <v>73</v>
      </c>
      <c r="K109" s="11">
        <v>346</v>
      </c>
      <c r="L109" s="11">
        <v>34</v>
      </c>
      <c r="M109" s="12">
        <v>1984</v>
      </c>
      <c r="N109" s="12">
        <f t="shared" si="10"/>
        <v>81.182125713720282</v>
      </c>
      <c r="O109" s="10">
        <v>3.3409</v>
      </c>
      <c r="P109" s="10">
        <v>0.21390000000000001</v>
      </c>
      <c r="Q109" s="11">
        <v>98</v>
      </c>
      <c r="R109" s="10">
        <f t="shared" si="11"/>
        <v>3.09788716</v>
      </c>
      <c r="T109" s="11">
        <v>65.2</v>
      </c>
      <c r="U109" s="9" t="s">
        <v>63</v>
      </c>
      <c r="V109" s="9" t="s">
        <v>987</v>
      </c>
      <c r="W109" s="14">
        <v>46</v>
      </c>
    </row>
    <row r="110" spans="1:23" ht="28.5" customHeight="1">
      <c r="A110" s="9" t="s">
        <v>39</v>
      </c>
      <c r="B110" s="9" t="s">
        <v>522</v>
      </c>
      <c r="C110" s="9">
        <v>487</v>
      </c>
      <c r="D110" s="10">
        <v>67.111000000000004</v>
      </c>
      <c r="E110" s="10">
        <v>72.712000000000003</v>
      </c>
      <c r="F110" s="9" t="s">
        <v>5</v>
      </c>
      <c r="G110" s="9">
        <v>2</v>
      </c>
      <c r="H110" s="9" t="s">
        <v>693</v>
      </c>
      <c r="I110" s="9" t="s">
        <v>6</v>
      </c>
      <c r="J110" s="9" t="s">
        <v>86</v>
      </c>
      <c r="K110" s="11">
        <v>346</v>
      </c>
      <c r="L110" s="11">
        <v>34</v>
      </c>
      <c r="M110" s="12">
        <v>1987</v>
      </c>
      <c r="N110" s="12">
        <f t="shared" si="10"/>
        <v>80.286494370836124</v>
      </c>
      <c r="O110" s="10">
        <v>3.3582999999999998</v>
      </c>
      <c r="P110" s="10">
        <v>0.1145</v>
      </c>
      <c r="Q110" s="11">
        <v>93</v>
      </c>
      <c r="R110" s="10">
        <f t="shared" si="11"/>
        <v>3.0958589999999999</v>
      </c>
      <c r="T110" s="11">
        <v>62.715400000000002</v>
      </c>
      <c r="U110" s="9" t="s">
        <v>63</v>
      </c>
      <c r="V110" s="9" t="s">
        <v>987</v>
      </c>
      <c r="W110" s="14">
        <v>45</v>
      </c>
    </row>
    <row r="111" spans="1:23" ht="28.5" customHeight="1">
      <c r="A111" s="9" t="s">
        <v>40</v>
      </c>
      <c r="B111" s="9" t="s">
        <v>524</v>
      </c>
      <c r="C111" s="9">
        <v>25</v>
      </c>
      <c r="D111" s="10">
        <v>30.75</v>
      </c>
      <c r="E111" s="10">
        <v>39.56</v>
      </c>
      <c r="F111" s="9" t="s">
        <v>24</v>
      </c>
      <c r="G111" s="9">
        <v>2</v>
      </c>
      <c r="H111" s="9" t="s">
        <v>694</v>
      </c>
      <c r="I111" s="9" t="s">
        <v>13</v>
      </c>
      <c r="J111" s="9" t="s">
        <v>86</v>
      </c>
      <c r="K111" s="11">
        <v>3228.3438999999998</v>
      </c>
      <c r="L111" s="11">
        <v>953.37289999999996</v>
      </c>
      <c r="M111" s="12">
        <v>2001</v>
      </c>
      <c r="N111" s="12">
        <f t="shared" si="10"/>
        <v>42.995239659462911</v>
      </c>
      <c r="O111" s="10">
        <v>4.1692</v>
      </c>
      <c r="P111" s="10">
        <v>0.1527</v>
      </c>
      <c r="Q111" s="11">
        <v>98</v>
      </c>
      <c r="R111" s="10">
        <f t="shared" si="11"/>
        <v>4.0159308399999993</v>
      </c>
      <c r="T111" s="11">
        <v>64.477800000000002</v>
      </c>
      <c r="U111" s="9" t="s">
        <v>64</v>
      </c>
      <c r="V111" s="9" t="s">
        <v>986</v>
      </c>
      <c r="W111" s="14">
        <v>9</v>
      </c>
    </row>
    <row r="112" spans="1:23" ht="28.5" customHeight="1">
      <c r="A112" s="9" t="s">
        <v>40</v>
      </c>
      <c r="B112" s="9" t="s">
        <v>524</v>
      </c>
      <c r="C112" s="9">
        <v>25</v>
      </c>
      <c r="D112" s="10">
        <v>30.75</v>
      </c>
      <c r="E112" s="10">
        <v>39.56</v>
      </c>
      <c r="F112" s="9" t="s">
        <v>25</v>
      </c>
      <c r="G112" s="9">
        <v>2</v>
      </c>
      <c r="H112" s="9" t="s">
        <v>694</v>
      </c>
      <c r="I112" s="9" t="s">
        <v>13</v>
      </c>
      <c r="J112" s="9" t="s">
        <v>86</v>
      </c>
      <c r="K112" s="11">
        <v>3192.0158999999999</v>
      </c>
      <c r="L112" s="11">
        <v>942.75310000000002</v>
      </c>
      <c r="M112" s="12">
        <v>2001</v>
      </c>
      <c r="N112" s="12">
        <f t="shared" si="10"/>
        <v>41.32028732152628</v>
      </c>
      <c r="O112" s="10">
        <v>4.2099000000000002</v>
      </c>
      <c r="P112" s="10">
        <v>0.14610000000000001</v>
      </c>
      <c r="Q112" s="11">
        <v>100</v>
      </c>
      <c r="R112" s="10">
        <f t="shared" si="11"/>
        <v>4.1245191600000002</v>
      </c>
      <c r="T112" s="11">
        <v>62.133299999999998</v>
      </c>
      <c r="U112" s="9" t="s">
        <v>64</v>
      </c>
      <c r="V112" s="9" t="s">
        <v>986</v>
      </c>
      <c r="W112" s="14">
        <v>10</v>
      </c>
    </row>
    <row r="113" spans="1:23" ht="28.5" customHeight="1">
      <c r="A113" s="9" t="s">
        <v>40</v>
      </c>
      <c r="B113" s="9" t="s">
        <v>524</v>
      </c>
      <c r="C113" s="9">
        <v>25</v>
      </c>
      <c r="D113" s="10">
        <v>39.56</v>
      </c>
      <c r="E113" s="10">
        <v>47.84</v>
      </c>
      <c r="F113" s="9" t="s">
        <v>24</v>
      </c>
      <c r="G113" s="9">
        <v>2</v>
      </c>
      <c r="H113" s="9" t="s">
        <v>695</v>
      </c>
      <c r="I113" s="9" t="s">
        <v>13</v>
      </c>
      <c r="J113" s="9" t="s">
        <v>86</v>
      </c>
      <c r="K113" s="11">
        <v>3172.5423000000001</v>
      </c>
      <c r="L113" s="11">
        <v>936.04589999999996</v>
      </c>
      <c r="M113" s="12">
        <v>2007</v>
      </c>
      <c r="N113" s="12">
        <f t="shared" si="10"/>
        <v>58.932079720825477</v>
      </c>
      <c r="O113" s="10">
        <v>3.8010999999999999</v>
      </c>
      <c r="P113" s="10">
        <v>0.1176</v>
      </c>
      <c r="Q113" s="11">
        <v>99</v>
      </c>
      <c r="R113" s="10">
        <f t="shared" si="11"/>
        <v>3.71578096</v>
      </c>
      <c r="T113" s="11">
        <v>63.037500000000001</v>
      </c>
      <c r="U113" s="9" t="s">
        <v>64</v>
      </c>
      <c r="V113" s="9" t="s">
        <v>986</v>
      </c>
      <c r="W113" s="14">
        <v>2</v>
      </c>
    </row>
    <row r="114" spans="1:23" ht="28.5" customHeight="1">
      <c r="A114" s="9" t="s">
        <v>40</v>
      </c>
      <c r="B114" s="9" t="s">
        <v>524</v>
      </c>
      <c r="C114" s="9">
        <v>25</v>
      </c>
      <c r="D114" s="10">
        <v>39.56</v>
      </c>
      <c r="E114" s="10">
        <v>47.84</v>
      </c>
      <c r="F114" s="9" t="s">
        <v>25</v>
      </c>
      <c r="G114" s="9">
        <v>2</v>
      </c>
      <c r="H114" s="9" t="s">
        <v>695</v>
      </c>
      <c r="I114" s="9" t="s">
        <v>13</v>
      </c>
      <c r="J114" s="9" t="s">
        <v>86</v>
      </c>
      <c r="K114" s="11">
        <v>3157.43</v>
      </c>
      <c r="L114" s="11">
        <v>934.21450000000004</v>
      </c>
      <c r="M114" s="12">
        <v>2007</v>
      </c>
      <c r="N114" s="12">
        <f t="shared" si="10"/>
        <v>50.565563390269766</v>
      </c>
      <c r="O114" s="10">
        <v>3.9901</v>
      </c>
      <c r="P114" s="10">
        <v>0.1086</v>
      </c>
      <c r="Q114" s="11">
        <v>98</v>
      </c>
      <c r="R114" s="10">
        <f t="shared" si="11"/>
        <v>3.88292416</v>
      </c>
      <c r="T114" s="11">
        <v>61.325000000000003</v>
      </c>
      <c r="U114" s="9" t="s">
        <v>64</v>
      </c>
      <c r="V114" s="9" t="s">
        <v>986</v>
      </c>
      <c r="W114" s="14">
        <v>7</v>
      </c>
    </row>
    <row r="115" spans="1:23" ht="28.5" customHeight="1">
      <c r="A115" s="9" t="s">
        <v>40</v>
      </c>
      <c r="B115" s="9" t="s">
        <v>524</v>
      </c>
      <c r="C115" s="9">
        <v>25</v>
      </c>
      <c r="D115" s="10">
        <v>47.84</v>
      </c>
      <c r="E115" s="10">
        <v>51.6</v>
      </c>
      <c r="F115" s="9" t="s">
        <v>24</v>
      </c>
      <c r="G115" s="9">
        <v>2</v>
      </c>
      <c r="H115" s="9" t="s">
        <v>696</v>
      </c>
      <c r="I115" s="9" t="s">
        <v>13</v>
      </c>
      <c r="J115" s="9" t="s">
        <v>79</v>
      </c>
      <c r="K115" s="11">
        <v>3126</v>
      </c>
      <c r="L115" s="11">
        <v>923</v>
      </c>
      <c r="M115" s="12">
        <v>2003</v>
      </c>
      <c r="N115" s="12">
        <f t="shared" si="10"/>
        <v>69.293340052886919</v>
      </c>
      <c r="O115" s="10">
        <v>3.5794000000000001</v>
      </c>
      <c r="P115" s="10">
        <v>0.24279999999999999</v>
      </c>
      <c r="Q115" s="11">
        <v>98</v>
      </c>
      <c r="R115" s="10">
        <f t="shared" si="11"/>
        <v>3.2835926400000002</v>
      </c>
      <c r="T115" s="11">
        <v>59.1</v>
      </c>
      <c r="U115" s="9" t="s">
        <v>64</v>
      </c>
      <c r="V115" s="9" t="s">
        <v>988</v>
      </c>
      <c r="W115" s="14">
        <v>28</v>
      </c>
    </row>
    <row r="116" spans="1:23" ht="28.5" customHeight="1">
      <c r="A116" s="9" t="s">
        <v>40</v>
      </c>
      <c r="B116" s="9" t="s">
        <v>524</v>
      </c>
      <c r="C116" s="9">
        <v>25</v>
      </c>
      <c r="D116" s="10">
        <v>47.84</v>
      </c>
      <c r="E116" s="10">
        <v>51.6</v>
      </c>
      <c r="F116" s="9" t="s">
        <v>25</v>
      </c>
      <c r="G116" s="9">
        <v>2</v>
      </c>
      <c r="H116" s="9" t="s">
        <v>696</v>
      </c>
      <c r="I116" s="9" t="s">
        <v>13</v>
      </c>
      <c r="J116" s="9" t="s">
        <v>79</v>
      </c>
      <c r="K116" s="11">
        <v>3176</v>
      </c>
      <c r="L116" s="11">
        <v>937</v>
      </c>
      <c r="M116" s="12">
        <v>2003</v>
      </c>
      <c r="N116" s="12">
        <f t="shared" si="10"/>
        <v>66.242533889700638</v>
      </c>
      <c r="O116" s="10">
        <v>3.6433</v>
      </c>
      <c r="P116" s="10">
        <v>0.22220000000000001</v>
      </c>
      <c r="Q116" s="11">
        <v>99</v>
      </c>
      <c r="R116" s="10">
        <f t="shared" si="11"/>
        <v>3.4158086399999998</v>
      </c>
      <c r="T116" s="11">
        <v>55</v>
      </c>
      <c r="U116" s="9" t="s">
        <v>64</v>
      </c>
      <c r="V116" s="9" t="s">
        <v>988</v>
      </c>
      <c r="W116" s="14">
        <v>33</v>
      </c>
    </row>
    <row r="117" spans="1:23" ht="28.5" customHeight="1">
      <c r="A117" s="9" t="s">
        <v>40</v>
      </c>
      <c r="B117" s="9" t="s">
        <v>524</v>
      </c>
      <c r="C117" s="9">
        <v>25</v>
      </c>
      <c r="D117" s="10">
        <v>51.6</v>
      </c>
      <c r="E117" s="10">
        <v>58.4</v>
      </c>
      <c r="F117" s="9" t="s">
        <v>24</v>
      </c>
      <c r="G117" s="9">
        <v>2</v>
      </c>
      <c r="H117" s="9" t="s">
        <v>697</v>
      </c>
      <c r="I117" s="9" t="s">
        <v>13</v>
      </c>
      <c r="J117" s="9" t="s">
        <v>79</v>
      </c>
      <c r="K117" s="11">
        <v>3011.4897000000001</v>
      </c>
      <c r="L117" s="11">
        <v>890.2174</v>
      </c>
      <c r="M117" s="12">
        <v>2007</v>
      </c>
      <c r="N117" s="12">
        <f t="shared" si="10"/>
        <v>54.114851618375212</v>
      </c>
      <c r="O117" s="10">
        <v>3.9087999999999998</v>
      </c>
      <c r="P117" s="10">
        <v>0.14019999999999999</v>
      </c>
      <c r="Q117" s="11">
        <v>99</v>
      </c>
      <c r="R117" s="10">
        <f t="shared" si="11"/>
        <v>3.8001758399999996</v>
      </c>
      <c r="T117" s="11">
        <v>62.128599999999999</v>
      </c>
      <c r="U117" s="9" t="s">
        <v>64</v>
      </c>
      <c r="V117" s="9" t="s">
        <v>987</v>
      </c>
      <c r="W117" s="14">
        <v>10</v>
      </c>
    </row>
    <row r="118" spans="1:23" ht="28.5" customHeight="1">
      <c r="A118" s="9" t="s">
        <v>40</v>
      </c>
      <c r="B118" s="9" t="s">
        <v>524</v>
      </c>
      <c r="C118" s="9">
        <v>25</v>
      </c>
      <c r="D118" s="10">
        <v>51.6</v>
      </c>
      <c r="E118" s="10">
        <v>58.4</v>
      </c>
      <c r="F118" s="9" t="s">
        <v>25</v>
      </c>
      <c r="G118" s="9">
        <v>2</v>
      </c>
      <c r="H118" s="9" t="s">
        <v>697</v>
      </c>
      <c r="I118" s="9" t="s">
        <v>13</v>
      </c>
      <c r="J118" s="9" t="s">
        <v>79</v>
      </c>
      <c r="K118" s="11">
        <v>3136.6176</v>
      </c>
      <c r="L118" s="11">
        <v>926.64530000000002</v>
      </c>
      <c r="M118" s="12">
        <v>2007</v>
      </c>
      <c r="N118" s="12">
        <f t="shared" si="10"/>
        <v>62.132183305850639</v>
      </c>
      <c r="O118" s="10">
        <v>3.7311999999999999</v>
      </c>
      <c r="P118" s="10">
        <v>0.14219999999999999</v>
      </c>
      <c r="Q118" s="11">
        <v>99</v>
      </c>
      <c r="R118" s="10">
        <f t="shared" si="11"/>
        <v>3.6203166399999995</v>
      </c>
      <c r="T118" s="11">
        <v>62.3429</v>
      </c>
      <c r="U118" s="9" t="s">
        <v>64</v>
      </c>
      <c r="V118" s="9" t="s">
        <v>987</v>
      </c>
      <c r="W118" s="14">
        <v>4</v>
      </c>
    </row>
    <row r="119" spans="1:23" ht="28.5" customHeight="1">
      <c r="A119" s="9" t="s">
        <v>40</v>
      </c>
      <c r="B119" s="9" t="s">
        <v>524</v>
      </c>
      <c r="C119" s="9">
        <v>25</v>
      </c>
      <c r="D119" s="10">
        <v>58.4</v>
      </c>
      <c r="E119" s="10">
        <v>68.97</v>
      </c>
      <c r="F119" s="9" t="s">
        <v>24</v>
      </c>
      <c r="G119" s="9">
        <v>2</v>
      </c>
      <c r="H119" s="9" t="s">
        <v>698</v>
      </c>
      <c r="I119" s="9" t="s">
        <v>13</v>
      </c>
      <c r="J119" s="9" t="s">
        <v>86</v>
      </c>
      <c r="K119" s="11">
        <v>3041.7237</v>
      </c>
      <c r="L119" s="11">
        <v>899.71709999999996</v>
      </c>
      <c r="M119" s="12">
        <v>2003</v>
      </c>
      <c r="N119" s="12">
        <f t="shared" si="10"/>
        <v>50.021970258286331</v>
      </c>
      <c r="O119" s="10">
        <v>4.0026999999999999</v>
      </c>
      <c r="P119" s="10">
        <v>0.1268</v>
      </c>
      <c r="Q119" s="11">
        <v>98</v>
      </c>
      <c r="R119" s="10">
        <f t="shared" si="11"/>
        <v>3.8783870399999998</v>
      </c>
      <c r="T119" s="11">
        <v>58.74</v>
      </c>
      <c r="U119" s="9" t="s">
        <v>64</v>
      </c>
      <c r="V119" s="9" t="s">
        <v>986</v>
      </c>
      <c r="W119" s="14">
        <v>6</v>
      </c>
    </row>
    <row r="120" spans="1:23" ht="28.5" customHeight="1">
      <c r="A120" s="9" t="s">
        <v>40</v>
      </c>
      <c r="B120" s="9" t="s">
        <v>524</v>
      </c>
      <c r="C120" s="9">
        <v>25</v>
      </c>
      <c r="D120" s="10">
        <v>58.4</v>
      </c>
      <c r="E120" s="10">
        <v>68.97</v>
      </c>
      <c r="F120" s="9" t="s">
        <v>25</v>
      </c>
      <c r="G120" s="9">
        <v>2</v>
      </c>
      <c r="H120" s="9" t="s">
        <v>698</v>
      </c>
      <c r="I120" s="9" t="s">
        <v>13</v>
      </c>
      <c r="J120" s="9" t="s">
        <v>86</v>
      </c>
      <c r="K120" s="11">
        <v>3194.4171999999999</v>
      </c>
      <c r="L120" s="11">
        <v>943.66359999999997</v>
      </c>
      <c r="M120" s="12">
        <v>2003</v>
      </c>
      <c r="N120" s="12">
        <f t="shared" si="10"/>
        <v>49.845455715938435</v>
      </c>
      <c r="O120" s="10">
        <v>4.0068000000000001</v>
      </c>
      <c r="P120" s="10">
        <v>0.1298</v>
      </c>
      <c r="Q120" s="11">
        <v>97</v>
      </c>
      <c r="R120" s="10">
        <f t="shared" si="11"/>
        <v>3.8494078400000005</v>
      </c>
      <c r="T120" s="11">
        <v>60.74</v>
      </c>
      <c r="U120" s="9" t="s">
        <v>64</v>
      </c>
      <c r="V120" s="9" t="s">
        <v>986</v>
      </c>
      <c r="W120" s="14">
        <v>5</v>
      </c>
    </row>
    <row r="121" spans="1:23" ht="28.5" customHeight="1">
      <c r="A121" s="9" t="s">
        <v>40</v>
      </c>
      <c r="B121" s="9" t="s">
        <v>524</v>
      </c>
      <c r="C121" s="9">
        <v>25</v>
      </c>
      <c r="D121" s="10">
        <v>68.97</v>
      </c>
      <c r="E121" s="10">
        <v>75.31</v>
      </c>
      <c r="F121" s="9" t="s">
        <v>24</v>
      </c>
      <c r="G121" s="9">
        <v>2</v>
      </c>
      <c r="H121" s="9" t="s">
        <v>699</v>
      </c>
      <c r="I121" s="9" t="s">
        <v>13</v>
      </c>
      <c r="J121" s="9" t="s">
        <v>79</v>
      </c>
      <c r="K121" s="11">
        <v>3121.8533000000002</v>
      </c>
      <c r="L121" s="11">
        <v>922.65599999999995</v>
      </c>
      <c r="M121" s="12">
        <v>2007</v>
      </c>
      <c r="N121" s="12">
        <f t="shared" si="10"/>
        <v>57.288870343896484</v>
      </c>
      <c r="O121" s="10">
        <v>3.8374999999999999</v>
      </c>
      <c r="P121" s="10">
        <v>0.1135</v>
      </c>
      <c r="Q121" s="11">
        <v>97</v>
      </c>
      <c r="R121" s="10">
        <f t="shared" si="11"/>
        <v>3.6959710000000001</v>
      </c>
      <c r="T121" s="11">
        <v>64.971400000000003</v>
      </c>
      <c r="U121" s="9" t="s">
        <v>64</v>
      </c>
      <c r="V121" s="9" t="s">
        <v>987</v>
      </c>
      <c r="W121" s="14">
        <v>5</v>
      </c>
    </row>
    <row r="122" spans="1:23" ht="28.5" customHeight="1">
      <c r="A122" s="9" t="s">
        <v>40</v>
      </c>
      <c r="B122" s="9" t="s">
        <v>524</v>
      </c>
      <c r="C122" s="9">
        <v>25</v>
      </c>
      <c r="D122" s="10">
        <v>68.97</v>
      </c>
      <c r="E122" s="10">
        <v>75.31</v>
      </c>
      <c r="F122" s="9" t="s">
        <v>25</v>
      </c>
      <c r="G122" s="9">
        <v>2</v>
      </c>
      <c r="H122" s="9" t="s">
        <v>699</v>
      </c>
      <c r="I122" s="9" t="s">
        <v>13</v>
      </c>
      <c r="J122" s="9" t="s">
        <v>79</v>
      </c>
      <c r="K122" s="11">
        <v>3303.9888000000001</v>
      </c>
      <c r="L122" s="11">
        <v>976.05600000000004</v>
      </c>
      <c r="M122" s="12">
        <v>2007</v>
      </c>
      <c r="N122" s="12">
        <f t="shared" si="10"/>
        <v>54.468086310879286</v>
      </c>
      <c r="O122" s="10">
        <v>3.9007999999999998</v>
      </c>
      <c r="P122" s="10">
        <v>0.16600000000000001</v>
      </c>
      <c r="Q122" s="11">
        <v>98</v>
      </c>
      <c r="R122" s="10">
        <f t="shared" si="11"/>
        <v>3.7305759999999997</v>
      </c>
      <c r="T122" s="11">
        <v>62.857100000000003</v>
      </c>
      <c r="U122" s="9" t="s">
        <v>64</v>
      </c>
      <c r="V122" s="9" t="s">
        <v>987</v>
      </c>
      <c r="W122" s="14">
        <v>9</v>
      </c>
    </row>
    <row r="123" spans="1:23" ht="28.5" customHeight="1">
      <c r="A123" s="9" t="s">
        <v>40</v>
      </c>
      <c r="B123" s="9" t="s">
        <v>524</v>
      </c>
      <c r="C123" s="9">
        <v>25</v>
      </c>
      <c r="D123" s="10">
        <v>75.31</v>
      </c>
      <c r="E123" s="10">
        <v>81.5</v>
      </c>
      <c r="F123" s="9" t="s">
        <v>24</v>
      </c>
      <c r="G123" s="9">
        <v>2</v>
      </c>
      <c r="H123" s="9" t="s">
        <v>700</v>
      </c>
      <c r="I123" s="9" t="s">
        <v>60</v>
      </c>
      <c r="J123" s="9" t="s">
        <v>73</v>
      </c>
      <c r="K123" s="11">
        <v>3178.5810999999999</v>
      </c>
      <c r="L123" s="11">
        <v>938.74300000000005</v>
      </c>
      <c r="M123" s="12">
        <v>1994</v>
      </c>
      <c r="N123" s="12">
        <f t="shared" ref="N123:N124" si="12">(LN(O123/5))/-0.0038</f>
        <v>93.967111568440032</v>
      </c>
      <c r="O123" s="10">
        <v>3.4986000000000002</v>
      </c>
      <c r="P123" s="10" t="s">
        <v>226</v>
      </c>
      <c r="Q123" s="11">
        <v>93</v>
      </c>
      <c r="R123" s="10">
        <f t="shared" ref="R123:R124" si="13">O123-5*(1-(Q123/100))</f>
        <v>3.1486000000000005</v>
      </c>
      <c r="S123" s="10">
        <v>0.15840000000000001</v>
      </c>
      <c r="T123" s="11">
        <v>48.2</v>
      </c>
      <c r="U123" s="9" t="s">
        <v>64</v>
      </c>
      <c r="V123" s="9" t="s">
        <v>988</v>
      </c>
      <c r="W123" s="14">
        <v>19</v>
      </c>
    </row>
    <row r="124" spans="1:23" ht="28.5" customHeight="1">
      <c r="A124" s="9" t="s">
        <v>40</v>
      </c>
      <c r="B124" s="9" t="s">
        <v>524</v>
      </c>
      <c r="C124" s="9">
        <v>25</v>
      </c>
      <c r="D124" s="10">
        <v>75.31</v>
      </c>
      <c r="E124" s="10">
        <v>81.5</v>
      </c>
      <c r="F124" s="9" t="s">
        <v>25</v>
      </c>
      <c r="G124" s="9">
        <v>2</v>
      </c>
      <c r="H124" s="9" t="s">
        <v>700</v>
      </c>
      <c r="I124" s="9" t="s">
        <v>60</v>
      </c>
      <c r="J124" s="9" t="s">
        <v>73</v>
      </c>
      <c r="K124" s="11">
        <v>3348.4011</v>
      </c>
      <c r="L124" s="11">
        <v>988.93209999999999</v>
      </c>
      <c r="M124" s="12">
        <v>1994</v>
      </c>
      <c r="N124" s="12">
        <f t="shared" si="12"/>
        <v>90.032678630921382</v>
      </c>
      <c r="O124" s="10">
        <v>3.5512999999999999</v>
      </c>
      <c r="P124" s="10" t="s">
        <v>226</v>
      </c>
      <c r="Q124" s="11">
        <v>85</v>
      </c>
      <c r="R124" s="10">
        <f t="shared" si="13"/>
        <v>2.8012999999999999</v>
      </c>
      <c r="S124" s="10">
        <v>0.1701</v>
      </c>
      <c r="T124" s="11">
        <v>45.966700000000003</v>
      </c>
      <c r="U124" s="9" t="s">
        <v>64</v>
      </c>
      <c r="V124" s="9" t="s">
        <v>988</v>
      </c>
      <c r="W124" s="14">
        <v>9</v>
      </c>
    </row>
    <row r="125" spans="1:23" ht="28.5" customHeight="1">
      <c r="A125" s="9" t="s">
        <v>40</v>
      </c>
      <c r="B125" s="9" t="s">
        <v>524</v>
      </c>
      <c r="C125" s="9">
        <v>25</v>
      </c>
      <c r="D125" s="10">
        <v>81.5</v>
      </c>
      <c r="E125" s="10">
        <v>94.84</v>
      </c>
      <c r="F125" s="9" t="s">
        <v>24</v>
      </c>
      <c r="G125" s="9">
        <v>2</v>
      </c>
      <c r="H125" s="9" t="s">
        <v>701</v>
      </c>
      <c r="I125" s="9" t="s">
        <v>6</v>
      </c>
      <c r="J125" s="9" t="s">
        <v>86</v>
      </c>
      <c r="K125" s="11">
        <v>3236.116</v>
      </c>
      <c r="L125" s="11">
        <v>958.66809999999998</v>
      </c>
      <c r="M125" s="12">
        <v>2001</v>
      </c>
      <c r="N125" s="12">
        <f t="shared" ref="N125:N130" si="14">(LN(O125/5.35))/-0.0058</f>
        <v>70.366007304235723</v>
      </c>
      <c r="O125" s="10">
        <v>3.5571999999999999</v>
      </c>
      <c r="P125" s="10">
        <v>0.1789</v>
      </c>
      <c r="Q125" s="11">
        <v>94</v>
      </c>
      <c r="R125" s="10">
        <f t="shared" ref="R125:R148" si="15">O125-(4*(P125^2))-(3*(1-Q125/100))</f>
        <v>3.2491791599999997</v>
      </c>
      <c r="T125" s="11">
        <v>52.530799999999999</v>
      </c>
      <c r="U125" s="9" t="s">
        <v>64</v>
      </c>
      <c r="V125" s="9" t="s">
        <v>988</v>
      </c>
      <c r="W125" s="14">
        <v>26</v>
      </c>
    </row>
    <row r="126" spans="1:23" ht="28.5" customHeight="1">
      <c r="A126" s="9" t="s">
        <v>40</v>
      </c>
      <c r="B126" s="9" t="s">
        <v>524</v>
      </c>
      <c r="C126" s="9">
        <v>25</v>
      </c>
      <c r="D126" s="10">
        <v>81.5</v>
      </c>
      <c r="E126" s="10">
        <v>94.84</v>
      </c>
      <c r="F126" s="9" t="s">
        <v>25</v>
      </c>
      <c r="G126" s="9">
        <v>2</v>
      </c>
      <c r="H126" s="9" t="s">
        <v>701</v>
      </c>
      <c r="I126" s="9" t="s">
        <v>6</v>
      </c>
      <c r="J126" s="9" t="s">
        <v>86</v>
      </c>
      <c r="K126" s="11">
        <v>3111.4085</v>
      </c>
      <c r="L126" s="11">
        <v>919.64869999999996</v>
      </c>
      <c r="M126" s="12">
        <v>2001</v>
      </c>
      <c r="N126" s="12">
        <f t="shared" si="14"/>
        <v>70.482372073402061</v>
      </c>
      <c r="O126" s="10">
        <v>3.5548000000000002</v>
      </c>
      <c r="P126" s="10">
        <v>0.16550000000000001</v>
      </c>
      <c r="Q126" s="11">
        <v>95</v>
      </c>
      <c r="R126" s="10">
        <f t="shared" si="15"/>
        <v>3.2952390000000005</v>
      </c>
      <c r="T126" s="11">
        <v>53.923099999999998</v>
      </c>
      <c r="U126" s="9" t="s">
        <v>64</v>
      </c>
      <c r="V126" s="9" t="s">
        <v>988</v>
      </c>
      <c r="W126" s="14">
        <v>29</v>
      </c>
    </row>
    <row r="127" spans="1:23" ht="28.5" customHeight="1">
      <c r="A127" s="9" t="s">
        <v>40</v>
      </c>
      <c r="B127" s="9" t="s">
        <v>524</v>
      </c>
      <c r="C127" s="9">
        <v>25</v>
      </c>
      <c r="D127" s="10">
        <v>94.84</v>
      </c>
      <c r="E127" s="10">
        <v>100.82</v>
      </c>
      <c r="F127" s="9" t="s">
        <v>24</v>
      </c>
      <c r="G127" s="9">
        <v>2</v>
      </c>
      <c r="H127" s="9" t="s">
        <v>702</v>
      </c>
      <c r="I127" s="9" t="s">
        <v>6</v>
      </c>
      <c r="J127" s="9" t="s">
        <v>79</v>
      </c>
      <c r="K127" s="11">
        <v>3145.2977000000001</v>
      </c>
      <c r="L127" s="11">
        <v>929.78930000000003</v>
      </c>
      <c r="M127" s="12">
        <v>2001</v>
      </c>
      <c r="N127" s="12">
        <f t="shared" si="14"/>
        <v>88.756871941313491</v>
      </c>
      <c r="O127" s="10">
        <v>3.1972999999999998</v>
      </c>
      <c r="P127" s="10">
        <v>0.22</v>
      </c>
      <c r="Q127" s="11">
        <v>97</v>
      </c>
      <c r="R127" s="10">
        <f t="shared" si="15"/>
        <v>2.9136999999999995</v>
      </c>
      <c r="T127" s="11">
        <v>55.2</v>
      </c>
      <c r="U127" s="9" t="s">
        <v>64</v>
      </c>
      <c r="V127" s="9" t="s">
        <v>988</v>
      </c>
      <c r="W127" s="14">
        <v>10</v>
      </c>
    </row>
    <row r="128" spans="1:23" ht="28.5" customHeight="1">
      <c r="A128" s="9" t="s">
        <v>40</v>
      </c>
      <c r="B128" s="9" t="s">
        <v>524</v>
      </c>
      <c r="C128" s="9">
        <v>25</v>
      </c>
      <c r="D128" s="10">
        <v>94.84</v>
      </c>
      <c r="E128" s="10">
        <v>100.82</v>
      </c>
      <c r="F128" s="9" t="s">
        <v>25</v>
      </c>
      <c r="G128" s="9">
        <v>2</v>
      </c>
      <c r="H128" s="9" t="s">
        <v>702</v>
      </c>
      <c r="I128" s="9" t="s">
        <v>6</v>
      </c>
      <c r="J128" s="9" t="s">
        <v>79</v>
      </c>
      <c r="K128" s="11">
        <v>3062.5133999999998</v>
      </c>
      <c r="L128" s="11">
        <v>904.72159999999997</v>
      </c>
      <c r="M128" s="12">
        <v>2001</v>
      </c>
      <c r="N128" s="12">
        <f t="shared" si="14"/>
        <v>84.096612212930111</v>
      </c>
      <c r="O128" s="10">
        <v>3.2848999999999999</v>
      </c>
      <c r="P128" s="10">
        <v>0.19639999999999999</v>
      </c>
      <c r="Q128" s="11">
        <v>95</v>
      </c>
      <c r="R128" s="10">
        <f t="shared" si="15"/>
        <v>2.9806081600000001</v>
      </c>
      <c r="T128" s="11">
        <v>50.9</v>
      </c>
      <c r="U128" s="9" t="s">
        <v>64</v>
      </c>
      <c r="V128" s="9" t="s">
        <v>988</v>
      </c>
      <c r="W128" s="14">
        <v>18</v>
      </c>
    </row>
    <row r="129" spans="1:23" ht="28.5" customHeight="1">
      <c r="A129" s="9" t="s">
        <v>40</v>
      </c>
      <c r="B129" s="9" t="s">
        <v>524</v>
      </c>
      <c r="C129" s="9">
        <v>25</v>
      </c>
      <c r="D129" s="10">
        <v>100.82</v>
      </c>
      <c r="E129" s="10">
        <v>109.1</v>
      </c>
      <c r="F129" s="9" t="s">
        <v>24</v>
      </c>
      <c r="G129" s="9">
        <v>2</v>
      </c>
      <c r="H129" s="9" t="s">
        <v>703</v>
      </c>
      <c r="I129" s="9" t="s">
        <v>13</v>
      </c>
      <c r="J129" s="9" t="s">
        <v>86</v>
      </c>
      <c r="K129" s="11">
        <v>3148.8175999999999</v>
      </c>
      <c r="L129" s="11">
        <v>929.62379999999996</v>
      </c>
      <c r="M129" s="12">
        <v>2006</v>
      </c>
      <c r="N129" s="12">
        <f t="shared" si="14"/>
        <v>25.925270921864293</v>
      </c>
      <c r="O129" s="10">
        <v>4.6031000000000004</v>
      </c>
      <c r="P129" s="10">
        <v>0.13109999999999999</v>
      </c>
      <c r="Q129" s="11">
        <v>100</v>
      </c>
      <c r="R129" s="10">
        <f t="shared" si="15"/>
        <v>4.5343511600000008</v>
      </c>
      <c r="T129" s="11">
        <v>61.433300000000003</v>
      </c>
      <c r="U129" s="9" t="s">
        <v>64</v>
      </c>
      <c r="V129" s="9"/>
    </row>
    <row r="130" spans="1:23" ht="28.5" customHeight="1">
      <c r="A130" s="9" t="s">
        <v>40</v>
      </c>
      <c r="B130" s="9" t="s">
        <v>524</v>
      </c>
      <c r="C130" s="9">
        <v>25</v>
      </c>
      <c r="D130" s="10">
        <v>100.82</v>
      </c>
      <c r="E130" s="10">
        <v>109.1</v>
      </c>
      <c r="F130" s="9" t="s">
        <v>25</v>
      </c>
      <c r="G130" s="9">
        <v>2</v>
      </c>
      <c r="H130" s="9" t="s">
        <v>703</v>
      </c>
      <c r="I130" s="9" t="s">
        <v>13</v>
      </c>
      <c r="J130" s="9" t="s">
        <v>86</v>
      </c>
      <c r="K130" s="11">
        <v>3029.8924999999999</v>
      </c>
      <c r="L130" s="11">
        <v>895</v>
      </c>
      <c r="M130" s="12">
        <v>2006</v>
      </c>
      <c r="N130" s="12">
        <f t="shared" si="14"/>
        <v>36.227799018255752</v>
      </c>
      <c r="O130" s="10">
        <v>4.3361000000000001</v>
      </c>
      <c r="P130" s="10">
        <v>0.13539999999999999</v>
      </c>
      <c r="Q130" s="11">
        <v>100</v>
      </c>
      <c r="R130" s="10">
        <f t="shared" si="15"/>
        <v>4.2627673599999998</v>
      </c>
      <c r="T130" s="11">
        <v>60.825000000000003</v>
      </c>
      <c r="U130" s="9" t="s">
        <v>64</v>
      </c>
      <c r="V130" s="9"/>
    </row>
    <row r="131" spans="1:23" ht="28.5" customHeight="1">
      <c r="A131" s="9" t="s">
        <v>40</v>
      </c>
      <c r="B131" s="9" t="s">
        <v>524</v>
      </c>
      <c r="C131" s="9">
        <v>25</v>
      </c>
      <c r="D131" s="10">
        <v>109.11</v>
      </c>
      <c r="E131" s="10">
        <v>120.82</v>
      </c>
      <c r="F131" s="9" t="s">
        <v>24</v>
      </c>
      <c r="G131" s="9">
        <v>2</v>
      </c>
      <c r="H131" s="9" t="s">
        <v>704</v>
      </c>
      <c r="I131" s="9" t="s">
        <v>60</v>
      </c>
      <c r="J131" s="9" t="s">
        <v>73</v>
      </c>
      <c r="K131" s="11">
        <v>3247.3188</v>
      </c>
      <c r="L131" s="11">
        <v>959.76480000000004</v>
      </c>
      <c r="M131" s="12">
        <v>1976</v>
      </c>
      <c r="N131" s="12">
        <f t="shared" ref="N131:N132" si="16">(LN(O131/5))/-0.0038</f>
        <v>99.831279216759214</v>
      </c>
      <c r="O131" s="10">
        <v>3.4215</v>
      </c>
      <c r="P131" s="10" t="s">
        <v>226</v>
      </c>
      <c r="Q131" s="11">
        <v>99</v>
      </c>
      <c r="R131" s="10">
        <f t="shared" ref="R131:R132" si="17">O131-5*(1-(Q131/100))</f>
        <v>3.3715000000000002</v>
      </c>
      <c r="S131" s="10">
        <v>0.21510000000000001</v>
      </c>
      <c r="T131" s="11">
        <v>44.409100000000002</v>
      </c>
      <c r="U131" s="9" t="s">
        <v>64</v>
      </c>
      <c r="V131" s="9" t="s">
        <v>987</v>
      </c>
      <c r="W131" s="14">
        <v>3</v>
      </c>
    </row>
    <row r="132" spans="1:23" ht="28.5" customHeight="1">
      <c r="A132" s="9" t="s">
        <v>40</v>
      </c>
      <c r="B132" s="9" t="s">
        <v>524</v>
      </c>
      <c r="C132" s="9">
        <v>25</v>
      </c>
      <c r="D132" s="10">
        <v>109.11</v>
      </c>
      <c r="E132" s="10">
        <v>120.82</v>
      </c>
      <c r="F132" s="9" t="s">
        <v>25</v>
      </c>
      <c r="G132" s="9">
        <v>2</v>
      </c>
      <c r="H132" s="9" t="s">
        <v>704</v>
      </c>
      <c r="I132" s="9" t="s">
        <v>60</v>
      </c>
      <c r="J132" s="9" t="s">
        <v>73</v>
      </c>
      <c r="K132" s="11">
        <v>3182.1579999999999</v>
      </c>
      <c r="L132" s="11">
        <v>901.27809999999999</v>
      </c>
      <c r="M132" s="12">
        <v>1976</v>
      </c>
      <c r="N132" s="12">
        <f t="shared" si="16"/>
        <v>99.04793347802628</v>
      </c>
      <c r="O132" s="10">
        <v>3.4317000000000002</v>
      </c>
      <c r="P132" s="10" t="s">
        <v>226</v>
      </c>
      <c r="Q132" s="11">
        <v>95</v>
      </c>
      <c r="R132" s="10">
        <f t="shared" si="17"/>
        <v>3.1817000000000002</v>
      </c>
      <c r="S132" s="10">
        <v>0.19</v>
      </c>
      <c r="T132" s="11">
        <v>38.2333</v>
      </c>
      <c r="U132" s="9" t="s">
        <v>64</v>
      </c>
      <c r="V132" s="9" t="s">
        <v>987</v>
      </c>
      <c r="W132" s="14">
        <v>2</v>
      </c>
    </row>
    <row r="133" spans="1:23" ht="28.5" customHeight="1">
      <c r="A133" s="9" t="s">
        <v>40</v>
      </c>
      <c r="B133" s="9" t="s">
        <v>524</v>
      </c>
      <c r="C133" s="9">
        <v>25</v>
      </c>
      <c r="D133" s="10">
        <v>120.82</v>
      </c>
      <c r="E133" s="10">
        <v>126.7</v>
      </c>
      <c r="F133" s="9" t="s">
        <v>24</v>
      </c>
      <c r="G133" s="9">
        <v>2</v>
      </c>
      <c r="H133" s="9" t="s">
        <v>705</v>
      </c>
      <c r="I133" s="9" t="s">
        <v>6</v>
      </c>
      <c r="J133" s="9" t="s">
        <v>79</v>
      </c>
      <c r="K133" s="11">
        <v>3179.3512000000001</v>
      </c>
      <c r="L133" s="11">
        <v>1095.3869</v>
      </c>
      <c r="M133" s="12">
        <v>2006</v>
      </c>
      <c r="N133" s="12">
        <f t="shared" ref="N133:N148" si="18">(LN(O133/5.35))/-0.0058</f>
        <v>55.683428723520791</v>
      </c>
      <c r="O133" s="10">
        <v>3.8734000000000002</v>
      </c>
      <c r="P133" s="10">
        <v>0.17660000000000001</v>
      </c>
      <c r="Q133" s="11">
        <v>99</v>
      </c>
      <c r="R133" s="10">
        <f t="shared" si="15"/>
        <v>3.7186497599999999</v>
      </c>
      <c r="T133" s="11">
        <v>66.716700000000003</v>
      </c>
      <c r="U133" s="9" t="s">
        <v>64</v>
      </c>
      <c r="V133" s="9" t="s">
        <v>987</v>
      </c>
      <c r="W133" s="14">
        <v>6</v>
      </c>
    </row>
    <row r="134" spans="1:23" ht="28.5" customHeight="1">
      <c r="A134" s="9" t="s">
        <v>40</v>
      </c>
      <c r="B134" s="9" t="s">
        <v>524</v>
      </c>
      <c r="C134" s="9">
        <v>25</v>
      </c>
      <c r="D134" s="10">
        <v>120.82</v>
      </c>
      <c r="E134" s="10">
        <v>126.7</v>
      </c>
      <c r="F134" s="9" t="s">
        <v>25</v>
      </c>
      <c r="G134" s="9">
        <v>2</v>
      </c>
      <c r="H134" s="9" t="s">
        <v>705</v>
      </c>
      <c r="I134" s="9" t="s">
        <v>6</v>
      </c>
      <c r="J134" s="9" t="s">
        <v>79</v>
      </c>
      <c r="K134" s="11">
        <v>3125.7986000000001</v>
      </c>
      <c r="L134" s="11">
        <v>1026.5173</v>
      </c>
      <c r="M134" s="12">
        <v>2006</v>
      </c>
      <c r="N134" s="12">
        <f t="shared" si="18"/>
        <v>53.305147783829227</v>
      </c>
      <c r="O134" s="10">
        <v>3.9272</v>
      </c>
      <c r="P134" s="10">
        <v>0.1668</v>
      </c>
      <c r="Q134" s="11">
        <v>97</v>
      </c>
      <c r="R134" s="10">
        <f t="shared" si="15"/>
        <v>3.7259110399999997</v>
      </c>
      <c r="T134" s="11">
        <v>63.183300000000003</v>
      </c>
      <c r="U134" s="9" t="s">
        <v>64</v>
      </c>
      <c r="V134" s="9" t="s">
        <v>987</v>
      </c>
      <c r="W134" s="14">
        <v>8</v>
      </c>
    </row>
    <row r="135" spans="1:23" ht="28.5" customHeight="1">
      <c r="A135" s="9" t="s">
        <v>40</v>
      </c>
      <c r="B135" s="9" t="s">
        <v>524</v>
      </c>
      <c r="C135" s="9">
        <v>25</v>
      </c>
      <c r="D135" s="10">
        <v>126.7</v>
      </c>
      <c r="E135" s="10">
        <v>134.9</v>
      </c>
      <c r="F135" s="9" t="s">
        <v>24</v>
      </c>
      <c r="G135" s="9">
        <v>2</v>
      </c>
      <c r="H135" s="9" t="s">
        <v>706</v>
      </c>
      <c r="I135" s="9" t="s">
        <v>13</v>
      </c>
      <c r="J135" s="9" t="s">
        <v>86</v>
      </c>
      <c r="K135" s="11">
        <v>3818</v>
      </c>
      <c r="L135" s="11">
        <v>1129</v>
      </c>
      <c r="M135" s="12">
        <v>2001</v>
      </c>
      <c r="N135" s="12">
        <f t="shared" si="18"/>
        <v>50.362594055357334</v>
      </c>
      <c r="O135" s="10">
        <v>3.9948000000000001</v>
      </c>
      <c r="P135" s="10">
        <v>0.26050000000000001</v>
      </c>
      <c r="Q135" s="11">
        <v>84</v>
      </c>
      <c r="R135" s="10">
        <f t="shared" si="15"/>
        <v>3.2433590000000003</v>
      </c>
      <c r="T135" s="11">
        <v>43.325000000000003</v>
      </c>
      <c r="U135" s="9" t="s">
        <v>64</v>
      </c>
      <c r="V135" s="9" t="s">
        <v>988</v>
      </c>
      <c r="W135" s="14">
        <v>25</v>
      </c>
    </row>
    <row r="136" spans="1:23" ht="28.5" customHeight="1">
      <c r="A136" s="9" t="s">
        <v>40</v>
      </c>
      <c r="B136" s="9" t="s">
        <v>524</v>
      </c>
      <c r="C136" s="9">
        <v>25</v>
      </c>
      <c r="D136" s="10">
        <v>126.7</v>
      </c>
      <c r="E136" s="10">
        <v>134.9</v>
      </c>
      <c r="F136" s="9" t="s">
        <v>25</v>
      </c>
      <c r="G136" s="9">
        <v>2</v>
      </c>
      <c r="H136" s="9" t="s">
        <v>706</v>
      </c>
      <c r="I136" s="9" t="s">
        <v>13</v>
      </c>
      <c r="J136" s="9" t="s">
        <v>86</v>
      </c>
      <c r="K136" s="11">
        <v>3848</v>
      </c>
      <c r="L136" s="11">
        <v>1136</v>
      </c>
      <c r="M136" s="12">
        <v>2001</v>
      </c>
      <c r="N136" s="12">
        <f t="shared" si="18"/>
        <v>51.484065980635044</v>
      </c>
      <c r="O136" s="10">
        <v>3.9689000000000001</v>
      </c>
      <c r="P136" s="10">
        <v>0.21579999999999999</v>
      </c>
      <c r="Q136" s="11">
        <v>86</v>
      </c>
      <c r="R136" s="10">
        <f t="shared" si="15"/>
        <v>3.3626214400000003</v>
      </c>
      <c r="T136" s="11">
        <v>47.1</v>
      </c>
      <c r="U136" s="9" t="s">
        <v>64</v>
      </c>
      <c r="V136" s="9" t="s">
        <v>988</v>
      </c>
      <c r="W136" s="14">
        <v>32</v>
      </c>
    </row>
    <row r="137" spans="1:23" ht="28.5" customHeight="1">
      <c r="A137" s="9" t="s">
        <v>40</v>
      </c>
      <c r="B137" s="9" t="s">
        <v>524</v>
      </c>
      <c r="C137" s="9">
        <v>25</v>
      </c>
      <c r="D137" s="10">
        <v>134.9</v>
      </c>
      <c r="E137" s="10">
        <v>141.41999999999999</v>
      </c>
      <c r="F137" s="9" t="s">
        <v>24</v>
      </c>
      <c r="G137" s="9">
        <v>2</v>
      </c>
      <c r="H137" s="9" t="s">
        <v>707</v>
      </c>
      <c r="I137" s="9" t="s">
        <v>6</v>
      </c>
      <c r="J137" s="9" t="s">
        <v>86</v>
      </c>
      <c r="K137" s="11">
        <v>3413.8553999999999</v>
      </c>
      <c r="L137" s="11">
        <v>868.82100000000003</v>
      </c>
      <c r="M137" s="12">
        <v>2010</v>
      </c>
      <c r="N137" s="12">
        <f t="shared" si="18"/>
        <v>41.726213037688353</v>
      </c>
      <c r="O137" s="10">
        <v>4.2</v>
      </c>
      <c r="P137" s="10">
        <v>0.02</v>
      </c>
      <c r="Q137" s="11">
        <v>100</v>
      </c>
      <c r="R137" s="10">
        <f t="shared" si="15"/>
        <v>4.1984000000000004</v>
      </c>
      <c r="T137" s="11">
        <v>46.9</v>
      </c>
      <c r="U137" s="9" t="s">
        <v>64</v>
      </c>
      <c r="V137" s="9"/>
    </row>
    <row r="138" spans="1:23" ht="28.5" customHeight="1">
      <c r="A138" s="9" t="s">
        <v>40</v>
      </c>
      <c r="B138" s="9" t="s">
        <v>524</v>
      </c>
      <c r="C138" s="9">
        <v>25</v>
      </c>
      <c r="D138" s="10">
        <v>134.9</v>
      </c>
      <c r="E138" s="10">
        <v>141.41999999999999</v>
      </c>
      <c r="F138" s="9" t="s">
        <v>25</v>
      </c>
      <c r="G138" s="9">
        <v>2</v>
      </c>
      <c r="H138" s="9" t="s">
        <v>707</v>
      </c>
      <c r="I138" s="9" t="s">
        <v>6</v>
      </c>
      <c r="J138" s="9" t="s">
        <v>86</v>
      </c>
      <c r="K138" s="11">
        <v>3708.8054999999999</v>
      </c>
      <c r="L138" s="11">
        <v>942.77520000000004</v>
      </c>
      <c r="M138" s="12">
        <v>2010</v>
      </c>
      <c r="N138" s="12">
        <f t="shared" si="18"/>
        <v>41.726213037688353</v>
      </c>
      <c r="O138" s="10">
        <v>4.2</v>
      </c>
      <c r="P138" s="10">
        <v>0.02</v>
      </c>
      <c r="Q138" s="11">
        <v>100</v>
      </c>
      <c r="R138" s="10">
        <f t="shared" si="15"/>
        <v>4.1984000000000004</v>
      </c>
      <c r="T138" s="11">
        <v>45.542900000000003</v>
      </c>
      <c r="U138" s="9" t="s">
        <v>64</v>
      </c>
      <c r="V138" s="9"/>
    </row>
    <row r="139" spans="1:23" ht="28.5" customHeight="1">
      <c r="A139" s="9" t="s">
        <v>40</v>
      </c>
      <c r="B139" s="9" t="s">
        <v>524</v>
      </c>
      <c r="C139" s="9">
        <v>25</v>
      </c>
      <c r="D139" s="10">
        <v>141.41999999999999</v>
      </c>
      <c r="E139" s="10">
        <v>150</v>
      </c>
      <c r="F139" s="9" t="s">
        <v>24</v>
      </c>
      <c r="G139" s="9">
        <v>2</v>
      </c>
      <c r="H139" s="9" t="s">
        <v>708</v>
      </c>
      <c r="I139" s="9" t="s">
        <v>13</v>
      </c>
      <c r="J139" s="9" t="s">
        <v>86</v>
      </c>
      <c r="K139" s="11">
        <v>3984.7339000000002</v>
      </c>
      <c r="L139" s="11">
        <v>1103.3995</v>
      </c>
      <c r="M139" s="12">
        <v>1985</v>
      </c>
      <c r="N139" s="12">
        <f t="shared" si="18"/>
        <v>84.912082598783527</v>
      </c>
      <c r="O139" s="10">
        <v>3.2694000000000001</v>
      </c>
      <c r="P139" s="10">
        <v>0.24329999999999999</v>
      </c>
      <c r="Q139" s="11">
        <v>85</v>
      </c>
      <c r="R139" s="10">
        <f t="shared" si="15"/>
        <v>2.5826204399999999</v>
      </c>
      <c r="T139" s="11">
        <v>58.6</v>
      </c>
      <c r="U139" s="9" t="s">
        <v>64</v>
      </c>
      <c r="V139" s="9" t="s">
        <v>988</v>
      </c>
      <c r="W139" s="14">
        <v>3</v>
      </c>
    </row>
    <row r="140" spans="1:23" ht="28.5" customHeight="1">
      <c r="A140" s="9" t="s">
        <v>40</v>
      </c>
      <c r="B140" s="9" t="s">
        <v>524</v>
      </c>
      <c r="C140" s="9">
        <v>25</v>
      </c>
      <c r="D140" s="10">
        <v>141.41999999999999</v>
      </c>
      <c r="E140" s="10">
        <v>150</v>
      </c>
      <c r="F140" s="9" t="s">
        <v>25</v>
      </c>
      <c r="G140" s="9">
        <v>2</v>
      </c>
      <c r="H140" s="9" t="s">
        <v>708</v>
      </c>
      <c r="I140" s="9" t="s">
        <v>13</v>
      </c>
      <c r="J140" s="9" t="s">
        <v>86</v>
      </c>
      <c r="K140" s="11">
        <v>3884.1732999999999</v>
      </c>
      <c r="L140" s="11">
        <v>1073.8338000000001</v>
      </c>
      <c r="M140" s="12">
        <v>1985</v>
      </c>
      <c r="N140" s="12">
        <f t="shared" si="18"/>
        <v>79.201515749938523</v>
      </c>
      <c r="O140" s="10">
        <v>3.3795000000000002</v>
      </c>
      <c r="P140" s="10">
        <v>0.2797</v>
      </c>
      <c r="Q140" s="11">
        <v>90</v>
      </c>
      <c r="R140" s="10">
        <f t="shared" si="15"/>
        <v>2.7665716400000004</v>
      </c>
      <c r="T140" s="11">
        <v>54.774999999999999</v>
      </c>
      <c r="U140" s="9" t="s">
        <v>64</v>
      </c>
      <c r="V140" s="9" t="s">
        <v>988</v>
      </c>
      <c r="W140" s="14">
        <v>6</v>
      </c>
    </row>
    <row r="141" spans="1:23" ht="28.5" customHeight="1">
      <c r="A141" s="9" t="s">
        <v>40</v>
      </c>
      <c r="B141" s="9" t="s">
        <v>524</v>
      </c>
      <c r="C141" s="9">
        <v>25</v>
      </c>
      <c r="D141" s="10">
        <v>150</v>
      </c>
      <c r="E141" s="10">
        <v>159.99</v>
      </c>
      <c r="F141" s="9" t="s">
        <v>24</v>
      </c>
      <c r="G141" s="9">
        <v>2</v>
      </c>
      <c r="H141" s="9" t="s">
        <v>709</v>
      </c>
      <c r="I141" s="9" t="s">
        <v>13</v>
      </c>
      <c r="J141" s="9" t="s">
        <v>86</v>
      </c>
      <c r="K141" s="11">
        <v>4013.7977999999998</v>
      </c>
      <c r="L141" s="11">
        <v>1185.2411999999999</v>
      </c>
      <c r="M141" s="12">
        <v>2005</v>
      </c>
      <c r="N141" s="12">
        <f t="shared" si="18"/>
        <v>34.821980359919614</v>
      </c>
      <c r="O141" s="10">
        <v>4.3715999999999999</v>
      </c>
      <c r="P141" s="10">
        <v>0.1273</v>
      </c>
      <c r="Q141" s="11">
        <v>98</v>
      </c>
      <c r="R141" s="10">
        <f t="shared" si="15"/>
        <v>4.2467788399999993</v>
      </c>
      <c r="T141" s="11">
        <v>58.52</v>
      </c>
      <c r="U141" s="9" t="s">
        <v>64</v>
      </c>
      <c r="V141" s="9"/>
    </row>
    <row r="142" spans="1:23" ht="28.5" customHeight="1">
      <c r="A142" s="9" t="s">
        <v>40</v>
      </c>
      <c r="B142" s="9" t="s">
        <v>524</v>
      </c>
      <c r="C142" s="9">
        <v>25</v>
      </c>
      <c r="D142" s="10">
        <v>150</v>
      </c>
      <c r="E142" s="10">
        <v>159.99</v>
      </c>
      <c r="F142" s="9" t="s">
        <v>25</v>
      </c>
      <c r="G142" s="9">
        <v>2</v>
      </c>
      <c r="H142" s="9" t="s">
        <v>709</v>
      </c>
      <c r="I142" s="9" t="s">
        <v>13</v>
      </c>
      <c r="J142" s="9" t="s">
        <v>86</v>
      </c>
      <c r="K142" s="11">
        <v>3838.4955</v>
      </c>
      <c r="L142" s="11">
        <v>1133.691</v>
      </c>
      <c r="M142" s="12">
        <v>2005</v>
      </c>
      <c r="N142" s="12">
        <f t="shared" si="18"/>
        <v>41.804227401052863</v>
      </c>
      <c r="O142" s="10">
        <v>4.1981000000000002</v>
      </c>
      <c r="P142" s="10">
        <v>0.13639999999999999</v>
      </c>
      <c r="Q142" s="11">
        <v>99</v>
      </c>
      <c r="R142" s="10">
        <f t="shared" si="15"/>
        <v>4.0936801599999999</v>
      </c>
      <c r="T142" s="11">
        <v>56.64</v>
      </c>
      <c r="U142" s="9" t="s">
        <v>64</v>
      </c>
      <c r="V142" s="9"/>
    </row>
    <row r="143" spans="1:23" ht="28.5" customHeight="1">
      <c r="A143" s="9" t="s">
        <v>40</v>
      </c>
      <c r="B143" s="9" t="s">
        <v>524</v>
      </c>
      <c r="C143" s="9">
        <v>25</v>
      </c>
      <c r="D143" s="10">
        <v>159.99</v>
      </c>
      <c r="E143" s="10">
        <v>167</v>
      </c>
      <c r="F143" s="9" t="s">
        <v>24</v>
      </c>
      <c r="G143" s="9">
        <v>2</v>
      </c>
      <c r="H143" s="9" t="s">
        <v>710</v>
      </c>
      <c r="I143" s="9" t="s">
        <v>13</v>
      </c>
      <c r="J143" s="9" t="s">
        <v>86</v>
      </c>
      <c r="K143" s="11">
        <v>3940.7712999999999</v>
      </c>
      <c r="L143" s="11">
        <v>1175.2733000000001</v>
      </c>
      <c r="M143" s="12">
        <v>2000</v>
      </c>
      <c r="N143" s="12">
        <f t="shared" si="18"/>
        <v>51.063200394340555</v>
      </c>
      <c r="O143" s="10">
        <v>3.9786000000000001</v>
      </c>
      <c r="P143" s="10">
        <v>0.36049999999999999</v>
      </c>
      <c r="Q143" s="11">
        <v>91</v>
      </c>
      <c r="R143" s="10">
        <f t="shared" si="15"/>
        <v>3.1887590000000001</v>
      </c>
      <c r="T143" s="11">
        <v>60.2</v>
      </c>
      <c r="U143" s="9" t="s">
        <v>64</v>
      </c>
      <c r="V143" s="9" t="s">
        <v>988</v>
      </c>
      <c r="W143" s="14">
        <v>23</v>
      </c>
    </row>
    <row r="144" spans="1:23" ht="28.5" customHeight="1">
      <c r="A144" s="9" t="s">
        <v>40</v>
      </c>
      <c r="B144" s="9" t="s">
        <v>524</v>
      </c>
      <c r="C144" s="9">
        <v>25</v>
      </c>
      <c r="D144" s="10">
        <v>159.99</v>
      </c>
      <c r="E144" s="10">
        <v>167</v>
      </c>
      <c r="F144" s="9" t="s">
        <v>25</v>
      </c>
      <c r="G144" s="9">
        <v>2</v>
      </c>
      <c r="H144" s="9" t="s">
        <v>710</v>
      </c>
      <c r="I144" s="9" t="s">
        <v>13</v>
      </c>
      <c r="J144" s="9" t="s">
        <v>86</v>
      </c>
      <c r="K144" s="11">
        <v>3840.6298000000002</v>
      </c>
      <c r="L144" s="11">
        <v>1135.771</v>
      </c>
      <c r="M144" s="12">
        <v>2000</v>
      </c>
      <c r="N144" s="12">
        <f t="shared" si="18"/>
        <v>45.855733869156175</v>
      </c>
      <c r="O144" s="10">
        <v>4.1006</v>
      </c>
      <c r="P144" s="10">
        <v>0.26960000000000001</v>
      </c>
      <c r="Q144" s="11">
        <v>98</v>
      </c>
      <c r="R144" s="10">
        <f t="shared" si="15"/>
        <v>3.74986336</v>
      </c>
      <c r="T144" s="11">
        <v>58.471400000000003</v>
      </c>
      <c r="U144" s="9" t="s">
        <v>64</v>
      </c>
      <c r="V144" s="9" t="s">
        <v>988</v>
      </c>
      <c r="W144" s="14">
        <v>34</v>
      </c>
    </row>
    <row r="145" spans="1:23" ht="28.5" customHeight="1">
      <c r="A145" s="9" t="s">
        <v>40</v>
      </c>
      <c r="B145" s="9" t="s">
        <v>524</v>
      </c>
      <c r="C145" s="9">
        <v>25</v>
      </c>
      <c r="D145" s="10">
        <v>167</v>
      </c>
      <c r="E145" s="10">
        <v>175.1</v>
      </c>
      <c r="F145" s="9" t="s">
        <v>24</v>
      </c>
      <c r="G145" s="9">
        <v>2</v>
      </c>
      <c r="H145" s="9" t="s">
        <v>711</v>
      </c>
      <c r="I145" s="9" t="s">
        <v>13</v>
      </c>
      <c r="J145" s="9" t="s">
        <v>73</v>
      </c>
      <c r="K145" s="11">
        <v>3815</v>
      </c>
      <c r="L145" s="11">
        <v>1195</v>
      </c>
      <c r="M145" s="12">
        <v>2001</v>
      </c>
      <c r="N145" s="12">
        <f t="shared" si="18"/>
        <v>43.061419026210956</v>
      </c>
      <c r="O145" s="10">
        <v>4.1676000000000002</v>
      </c>
      <c r="P145" s="10">
        <v>0.21149999999999999</v>
      </c>
      <c r="Q145" s="11">
        <v>98</v>
      </c>
      <c r="R145" s="10">
        <f t="shared" si="15"/>
        <v>3.928671</v>
      </c>
      <c r="T145" s="11">
        <v>48</v>
      </c>
      <c r="U145" s="9" t="s">
        <v>64</v>
      </c>
      <c r="V145" s="9" t="s">
        <v>987</v>
      </c>
      <c r="W145" s="14">
        <v>11</v>
      </c>
    </row>
    <row r="146" spans="1:23" ht="28.5" customHeight="1">
      <c r="A146" s="9" t="s">
        <v>40</v>
      </c>
      <c r="B146" s="9" t="s">
        <v>524</v>
      </c>
      <c r="C146" s="9">
        <v>25</v>
      </c>
      <c r="D146" s="10">
        <v>167</v>
      </c>
      <c r="E146" s="10">
        <v>175.1</v>
      </c>
      <c r="F146" s="9" t="s">
        <v>25</v>
      </c>
      <c r="G146" s="9">
        <v>2</v>
      </c>
      <c r="H146" s="9" t="s">
        <v>711</v>
      </c>
      <c r="I146" s="9" t="s">
        <v>13</v>
      </c>
      <c r="J146" s="9" t="s">
        <v>73</v>
      </c>
      <c r="K146" s="11">
        <v>3893</v>
      </c>
      <c r="L146" s="11">
        <v>1153</v>
      </c>
      <c r="M146" s="12">
        <v>2001</v>
      </c>
      <c r="N146" s="12">
        <f t="shared" si="18"/>
        <v>47.720004837057346</v>
      </c>
      <c r="O146" s="10">
        <v>4.0564999999999998</v>
      </c>
      <c r="P146" s="10">
        <v>0.27089999999999997</v>
      </c>
      <c r="Q146" s="11">
        <v>97</v>
      </c>
      <c r="R146" s="10">
        <f t="shared" si="15"/>
        <v>3.6729527599999994</v>
      </c>
      <c r="T146" s="11">
        <v>57.137500000000003</v>
      </c>
      <c r="U146" s="9" t="s">
        <v>64</v>
      </c>
      <c r="V146" s="9" t="s">
        <v>987</v>
      </c>
      <c r="W146" s="14">
        <v>7</v>
      </c>
    </row>
    <row r="147" spans="1:23" ht="28.5" customHeight="1">
      <c r="A147" s="9" t="s">
        <v>40</v>
      </c>
      <c r="B147" s="9" t="s">
        <v>524</v>
      </c>
      <c r="C147" s="9">
        <v>25</v>
      </c>
      <c r="D147" s="10">
        <v>175.1</v>
      </c>
      <c r="E147" s="10">
        <v>185.4</v>
      </c>
      <c r="F147" s="9" t="s">
        <v>24</v>
      </c>
      <c r="G147" s="9">
        <v>2</v>
      </c>
      <c r="H147" s="9" t="s">
        <v>712</v>
      </c>
      <c r="I147" s="9" t="s">
        <v>13</v>
      </c>
      <c r="J147" s="9" t="s">
        <v>86</v>
      </c>
      <c r="K147" s="11">
        <v>4335.7201999999997</v>
      </c>
      <c r="L147" s="11">
        <v>1199.1862000000001</v>
      </c>
      <c r="M147" s="12">
        <v>2008</v>
      </c>
      <c r="N147" s="12">
        <f t="shared" si="18"/>
        <v>37.524944684534134</v>
      </c>
      <c r="O147" s="10">
        <v>4.3036000000000003</v>
      </c>
      <c r="P147" s="10">
        <v>0.18479999999999999</v>
      </c>
      <c r="Q147" s="11">
        <v>100</v>
      </c>
      <c r="R147" s="10">
        <f t="shared" si="15"/>
        <v>4.1669958400000002</v>
      </c>
      <c r="T147" s="11">
        <v>51.48</v>
      </c>
      <c r="U147" s="9" t="s">
        <v>64</v>
      </c>
      <c r="V147" s="9"/>
    </row>
    <row r="148" spans="1:23" ht="28.5" customHeight="1">
      <c r="A148" s="9" t="s">
        <v>40</v>
      </c>
      <c r="B148" s="9" t="s">
        <v>524</v>
      </c>
      <c r="C148" s="9">
        <v>25</v>
      </c>
      <c r="D148" s="10">
        <v>175.1</v>
      </c>
      <c r="E148" s="10">
        <v>185.4</v>
      </c>
      <c r="F148" s="9" t="s">
        <v>25</v>
      </c>
      <c r="G148" s="9">
        <v>2</v>
      </c>
      <c r="H148" s="9" t="s">
        <v>712</v>
      </c>
      <c r="I148" s="9" t="s">
        <v>13</v>
      </c>
      <c r="J148" s="9" t="s">
        <v>86</v>
      </c>
      <c r="K148" s="11">
        <v>4509.3523999999998</v>
      </c>
      <c r="L148" s="11">
        <v>1241.5452</v>
      </c>
      <c r="M148" s="12">
        <v>2008</v>
      </c>
      <c r="N148" s="12">
        <f t="shared" si="18"/>
        <v>40.478684745775276</v>
      </c>
      <c r="O148" s="10">
        <v>4.2305000000000001</v>
      </c>
      <c r="P148" s="10">
        <v>0.1484</v>
      </c>
      <c r="Q148" s="11">
        <v>100</v>
      </c>
      <c r="R148" s="10">
        <f t="shared" si="15"/>
        <v>4.1424097600000005</v>
      </c>
      <c r="T148" s="11">
        <v>53.4529</v>
      </c>
      <c r="U148" s="9" t="s">
        <v>64</v>
      </c>
      <c r="V148" s="9"/>
    </row>
    <row r="149" spans="1:23" ht="28.5" customHeight="1">
      <c r="A149" s="9" t="s">
        <v>40</v>
      </c>
      <c r="B149" s="9" t="s">
        <v>524</v>
      </c>
      <c r="C149" s="9">
        <v>25</v>
      </c>
      <c r="D149" s="10">
        <v>185.4</v>
      </c>
      <c r="E149" s="10">
        <v>189</v>
      </c>
      <c r="F149" s="9" t="s">
        <v>24</v>
      </c>
      <c r="G149" s="9">
        <v>2</v>
      </c>
      <c r="H149" s="9" t="s">
        <v>713</v>
      </c>
      <c r="I149" s="9" t="s">
        <v>12</v>
      </c>
      <c r="J149" s="9" t="s">
        <v>73</v>
      </c>
      <c r="K149" s="11">
        <v>8865.3377999999993</v>
      </c>
      <c r="L149" s="11">
        <v>2191.1563999999998</v>
      </c>
      <c r="M149" s="12">
        <v>1989</v>
      </c>
      <c r="N149" s="12">
        <f t="shared" ref="N149:N150" si="19">(LN(O149/5))/-0.0038</f>
        <v>156.37032439606364</v>
      </c>
      <c r="O149" s="10">
        <v>2.76</v>
      </c>
      <c r="P149" s="10" t="s">
        <v>226</v>
      </c>
      <c r="Q149" s="11">
        <v>100</v>
      </c>
      <c r="R149" s="10">
        <f t="shared" ref="R149:R150" si="20">O149-5*(1-(Q149/100))</f>
        <v>2.76</v>
      </c>
      <c r="S149" s="10">
        <v>0.249</v>
      </c>
      <c r="T149" s="11">
        <v>40.700000000000003</v>
      </c>
      <c r="U149" s="9" t="s">
        <v>64</v>
      </c>
      <c r="V149" s="9" t="s">
        <v>987</v>
      </c>
      <c r="W149" s="14">
        <v>1</v>
      </c>
    </row>
    <row r="150" spans="1:23" ht="28.5" customHeight="1">
      <c r="A150" s="9" t="s">
        <v>40</v>
      </c>
      <c r="B150" s="9" t="s">
        <v>524</v>
      </c>
      <c r="C150" s="9">
        <v>25</v>
      </c>
      <c r="D150" s="10">
        <v>185.4</v>
      </c>
      <c r="E150" s="10">
        <v>189</v>
      </c>
      <c r="F150" s="9" t="s">
        <v>25</v>
      </c>
      <c r="G150" s="9">
        <v>2</v>
      </c>
      <c r="H150" s="9" t="s">
        <v>713</v>
      </c>
      <c r="I150" s="9" t="s">
        <v>12</v>
      </c>
      <c r="J150" s="9" t="s">
        <v>73</v>
      </c>
      <c r="K150" s="11">
        <v>9021.6422000000002</v>
      </c>
      <c r="L150" s="11">
        <v>2222.7602999999999</v>
      </c>
      <c r="M150" s="12">
        <v>1989</v>
      </c>
      <c r="N150" s="12">
        <f t="shared" si="19"/>
        <v>158.58211036755242</v>
      </c>
      <c r="O150" s="10">
        <v>2.7368999999999999</v>
      </c>
      <c r="P150" s="10" t="s">
        <v>226</v>
      </c>
      <c r="Q150" s="11">
        <v>95</v>
      </c>
      <c r="R150" s="10">
        <f t="shared" si="20"/>
        <v>2.4868999999999994</v>
      </c>
      <c r="S150" s="10">
        <v>0.23400000000000001</v>
      </c>
      <c r="T150" s="11">
        <v>32.933300000000003</v>
      </c>
      <c r="U150" s="9" t="s">
        <v>64</v>
      </c>
      <c r="V150" s="9" t="s">
        <v>988</v>
      </c>
      <c r="W150" s="14">
        <v>4</v>
      </c>
    </row>
    <row r="151" spans="1:23" ht="28.5" customHeight="1">
      <c r="A151" s="9" t="s">
        <v>40</v>
      </c>
      <c r="B151" s="9" t="s">
        <v>524</v>
      </c>
      <c r="C151" s="9">
        <v>25</v>
      </c>
      <c r="D151" s="10">
        <v>189</v>
      </c>
      <c r="E151" s="10">
        <v>189.94</v>
      </c>
      <c r="F151" s="9" t="s">
        <v>24</v>
      </c>
      <c r="G151" s="9">
        <v>2</v>
      </c>
      <c r="H151" s="9" t="s">
        <v>714</v>
      </c>
      <c r="I151" s="9" t="s">
        <v>13</v>
      </c>
      <c r="J151" s="9" t="s">
        <v>86</v>
      </c>
      <c r="K151" s="11">
        <v>5668.6733999999997</v>
      </c>
      <c r="L151" s="11">
        <v>1401.7777000000001</v>
      </c>
      <c r="M151" s="12">
        <v>1985</v>
      </c>
      <c r="N151" s="12">
        <f t="shared" ref="N151:N177" si="21">(LN(O151/5.35))/-0.0058</f>
        <v>103.25121759443839</v>
      </c>
      <c r="O151" s="10">
        <v>2.9394999999999998</v>
      </c>
      <c r="P151" s="10">
        <v>0.2399</v>
      </c>
      <c r="Q151" s="11">
        <v>97</v>
      </c>
      <c r="R151" s="10">
        <f t="shared" ref="R151:R177" si="22">O151-(4*(P151^2))-(3*(1-Q151/100))</f>
        <v>2.61929196</v>
      </c>
      <c r="T151" s="11">
        <v>51.6</v>
      </c>
      <c r="U151" s="9" t="s">
        <v>64</v>
      </c>
      <c r="V151" s="9" t="s">
        <v>988</v>
      </c>
      <c r="W151" s="14">
        <v>5</v>
      </c>
    </row>
    <row r="152" spans="1:23" ht="28.5" customHeight="1">
      <c r="A152" s="9" t="s">
        <v>40</v>
      </c>
      <c r="B152" s="9" t="s">
        <v>524</v>
      </c>
      <c r="C152" s="9">
        <v>25</v>
      </c>
      <c r="D152" s="10">
        <v>189</v>
      </c>
      <c r="E152" s="10">
        <v>189.94</v>
      </c>
      <c r="F152" s="9" t="s">
        <v>25</v>
      </c>
      <c r="G152" s="9">
        <v>2</v>
      </c>
      <c r="H152" s="9" t="s">
        <v>714</v>
      </c>
      <c r="I152" s="9" t="s">
        <v>13</v>
      </c>
      <c r="J152" s="9" t="s">
        <v>86</v>
      </c>
      <c r="K152" s="11">
        <v>5534.3627999999999</v>
      </c>
      <c r="L152" s="11">
        <v>1367.3318999999999</v>
      </c>
      <c r="M152" s="12">
        <v>1985</v>
      </c>
      <c r="N152" s="12">
        <f t="shared" si="21"/>
        <v>78.448104607488347</v>
      </c>
      <c r="O152" s="10">
        <v>3.3942999999999999</v>
      </c>
      <c r="P152" s="10">
        <v>0.11210000000000001</v>
      </c>
      <c r="Q152" s="11">
        <v>99</v>
      </c>
      <c r="R152" s="10">
        <f t="shared" si="22"/>
        <v>3.31403436</v>
      </c>
      <c r="T152" s="11">
        <v>36.700000000000003</v>
      </c>
      <c r="U152" s="9" t="s">
        <v>64</v>
      </c>
      <c r="V152" s="9" t="s">
        <v>988</v>
      </c>
      <c r="W152" s="14">
        <v>30</v>
      </c>
    </row>
    <row r="153" spans="1:23" ht="28.5" customHeight="1">
      <c r="A153" s="9" t="s">
        <v>40</v>
      </c>
      <c r="B153" s="9" t="s">
        <v>524</v>
      </c>
      <c r="C153" s="9">
        <v>25</v>
      </c>
      <c r="D153" s="10">
        <v>189.94</v>
      </c>
      <c r="E153" s="10">
        <v>196</v>
      </c>
      <c r="F153" s="9" t="s">
        <v>24</v>
      </c>
      <c r="G153" s="9">
        <v>2</v>
      </c>
      <c r="H153" s="9" t="s">
        <v>715</v>
      </c>
      <c r="I153" s="9" t="s">
        <v>13</v>
      </c>
      <c r="J153" s="9" t="s">
        <v>86</v>
      </c>
      <c r="K153" s="11">
        <v>3103.0653000000002</v>
      </c>
      <c r="L153" s="11">
        <v>1002.2734</v>
      </c>
      <c r="M153" s="12">
        <v>1993</v>
      </c>
      <c r="N153" s="12">
        <f t="shared" si="21"/>
        <v>71.396623471123817</v>
      </c>
      <c r="O153" s="10">
        <v>3.536</v>
      </c>
      <c r="P153" s="10">
        <v>0.2366</v>
      </c>
      <c r="Q153" s="11">
        <v>88</v>
      </c>
      <c r="R153" s="10">
        <f t="shared" si="22"/>
        <v>2.95208176</v>
      </c>
      <c r="T153" s="11">
        <v>55.816699999999997</v>
      </c>
      <c r="U153" s="9" t="s">
        <v>64</v>
      </c>
      <c r="V153" s="9" t="s">
        <v>988</v>
      </c>
      <c r="W153" s="14">
        <v>17</v>
      </c>
    </row>
    <row r="154" spans="1:23" ht="28.5" customHeight="1">
      <c r="A154" s="9" t="s">
        <v>40</v>
      </c>
      <c r="B154" s="9" t="s">
        <v>524</v>
      </c>
      <c r="C154" s="9">
        <v>25</v>
      </c>
      <c r="D154" s="10">
        <v>189.94</v>
      </c>
      <c r="E154" s="10">
        <v>196</v>
      </c>
      <c r="F154" s="9" t="s">
        <v>25</v>
      </c>
      <c r="G154" s="9">
        <v>2</v>
      </c>
      <c r="H154" s="9" t="s">
        <v>715</v>
      </c>
      <c r="I154" s="9" t="s">
        <v>13</v>
      </c>
      <c r="J154" s="9" t="s">
        <v>86</v>
      </c>
      <c r="K154" s="11">
        <v>2957.1464999999998</v>
      </c>
      <c r="L154" s="11">
        <v>930.58500000000004</v>
      </c>
      <c r="M154" s="12">
        <v>1993</v>
      </c>
      <c r="N154" s="12">
        <f t="shared" si="21"/>
        <v>64.013865336136206</v>
      </c>
      <c r="O154" s="10">
        <v>3.6907000000000001</v>
      </c>
      <c r="P154" s="10">
        <v>0.26269999999999999</v>
      </c>
      <c r="Q154" s="11">
        <v>94</v>
      </c>
      <c r="R154" s="10">
        <f t="shared" si="22"/>
        <v>3.2346548400000001</v>
      </c>
      <c r="T154" s="11">
        <v>54.9833</v>
      </c>
      <c r="U154" s="9" t="s">
        <v>64</v>
      </c>
      <c r="V154" s="9" t="s">
        <v>988</v>
      </c>
      <c r="W154" s="14">
        <v>24</v>
      </c>
    </row>
    <row r="155" spans="1:23" ht="28.5" customHeight="1">
      <c r="A155" s="9" t="s">
        <v>40</v>
      </c>
      <c r="B155" s="9" t="s">
        <v>524</v>
      </c>
      <c r="C155" s="9">
        <v>25</v>
      </c>
      <c r="D155" s="10">
        <v>196</v>
      </c>
      <c r="E155" s="10">
        <v>200</v>
      </c>
      <c r="F155" s="9" t="s">
        <v>24</v>
      </c>
      <c r="G155" s="9">
        <v>2</v>
      </c>
      <c r="H155" s="9" t="s">
        <v>716</v>
      </c>
      <c r="I155" s="9" t="s">
        <v>13</v>
      </c>
      <c r="J155" s="9" t="s">
        <v>79</v>
      </c>
      <c r="K155" s="11">
        <v>2618.7575000000002</v>
      </c>
      <c r="L155" s="11">
        <v>966.14750000000004</v>
      </c>
      <c r="M155" s="12">
        <v>1998</v>
      </c>
      <c r="N155" s="12">
        <f t="shared" si="21"/>
        <v>57.050912647322185</v>
      </c>
      <c r="O155" s="10">
        <v>3.8428</v>
      </c>
      <c r="P155" s="10">
        <v>0.31909999999999999</v>
      </c>
      <c r="Q155" s="11">
        <v>96</v>
      </c>
      <c r="R155" s="10">
        <f t="shared" si="22"/>
        <v>3.3155007599999999</v>
      </c>
      <c r="T155" s="11">
        <v>58.424999999999997</v>
      </c>
      <c r="U155" s="9" t="s">
        <v>64</v>
      </c>
      <c r="V155" s="9" t="s">
        <v>988</v>
      </c>
      <c r="W155" s="14">
        <v>31</v>
      </c>
    </row>
    <row r="156" spans="1:23" ht="28.5" customHeight="1">
      <c r="A156" s="9" t="s">
        <v>40</v>
      </c>
      <c r="B156" s="9" t="s">
        <v>524</v>
      </c>
      <c r="C156" s="9">
        <v>25</v>
      </c>
      <c r="D156" s="10">
        <v>196</v>
      </c>
      <c r="E156" s="10">
        <v>200</v>
      </c>
      <c r="F156" s="9" t="s">
        <v>25</v>
      </c>
      <c r="G156" s="9">
        <v>2</v>
      </c>
      <c r="H156" s="9" t="s">
        <v>716</v>
      </c>
      <c r="I156" s="9" t="s">
        <v>13</v>
      </c>
      <c r="J156" s="9" t="s">
        <v>79</v>
      </c>
      <c r="K156" s="11">
        <v>2502.6219999999998</v>
      </c>
      <c r="L156" s="11">
        <v>809.32</v>
      </c>
      <c r="M156" s="12">
        <v>1998</v>
      </c>
      <c r="N156" s="12">
        <f t="shared" si="21"/>
        <v>54.097208866443381</v>
      </c>
      <c r="O156" s="10">
        <v>3.9091999999999998</v>
      </c>
      <c r="P156" s="10">
        <v>0.40410000000000001</v>
      </c>
      <c r="Q156" s="11">
        <v>96</v>
      </c>
      <c r="R156" s="10">
        <f t="shared" si="22"/>
        <v>3.1360127599999998</v>
      </c>
      <c r="T156" s="11">
        <v>56.625</v>
      </c>
      <c r="U156" s="9" t="s">
        <v>64</v>
      </c>
      <c r="V156" s="9" t="s">
        <v>988</v>
      </c>
      <c r="W156" s="14">
        <v>22</v>
      </c>
    </row>
    <row r="157" spans="1:23" ht="28.5" customHeight="1">
      <c r="A157" s="9" t="s">
        <v>40</v>
      </c>
      <c r="B157" s="9" t="s">
        <v>524</v>
      </c>
      <c r="C157" s="9">
        <v>25</v>
      </c>
      <c r="D157" s="10">
        <v>200</v>
      </c>
      <c r="E157" s="10">
        <v>205.91900000000001</v>
      </c>
      <c r="F157" s="9" t="s">
        <v>24</v>
      </c>
      <c r="G157" s="9">
        <v>2</v>
      </c>
      <c r="H157" s="9" t="s">
        <v>717</v>
      </c>
      <c r="I157" s="9" t="s">
        <v>13</v>
      </c>
      <c r="J157" s="9" t="s">
        <v>79</v>
      </c>
      <c r="K157" s="11">
        <v>2575</v>
      </c>
      <c r="L157" s="11">
        <v>930</v>
      </c>
      <c r="M157" s="12">
        <v>1992</v>
      </c>
      <c r="N157" s="12">
        <f t="shared" si="21"/>
        <v>74.948523962879776</v>
      </c>
      <c r="O157" s="10">
        <v>3.4639000000000002</v>
      </c>
      <c r="P157" s="10">
        <v>0.35510000000000003</v>
      </c>
      <c r="Q157" s="11">
        <v>96</v>
      </c>
      <c r="R157" s="10">
        <f t="shared" si="22"/>
        <v>2.83951596</v>
      </c>
      <c r="T157" s="11">
        <v>60.2333</v>
      </c>
      <c r="U157" s="9" t="s">
        <v>64</v>
      </c>
      <c r="V157" s="9" t="s">
        <v>988</v>
      </c>
      <c r="W157" s="14">
        <v>7</v>
      </c>
    </row>
    <row r="158" spans="1:23" ht="28.5" customHeight="1">
      <c r="A158" s="9" t="s">
        <v>40</v>
      </c>
      <c r="B158" s="9" t="s">
        <v>524</v>
      </c>
      <c r="C158" s="9">
        <v>25</v>
      </c>
      <c r="D158" s="10">
        <v>200</v>
      </c>
      <c r="E158" s="10">
        <v>205.91900000000001</v>
      </c>
      <c r="F158" s="9" t="s">
        <v>25</v>
      </c>
      <c r="G158" s="9">
        <v>2</v>
      </c>
      <c r="H158" s="9" t="s">
        <v>717</v>
      </c>
      <c r="I158" s="9" t="s">
        <v>13</v>
      </c>
      <c r="J158" s="9" t="s">
        <v>79</v>
      </c>
      <c r="K158" s="11">
        <v>2425</v>
      </c>
      <c r="L158" s="11">
        <v>718</v>
      </c>
      <c r="M158" s="12">
        <v>1992</v>
      </c>
      <c r="N158" s="12">
        <f t="shared" si="21"/>
        <v>62.085980825979455</v>
      </c>
      <c r="O158" s="10">
        <v>3.7322000000000002</v>
      </c>
      <c r="P158" s="10">
        <v>0.36049999999999999</v>
      </c>
      <c r="Q158" s="11">
        <v>89</v>
      </c>
      <c r="R158" s="10">
        <f t="shared" si="22"/>
        <v>2.8823590000000001</v>
      </c>
      <c r="T158" s="11">
        <v>55.716700000000003</v>
      </c>
      <c r="U158" s="9" t="s">
        <v>64</v>
      </c>
      <c r="V158" s="9" t="s">
        <v>988</v>
      </c>
      <c r="W158" s="14">
        <v>8</v>
      </c>
    </row>
    <row r="159" spans="1:23" ht="28.5" customHeight="1">
      <c r="A159" s="9" t="s">
        <v>40</v>
      </c>
      <c r="B159" s="9" t="s">
        <v>524</v>
      </c>
      <c r="C159" s="9">
        <v>25</v>
      </c>
      <c r="D159" s="10">
        <v>205.91900000000001</v>
      </c>
      <c r="E159" s="10">
        <v>210.41</v>
      </c>
      <c r="F159" s="9" t="s">
        <v>24</v>
      </c>
      <c r="G159" s="9">
        <v>2</v>
      </c>
      <c r="H159" s="9" t="s">
        <v>718</v>
      </c>
      <c r="I159" s="9" t="s">
        <v>13</v>
      </c>
      <c r="J159" s="9" t="s">
        <v>79</v>
      </c>
      <c r="K159" s="11">
        <v>2575</v>
      </c>
      <c r="L159" s="11">
        <v>930</v>
      </c>
      <c r="M159" s="12">
        <v>1996</v>
      </c>
      <c r="N159" s="12">
        <f t="shared" si="21"/>
        <v>75.023201841024914</v>
      </c>
      <c r="O159" s="10">
        <v>3.4624000000000001</v>
      </c>
      <c r="P159" s="10">
        <v>0.31850000000000001</v>
      </c>
      <c r="Q159" s="11">
        <v>96</v>
      </c>
      <c r="R159" s="10">
        <f t="shared" si="22"/>
        <v>2.9366310000000002</v>
      </c>
      <c r="T159" s="11">
        <v>58.52</v>
      </c>
      <c r="U159" s="9" t="s">
        <v>64</v>
      </c>
      <c r="V159" s="9" t="s">
        <v>988</v>
      </c>
      <c r="W159" s="14">
        <v>11</v>
      </c>
    </row>
    <row r="160" spans="1:23" ht="28.5" customHeight="1">
      <c r="A160" s="9" t="s">
        <v>40</v>
      </c>
      <c r="B160" s="9" t="s">
        <v>524</v>
      </c>
      <c r="C160" s="9">
        <v>25</v>
      </c>
      <c r="D160" s="10">
        <v>205.91900000000001</v>
      </c>
      <c r="E160" s="10">
        <v>210.41</v>
      </c>
      <c r="F160" s="9" t="s">
        <v>25</v>
      </c>
      <c r="G160" s="9">
        <v>2</v>
      </c>
      <c r="H160" s="9" t="s">
        <v>718</v>
      </c>
      <c r="I160" s="9" t="s">
        <v>13</v>
      </c>
      <c r="J160" s="9" t="s">
        <v>79</v>
      </c>
      <c r="K160" s="11">
        <v>2425</v>
      </c>
      <c r="L160" s="11">
        <v>718</v>
      </c>
      <c r="M160" s="12">
        <v>1996</v>
      </c>
      <c r="N160" s="12">
        <f t="shared" si="21"/>
        <v>75.606802050870542</v>
      </c>
      <c r="O160" s="10">
        <v>3.4506999999999999</v>
      </c>
      <c r="P160" s="10">
        <v>0.24510000000000001</v>
      </c>
      <c r="Q160" s="11">
        <v>91</v>
      </c>
      <c r="R160" s="10">
        <f t="shared" si="22"/>
        <v>2.9404039599999998</v>
      </c>
      <c r="T160" s="11">
        <v>56.36</v>
      </c>
      <c r="U160" s="9" t="s">
        <v>64</v>
      </c>
      <c r="V160" s="9" t="s">
        <v>988</v>
      </c>
      <c r="W160" s="14">
        <v>12</v>
      </c>
    </row>
    <row r="161" spans="1:23" ht="28.5" customHeight="1">
      <c r="A161" s="9" t="s">
        <v>40</v>
      </c>
      <c r="B161" s="9" t="s">
        <v>524</v>
      </c>
      <c r="C161" s="9">
        <v>25</v>
      </c>
      <c r="D161" s="10">
        <v>210.41</v>
      </c>
      <c r="E161" s="10">
        <v>219</v>
      </c>
      <c r="F161" s="9" t="s">
        <v>24</v>
      </c>
      <c r="G161" s="9">
        <v>2</v>
      </c>
      <c r="H161" s="9" t="s">
        <v>719</v>
      </c>
      <c r="I161" s="9" t="s">
        <v>13</v>
      </c>
      <c r="J161" s="9" t="s">
        <v>79</v>
      </c>
      <c r="K161" s="11">
        <v>1629.7547999999999</v>
      </c>
      <c r="L161" s="11">
        <v>652.30399999999997</v>
      </c>
      <c r="M161" s="12">
        <v>2003</v>
      </c>
      <c r="N161" s="12">
        <f t="shared" si="21"/>
        <v>49.282678311772329</v>
      </c>
      <c r="O161" s="10">
        <v>4.0198999999999998</v>
      </c>
      <c r="P161" s="10">
        <v>0.22650000000000001</v>
      </c>
      <c r="Q161" s="11">
        <v>100</v>
      </c>
      <c r="R161" s="10">
        <f t="shared" si="22"/>
        <v>3.8146909999999998</v>
      </c>
      <c r="T161" s="11">
        <v>58.075000000000003</v>
      </c>
      <c r="U161" s="9" t="s">
        <v>64</v>
      </c>
      <c r="V161" s="9" t="s">
        <v>986</v>
      </c>
      <c r="W161" s="14">
        <v>3</v>
      </c>
    </row>
    <row r="162" spans="1:23" ht="28.5" customHeight="1">
      <c r="A162" s="9" t="s">
        <v>40</v>
      </c>
      <c r="B162" s="9" t="s">
        <v>524</v>
      </c>
      <c r="C162" s="9">
        <v>25</v>
      </c>
      <c r="D162" s="10">
        <v>210.41</v>
      </c>
      <c r="E162" s="10">
        <v>219</v>
      </c>
      <c r="F162" s="9" t="s">
        <v>25</v>
      </c>
      <c r="G162" s="9">
        <v>2</v>
      </c>
      <c r="H162" s="9" t="s">
        <v>719</v>
      </c>
      <c r="I162" s="9" t="s">
        <v>13</v>
      </c>
      <c r="J162" s="9" t="s">
        <v>79</v>
      </c>
      <c r="K162" s="11">
        <v>1625.9748999999999</v>
      </c>
      <c r="L162" s="11">
        <v>651.01559999999995</v>
      </c>
      <c r="M162" s="12">
        <v>2003</v>
      </c>
      <c r="N162" s="12">
        <f t="shared" si="21"/>
        <v>55.803653736173501</v>
      </c>
      <c r="O162" s="10">
        <v>3.8706999999999998</v>
      </c>
      <c r="P162" s="10">
        <v>0.21229999999999999</v>
      </c>
      <c r="Q162" s="11">
        <v>98</v>
      </c>
      <c r="R162" s="10">
        <f t="shared" si="22"/>
        <v>3.6304148399999998</v>
      </c>
      <c r="T162" s="11">
        <v>54.237499999999997</v>
      </c>
      <c r="U162" s="9" t="s">
        <v>64</v>
      </c>
      <c r="V162" s="9" t="s">
        <v>986</v>
      </c>
      <c r="W162" s="14">
        <v>1</v>
      </c>
    </row>
    <row r="163" spans="1:23" ht="28.5" customHeight="1">
      <c r="A163" s="9" t="s">
        <v>40</v>
      </c>
      <c r="B163" s="9" t="s">
        <v>524</v>
      </c>
      <c r="C163" s="9">
        <v>25</v>
      </c>
      <c r="D163" s="10">
        <v>219</v>
      </c>
      <c r="E163" s="10">
        <v>227.12</v>
      </c>
      <c r="F163" s="9" t="s">
        <v>24</v>
      </c>
      <c r="G163" s="9">
        <v>2</v>
      </c>
      <c r="H163" s="9" t="s">
        <v>720</v>
      </c>
      <c r="I163" s="9" t="s">
        <v>13</v>
      </c>
      <c r="J163" s="9" t="s">
        <v>79</v>
      </c>
      <c r="K163" s="11">
        <v>1588.2463</v>
      </c>
      <c r="L163" s="11">
        <v>639.75120000000004</v>
      </c>
      <c r="M163" s="12">
        <v>2001</v>
      </c>
      <c r="N163" s="12">
        <f t="shared" si="21"/>
        <v>66.251998854190489</v>
      </c>
      <c r="O163" s="10">
        <v>3.6431</v>
      </c>
      <c r="P163" s="10">
        <v>0.21410000000000001</v>
      </c>
      <c r="Q163" s="11">
        <v>87</v>
      </c>
      <c r="R163" s="10">
        <f t="shared" si="22"/>
        <v>3.0697447599999999</v>
      </c>
      <c r="T163" s="11">
        <v>58.39</v>
      </c>
      <c r="U163" s="9" t="s">
        <v>64</v>
      </c>
      <c r="V163" s="9" t="s">
        <v>988</v>
      </c>
      <c r="W163" s="14">
        <v>20</v>
      </c>
    </row>
    <row r="164" spans="1:23" ht="28.5" customHeight="1">
      <c r="A164" s="9" t="s">
        <v>40</v>
      </c>
      <c r="B164" s="9" t="s">
        <v>524</v>
      </c>
      <c r="C164" s="9">
        <v>25</v>
      </c>
      <c r="D164" s="10">
        <v>219</v>
      </c>
      <c r="E164" s="10">
        <v>227.12</v>
      </c>
      <c r="F164" s="9" t="s">
        <v>25</v>
      </c>
      <c r="G164" s="9">
        <v>2</v>
      </c>
      <c r="H164" s="9" t="s">
        <v>721</v>
      </c>
      <c r="I164" s="9" t="s">
        <v>13</v>
      </c>
      <c r="J164" s="9" t="s">
        <v>79</v>
      </c>
      <c r="K164" s="11">
        <v>1624.7734</v>
      </c>
      <c r="L164" s="11">
        <v>649.76599999999996</v>
      </c>
      <c r="M164" s="12">
        <v>2001</v>
      </c>
      <c r="N164" s="12">
        <f t="shared" si="21"/>
        <v>62.247743701806336</v>
      </c>
      <c r="O164" s="10">
        <v>3.7286999999999999</v>
      </c>
      <c r="P164" s="10">
        <v>0.2145</v>
      </c>
      <c r="Q164" s="11">
        <v>96</v>
      </c>
      <c r="R164" s="10">
        <f t="shared" si="22"/>
        <v>3.4246589999999997</v>
      </c>
      <c r="T164" s="11">
        <v>55.61</v>
      </c>
      <c r="U164" s="9" t="s">
        <v>64</v>
      </c>
      <c r="V164" s="9" t="s">
        <v>988</v>
      </c>
      <c r="W164" s="14">
        <v>35</v>
      </c>
    </row>
    <row r="165" spans="1:23" ht="28.5" customHeight="1">
      <c r="A165" s="9" t="s">
        <v>40</v>
      </c>
      <c r="B165" s="9" t="s">
        <v>524</v>
      </c>
      <c r="C165" s="9">
        <v>25</v>
      </c>
      <c r="D165" s="10">
        <v>227.12</v>
      </c>
      <c r="E165" s="10">
        <v>234.85</v>
      </c>
      <c r="F165" s="9" t="s">
        <v>24</v>
      </c>
      <c r="G165" s="9">
        <v>2</v>
      </c>
      <c r="H165" s="9" t="s">
        <v>722</v>
      </c>
      <c r="I165" s="9" t="s">
        <v>13</v>
      </c>
      <c r="J165" s="9" t="s">
        <v>79</v>
      </c>
      <c r="K165" s="11">
        <v>1626.3570999999999</v>
      </c>
      <c r="L165" s="11">
        <v>651.78330000000005</v>
      </c>
      <c r="M165" s="12">
        <v>2004</v>
      </c>
      <c r="N165" s="12">
        <f t="shared" si="21"/>
        <v>44.044687502763487</v>
      </c>
      <c r="O165" s="10">
        <v>4.1439000000000004</v>
      </c>
      <c r="P165" s="10">
        <v>0.19089999999999999</v>
      </c>
      <c r="Q165" s="11">
        <v>98</v>
      </c>
      <c r="R165" s="10">
        <f t="shared" si="22"/>
        <v>3.9381287600000001</v>
      </c>
      <c r="T165" s="11">
        <v>59.914299999999997</v>
      </c>
      <c r="U165" s="9" t="s">
        <v>64</v>
      </c>
      <c r="V165" s="9" t="s">
        <v>986</v>
      </c>
      <c r="W165" s="14">
        <v>8</v>
      </c>
    </row>
    <row r="166" spans="1:23" ht="28.5" customHeight="1">
      <c r="A166" s="9" t="s">
        <v>40</v>
      </c>
      <c r="B166" s="9" t="s">
        <v>524</v>
      </c>
      <c r="C166" s="9">
        <v>25</v>
      </c>
      <c r="D166" s="10">
        <v>227.12</v>
      </c>
      <c r="E166" s="10">
        <v>234.85</v>
      </c>
      <c r="F166" s="9" t="s">
        <v>25</v>
      </c>
      <c r="G166" s="9">
        <v>2</v>
      </c>
      <c r="H166" s="9" t="s">
        <v>722</v>
      </c>
      <c r="I166" s="9" t="s">
        <v>13</v>
      </c>
      <c r="J166" s="9" t="s">
        <v>79</v>
      </c>
      <c r="K166" s="11">
        <v>1541.9521</v>
      </c>
      <c r="L166" s="11">
        <v>626.68560000000002</v>
      </c>
      <c r="M166" s="12">
        <v>2004</v>
      </c>
      <c r="N166" s="12">
        <f t="shared" si="21"/>
        <v>45.675030833823804</v>
      </c>
      <c r="O166" s="10">
        <v>4.1048999999999998</v>
      </c>
      <c r="P166" s="10">
        <v>0.1583</v>
      </c>
      <c r="Q166" s="11">
        <v>94</v>
      </c>
      <c r="R166" s="10">
        <f t="shared" si="22"/>
        <v>3.8246644399999998</v>
      </c>
      <c r="T166" s="11">
        <v>55.212499999999999</v>
      </c>
      <c r="U166" s="9" t="s">
        <v>64</v>
      </c>
      <c r="V166" s="9" t="s">
        <v>986</v>
      </c>
      <c r="W166" s="14">
        <v>4</v>
      </c>
    </row>
    <row r="167" spans="1:23" ht="28.5" customHeight="1">
      <c r="A167" s="9" t="s">
        <v>40</v>
      </c>
      <c r="B167" s="9" t="s">
        <v>524</v>
      </c>
      <c r="C167" s="9">
        <v>25</v>
      </c>
      <c r="D167" s="10">
        <v>234.85</v>
      </c>
      <c r="E167" s="10">
        <v>244</v>
      </c>
      <c r="F167" s="9" t="s">
        <v>24</v>
      </c>
      <c r="G167" s="9">
        <v>2</v>
      </c>
      <c r="H167" s="9" t="s">
        <v>723</v>
      </c>
      <c r="I167" s="9" t="s">
        <v>13</v>
      </c>
      <c r="J167" s="9" t="s">
        <v>79</v>
      </c>
      <c r="K167" s="11">
        <v>1623</v>
      </c>
      <c r="L167" s="11">
        <v>651</v>
      </c>
      <c r="M167" s="12">
        <v>1980</v>
      </c>
      <c r="N167" s="12">
        <f t="shared" si="21"/>
        <v>72.276536998715301</v>
      </c>
      <c r="O167" s="10">
        <v>3.5179999999999998</v>
      </c>
      <c r="P167" s="10">
        <v>0.26269999999999999</v>
      </c>
      <c r="Q167" s="11">
        <v>97</v>
      </c>
      <c r="R167" s="10">
        <f t="shared" si="22"/>
        <v>3.1519548400000001</v>
      </c>
      <c r="T167" s="11">
        <v>54.577800000000003</v>
      </c>
      <c r="U167" s="9" t="s">
        <v>64</v>
      </c>
      <c r="V167" s="9" t="s">
        <v>988</v>
      </c>
      <c r="W167" s="14">
        <v>13</v>
      </c>
    </row>
    <row r="168" spans="1:23" ht="28.5" customHeight="1">
      <c r="A168" s="9" t="s">
        <v>40</v>
      </c>
      <c r="B168" s="9" t="s">
        <v>524</v>
      </c>
      <c r="C168" s="9">
        <v>25</v>
      </c>
      <c r="D168" s="10">
        <v>234.85</v>
      </c>
      <c r="E168" s="10">
        <v>244</v>
      </c>
      <c r="F168" s="9" t="s">
        <v>25</v>
      </c>
      <c r="G168" s="9">
        <v>2</v>
      </c>
      <c r="H168" s="9" t="s">
        <v>723</v>
      </c>
      <c r="I168" s="9" t="s">
        <v>13</v>
      </c>
      <c r="J168" s="9" t="s">
        <v>79</v>
      </c>
      <c r="K168" s="11">
        <v>1524.1454000000001</v>
      </c>
      <c r="L168" s="11">
        <v>620.40099999999995</v>
      </c>
      <c r="M168" s="12">
        <v>1980</v>
      </c>
      <c r="N168" s="12">
        <f t="shared" si="21"/>
        <v>74.173785449163361</v>
      </c>
      <c r="O168" s="10">
        <v>3.4794999999999998</v>
      </c>
      <c r="P168" s="10">
        <v>0.2225</v>
      </c>
      <c r="Q168" s="11">
        <v>91</v>
      </c>
      <c r="R168" s="10">
        <f t="shared" si="22"/>
        <v>3.0114749999999999</v>
      </c>
      <c r="T168" s="11">
        <v>52.455599999999997</v>
      </c>
      <c r="U168" s="9" t="s">
        <v>64</v>
      </c>
      <c r="V168" s="9" t="s">
        <v>988</v>
      </c>
      <c r="W168" s="14">
        <v>14</v>
      </c>
    </row>
    <row r="169" spans="1:23" ht="28.5" customHeight="1">
      <c r="A169" s="9" t="s">
        <v>40</v>
      </c>
      <c r="B169" s="9" t="s">
        <v>524</v>
      </c>
      <c r="C169" s="9">
        <v>25</v>
      </c>
      <c r="D169" s="10">
        <v>244</v>
      </c>
      <c r="E169" s="10">
        <v>254</v>
      </c>
      <c r="F169" s="9" t="s">
        <v>24</v>
      </c>
      <c r="G169" s="9">
        <v>2</v>
      </c>
      <c r="H169" s="9" t="s">
        <v>724</v>
      </c>
      <c r="I169" s="9" t="s">
        <v>13</v>
      </c>
      <c r="J169" s="9" t="s">
        <v>86</v>
      </c>
      <c r="K169" s="11">
        <v>1599.0719999999999</v>
      </c>
      <c r="L169" s="11">
        <v>643.19600000000003</v>
      </c>
      <c r="M169" s="12">
        <v>1989</v>
      </c>
      <c r="N169" s="12">
        <f t="shared" si="21"/>
        <v>83.164869852687076</v>
      </c>
      <c r="O169" s="10">
        <v>3.3027000000000002</v>
      </c>
      <c r="P169" s="10">
        <v>0.21360000000000001</v>
      </c>
      <c r="Q169" s="11">
        <v>97</v>
      </c>
      <c r="R169" s="10">
        <f t="shared" si="22"/>
        <v>3.0302001599999997</v>
      </c>
      <c r="T169" s="11">
        <v>55.11</v>
      </c>
      <c r="U169" s="9" t="s">
        <v>64</v>
      </c>
      <c r="V169" s="9" t="s">
        <v>988</v>
      </c>
      <c r="W169" s="14">
        <v>15</v>
      </c>
    </row>
    <row r="170" spans="1:23" ht="28.5" customHeight="1">
      <c r="A170" s="9" t="s">
        <v>40</v>
      </c>
      <c r="B170" s="9" t="s">
        <v>524</v>
      </c>
      <c r="C170" s="9">
        <v>25</v>
      </c>
      <c r="D170" s="10">
        <v>244</v>
      </c>
      <c r="E170" s="10">
        <v>254</v>
      </c>
      <c r="F170" s="9" t="s">
        <v>25</v>
      </c>
      <c r="G170" s="9">
        <v>2</v>
      </c>
      <c r="H170" s="9" t="s">
        <v>724</v>
      </c>
      <c r="I170" s="9" t="s">
        <v>13</v>
      </c>
      <c r="J170" s="9" t="s">
        <v>86</v>
      </c>
      <c r="K170" s="11">
        <v>1488.9280000000001</v>
      </c>
      <c r="L170" s="11">
        <v>610.83519999999999</v>
      </c>
      <c r="M170" s="12">
        <v>1989</v>
      </c>
      <c r="N170" s="12">
        <f t="shared" si="21"/>
        <v>81.719675523589331</v>
      </c>
      <c r="O170" s="10">
        <v>3.3304999999999998</v>
      </c>
      <c r="P170" s="10">
        <v>0.17730000000000001</v>
      </c>
      <c r="Q170" s="11">
        <v>96</v>
      </c>
      <c r="R170" s="10">
        <f t="shared" si="22"/>
        <v>3.0847588399999997</v>
      </c>
      <c r="T170" s="11">
        <v>52.85</v>
      </c>
      <c r="U170" s="9" t="s">
        <v>64</v>
      </c>
      <c r="V170" s="9" t="s">
        <v>988</v>
      </c>
      <c r="W170" s="14">
        <v>16</v>
      </c>
    </row>
    <row r="171" spans="1:23" ht="28.5" customHeight="1">
      <c r="A171" s="9" t="s">
        <v>40</v>
      </c>
      <c r="B171" s="9" t="s">
        <v>524</v>
      </c>
      <c r="C171" s="9">
        <v>25</v>
      </c>
      <c r="D171" s="10">
        <v>254</v>
      </c>
      <c r="E171" s="10">
        <v>263.7</v>
      </c>
      <c r="F171" s="9" t="s">
        <v>24</v>
      </c>
      <c r="G171" s="9">
        <v>2</v>
      </c>
      <c r="H171" s="9" t="s">
        <v>725</v>
      </c>
      <c r="I171" s="9" t="s">
        <v>13</v>
      </c>
      <c r="J171" s="9" t="s">
        <v>79</v>
      </c>
      <c r="K171" s="11">
        <v>1514.0473999999999</v>
      </c>
      <c r="L171" s="11">
        <v>617.34040000000005</v>
      </c>
      <c r="M171" s="12">
        <v>1991</v>
      </c>
      <c r="N171" s="12">
        <f t="shared" si="21"/>
        <v>96.189248039899496</v>
      </c>
      <c r="O171" s="10">
        <v>3.0623999999999998</v>
      </c>
      <c r="P171" s="10">
        <v>0.28889999999999999</v>
      </c>
      <c r="Q171" s="11">
        <v>77</v>
      </c>
      <c r="R171" s="10">
        <f t="shared" si="22"/>
        <v>2.0385471599999998</v>
      </c>
      <c r="T171" s="11">
        <v>50.809100000000001</v>
      </c>
      <c r="U171" s="9" t="s">
        <v>64</v>
      </c>
      <c r="V171" s="9" t="s">
        <v>988</v>
      </c>
      <c r="W171" s="14">
        <v>1</v>
      </c>
    </row>
    <row r="172" spans="1:23" ht="28.5" customHeight="1">
      <c r="A172" s="9" t="s">
        <v>40</v>
      </c>
      <c r="B172" s="9" t="s">
        <v>524</v>
      </c>
      <c r="C172" s="9">
        <v>25</v>
      </c>
      <c r="D172" s="10">
        <v>254</v>
      </c>
      <c r="E172" s="10">
        <v>263.7</v>
      </c>
      <c r="F172" s="9" t="s">
        <v>25</v>
      </c>
      <c r="G172" s="9">
        <v>2</v>
      </c>
      <c r="H172" s="9" t="s">
        <v>725</v>
      </c>
      <c r="I172" s="9" t="s">
        <v>13</v>
      </c>
      <c r="J172" s="9" t="s">
        <v>79</v>
      </c>
      <c r="K172" s="11">
        <v>1443.7855999999999</v>
      </c>
      <c r="L172" s="11">
        <v>596.26189999999997</v>
      </c>
      <c r="M172" s="12">
        <v>1991</v>
      </c>
      <c r="N172" s="12">
        <f t="shared" si="21"/>
        <v>77.016562887362198</v>
      </c>
      <c r="O172" s="10">
        <v>3.4226000000000001</v>
      </c>
      <c r="P172" s="10">
        <v>0.25840000000000002</v>
      </c>
      <c r="Q172" s="11">
        <v>69</v>
      </c>
      <c r="R172" s="10">
        <f t="shared" si="22"/>
        <v>2.2255177599999998</v>
      </c>
      <c r="T172" s="11">
        <v>50.48</v>
      </c>
      <c r="U172" s="9" t="s">
        <v>64</v>
      </c>
      <c r="V172" s="9" t="s">
        <v>988</v>
      </c>
      <c r="W172" s="14">
        <v>2</v>
      </c>
    </row>
    <row r="173" spans="1:23" ht="28.5" customHeight="1">
      <c r="A173" s="9" t="s">
        <v>40</v>
      </c>
      <c r="B173" s="9" t="s">
        <v>524</v>
      </c>
      <c r="C173" s="9">
        <v>25</v>
      </c>
      <c r="D173" s="10">
        <v>263.7</v>
      </c>
      <c r="E173" s="10">
        <v>272.11</v>
      </c>
      <c r="F173" s="9" t="s">
        <v>24</v>
      </c>
      <c r="G173" s="9">
        <v>2</v>
      </c>
      <c r="H173" s="9" t="s">
        <v>726</v>
      </c>
      <c r="I173" s="9" t="s">
        <v>13</v>
      </c>
      <c r="J173" s="9" t="s">
        <v>79</v>
      </c>
      <c r="K173" s="11">
        <v>1473.5589</v>
      </c>
      <c r="L173" s="11">
        <v>619.36649999999997</v>
      </c>
      <c r="M173" s="12">
        <v>2010</v>
      </c>
      <c r="N173" s="12">
        <f t="shared" si="21"/>
        <v>41.726213037688353</v>
      </c>
      <c r="O173" s="10">
        <v>4.2</v>
      </c>
      <c r="P173" s="10">
        <v>0.02</v>
      </c>
      <c r="Q173" s="11">
        <v>100</v>
      </c>
      <c r="R173" s="10">
        <f t="shared" si="22"/>
        <v>4.1984000000000004</v>
      </c>
      <c r="T173" s="11">
        <v>50.711100000000002</v>
      </c>
      <c r="U173" s="9" t="s">
        <v>64</v>
      </c>
      <c r="V173" s="9"/>
    </row>
    <row r="174" spans="1:23" ht="28.5" customHeight="1">
      <c r="A174" s="9" t="s">
        <v>40</v>
      </c>
      <c r="B174" s="9" t="s">
        <v>524</v>
      </c>
      <c r="C174" s="9">
        <v>25</v>
      </c>
      <c r="D174" s="10">
        <v>263.7</v>
      </c>
      <c r="E174" s="10">
        <v>272.11</v>
      </c>
      <c r="F174" s="9" t="s">
        <v>25</v>
      </c>
      <c r="G174" s="9">
        <v>2</v>
      </c>
      <c r="H174" s="9" t="s">
        <v>726</v>
      </c>
      <c r="I174" s="9" t="s">
        <v>13</v>
      </c>
      <c r="J174" s="9" t="s">
        <v>79</v>
      </c>
      <c r="K174" s="11">
        <v>1403.5589</v>
      </c>
      <c r="L174" s="11">
        <v>584.95650000000001</v>
      </c>
      <c r="M174" s="12">
        <v>2010</v>
      </c>
      <c r="N174" s="12">
        <f t="shared" si="21"/>
        <v>41.726213037688353</v>
      </c>
      <c r="O174" s="10">
        <v>4.2</v>
      </c>
      <c r="P174" s="10">
        <v>0.02</v>
      </c>
      <c r="Q174" s="11">
        <v>100</v>
      </c>
      <c r="R174" s="10">
        <f t="shared" si="22"/>
        <v>4.1984000000000004</v>
      </c>
      <c r="T174" s="11">
        <v>52.628599999999999</v>
      </c>
      <c r="U174" s="9" t="s">
        <v>64</v>
      </c>
      <c r="V174" s="9"/>
    </row>
    <row r="175" spans="1:23" ht="28.5" customHeight="1">
      <c r="A175" s="9" t="s">
        <v>474</v>
      </c>
      <c r="B175" s="9" t="s">
        <v>522</v>
      </c>
      <c r="C175" s="9">
        <v>253</v>
      </c>
      <c r="D175" s="10">
        <v>0</v>
      </c>
      <c r="E175" s="10">
        <v>1.08</v>
      </c>
      <c r="F175" s="9" t="s">
        <v>5</v>
      </c>
      <c r="G175" s="9">
        <v>2</v>
      </c>
      <c r="H175" s="9" t="s">
        <v>727</v>
      </c>
      <c r="I175" s="9" t="s">
        <v>6</v>
      </c>
      <c r="J175" s="9" t="s">
        <v>73</v>
      </c>
      <c r="K175" s="11">
        <v>815.09259999999995</v>
      </c>
      <c r="L175" s="11">
        <v>92.074100000000001</v>
      </c>
      <c r="M175" s="12">
        <v>2008</v>
      </c>
      <c r="N175" s="12">
        <f t="shared" si="21"/>
        <v>75.821784987583243</v>
      </c>
      <c r="O175" s="10">
        <v>3.4464000000000001</v>
      </c>
      <c r="P175" s="10">
        <v>9.2299999999999993E-2</v>
      </c>
      <c r="Q175" s="11">
        <v>99.759299999999996</v>
      </c>
      <c r="R175" s="10">
        <f t="shared" si="22"/>
        <v>3.4051018400000004</v>
      </c>
      <c r="T175" s="11">
        <v>45.433300000000003</v>
      </c>
      <c r="U175" s="9" t="s">
        <v>213</v>
      </c>
      <c r="V175" s="9"/>
    </row>
    <row r="176" spans="1:23" ht="28.5" customHeight="1">
      <c r="A176" s="9" t="s">
        <v>474</v>
      </c>
      <c r="B176" s="9" t="s">
        <v>522</v>
      </c>
      <c r="C176" s="9">
        <v>253</v>
      </c>
      <c r="D176" s="10">
        <v>1.08</v>
      </c>
      <c r="E176" s="10">
        <v>5.4139999999999997</v>
      </c>
      <c r="F176" s="9" t="s">
        <v>5</v>
      </c>
      <c r="G176" s="9">
        <v>2</v>
      </c>
      <c r="H176" s="9" t="s">
        <v>727</v>
      </c>
      <c r="I176" s="9" t="s">
        <v>6</v>
      </c>
      <c r="J176" s="9" t="s">
        <v>73</v>
      </c>
      <c r="K176" s="11">
        <v>239</v>
      </c>
      <c r="L176" s="11">
        <v>11</v>
      </c>
      <c r="M176" s="12">
        <v>1957</v>
      </c>
      <c r="N176" s="12">
        <f t="shared" si="21"/>
        <v>124.35155550547336</v>
      </c>
      <c r="O176" s="10">
        <v>2.6009000000000002</v>
      </c>
      <c r="P176" s="10">
        <v>0.43180000000000002</v>
      </c>
      <c r="Q176" s="11">
        <v>88</v>
      </c>
      <c r="R176" s="10">
        <v>1.5</v>
      </c>
      <c r="T176" s="11">
        <v>54.444400000000002</v>
      </c>
      <c r="U176" s="9" t="s">
        <v>63</v>
      </c>
      <c r="V176" s="9" t="s">
        <v>988</v>
      </c>
      <c r="W176" s="14">
        <v>11</v>
      </c>
    </row>
    <row r="177" spans="1:23" ht="28.5" customHeight="1">
      <c r="A177" s="9" t="s">
        <v>474</v>
      </c>
      <c r="B177" s="9" t="s">
        <v>522</v>
      </c>
      <c r="C177" s="9">
        <v>253</v>
      </c>
      <c r="D177" s="10">
        <v>5.4139999999999997</v>
      </c>
      <c r="E177" s="10">
        <v>10.895</v>
      </c>
      <c r="F177" s="9" t="s">
        <v>5</v>
      </c>
      <c r="G177" s="9">
        <v>2</v>
      </c>
      <c r="H177" s="9" t="s">
        <v>728</v>
      </c>
      <c r="I177" s="9" t="s">
        <v>6</v>
      </c>
      <c r="J177" s="9" t="s">
        <v>73</v>
      </c>
      <c r="K177" s="11">
        <v>239</v>
      </c>
      <c r="L177" s="11">
        <v>11</v>
      </c>
      <c r="M177" s="12">
        <v>1967</v>
      </c>
      <c r="N177" s="12">
        <f t="shared" si="21"/>
        <v>96.408958828867682</v>
      </c>
      <c r="O177" s="10">
        <v>3.0585</v>
      </c>
      <c r="P177" s="10">
        <v>0.33160000000000001</v>
      </c>
      <c r="Q177" s="11">
        <v>88</v>
      </c>
      <c r="R177" s="10">
        <f t="shared" si="22"/>
        <v>2.25866576</v>
      </c>
      <c r="T177" s="11">
        <v>56.2667</v>
      </c>
      <c r="U177" s="9" t="s">
        <v>63</v>
      </c>
      <c r="V177" s="9" t="s">
        <v>988</v>
      </c>
      <c r="W177" s="14">
        <v>28</v>
      </c>
    </row>
    <row r="178" spans="1:23" ht="28.5" customHeight="1">
      <c r="A178" s="9" t="s">
        <v>475</v>
      </c>
      <c r="B178" s="9" t="s">
        <v>522</v>
      </c>
      <c r="C178" s="9">
        <v>254</v>
      </c>
      <c r="D178" s="10">
        <v>0</v>
      </c>
      <c r="E178" s="10">
        <v>0.379</v>
      </c>
      <c r="F178" s="9" t="s">
        <v>5</v>
      </c>
      <c r="G178" s="9">
        <v>2</v>
      </c>
      <c r="H178" s="9" t="s">
        <v>729</v>
      </c>
      <c r="I178" s="9" t="s">
        <v>12</v>
      </c>
      <c r="K178" s="11">
        <v>2845</v>
      </c>
      <c r="L178" s="11">
        <v>407</v>
      </c>
      <c r="M178" s="12">
        <v>1977</v>
      </c>
      <c r="N178" s="12">
        <f t="shared" ref="N178:N179" si="23">(LN(O178/5))/-0.0038</f>
        <v>134.53307994403431</v>
      </c>
      <c r="O178" s="10">
        <v>2.9988000000000001</v>
      </c>
      <c r="P178" s="10" t="s">
        <v>226</v>
      </c>
      <c r="Q178" s="11">
        <v>100</v>
      </c>
      <c r="R178" s="10">
        <f t="shared" ref="R178:R179" si="24">O178-5*(1-(Q178/100))</f>
        <v>2.9988000000000001</v>
      </c>
      <c r="S178" s="10">
        <v>0.3075</v>
      </c>
      <c r="T178" s="11">
        <v>44.2</v>
      </c>
      <c r="U178" s="9" t="s">
        <v>213</v>
      </c>
      <c r="V178" s="9" t="s">
        <v>987</v>
      </c>
      <c r="W178" s="14">
        <v>64</v>
      </c>
    </row>
    <row r="179" spans="1:23" ht="28.5" customHeight="1">
      <c r="A179" s="9" t="s">
        <v>475</v>
      </c>
      <c r="B179" s="9" t="s">
        <v>522</v>
      </c>
      <c r="C179" s="9">
        <v>254</v>
      </c>
      <c r="D179" s="10">
        <v>0.379</v>
      </c>
      <c r="E179" s="10">
        <v>1.4910000000000001</v>
      </c>
      <c r="F179" s="9" t="s">
        <v>5</v>
      </c>
      <c r="G179" s="9">
        <v>2</v>
      </c>
      <c r="H179" s="9" t="s">
        <v>729</v>
      </c>
      <c r="I179" s="9" t="s">
        <v>12</v>
      </c>
      <c r="K179" s="11">
        <v>2928.7166999999999</v>
      </c>
      <c r="L179" s="11">
        <v>420.88310000000001</v>
      </c>
      <c r="M179" s="12">
        <v>1983</v>
      </c>
      <c r="N179" s="12">
        <f t="shared" si="23"/>
        <v>109.86502193039207</v>
      </c>
      <c r="O179" s="10">
        <v>3.2934999999999999</v>
      </c>
      <c r="P179" s="10" t="s">
        <v>226</v>
      </c>
      <c r="Q179" s="11">
        <v>100</v>
      </c>
      <c r="R179" s="10">
        <f t="shared" si="24"/>
        <v>3.2934999999999999</v>
      </c>
      <c r="S179" s="10">
        <v>0.15720000000000001</v>
      </c>
      <c r="T179" s="11">
        <v>47.075000000000003</v>
      </c>
      <c r="U179" s="9" t="s">
        <v>213</v>
      </c>
      <c r="V179" s="9"/>
    </row>
    <row r="180" spans="1:23" ht="28.5" customHeight="1">
      <c r="A180" s="9" t="s">
        <v>475</v>
      </c>
      <c r="B180" s="9" t="s">
        <v>522</v>
      </c>
      <c r="C180" s="9">
        <v>254</v>
      </c>
      <c r="D180" s="10">
        <v>1.4910000000000001</v>
      </c>
      <c r="E180" s="10">
        <v>3.9460000000000002</v>
      </c>
      <c r="F180" s="9" t="s">
        <v>5</v>
      </c>
      <c r="G180" s="9">
        <v>2</v>
      </c>
      <c r="H180" s="9" t="s">
        <v>729</v>
      </c>
      <c r="I180" s="9" t="s">
        <v>13</v>
      </c>
      <c r="J180" s="9" t="s">
        <v>73</v>
      </c>
      <c r="K180" s="11">
        <v>2474.2215999999999</v>
      </c>
      <c r="L180" s="11">
        <v>289.64359999999999</v>
      </c>
      <c r="M180" s="12">
        <v>1985</v>
      </c>
      <c r="N180" s="12">
        <f t="shared" ref="N180" si="25">(LN(O180/5.35))/-0.0058</f>
        <v>137.72387871445784</v>
      </c>
      <c r="O180" s="10">
        <v>2.4068000000000001</v>
      </c>
      <c r="P180" s="10">
        <v>0.37419999999999998</v>
      </c>
      <c r="Q180" s="11">
        <v>92</v>
      </c>
      <c r="R180" s="10">
        <f>O180-(4*(P180^2))-(3*(1-Q180/100))</f>
        <v>1.6066974400000005</v>
      </c>
      <c r="T180" s="11">
        <v>51.21</v>
      </c>
      <c r="U180" s="9" t="s">
        <v>213</v>
      </c>
      <c r="V180" s="9" t="s">
        <v>988</v>
      </c>
      <c r="W180" s="14">
        <v>31</v>
      </c>
    </row>
    <row r="181" spans="1:23" ht="28.5" customHeight="1">
      <c r="A181" s="9" t="s">
        <v>475</v>
      </c>
      <c r="B181" s="9" t="s">
        <v>522</v>
      </c>
      <c r="C181" s="9">
        <v>254</v>
      </c>
      <c r="D181" s="10">
        <v>3.9460000000000002</v>
      </c>
      <c r="E181" s="10">
        <v>4.0570000000000004</v>
      </c>
      <c r="F181" s="9" t="s">
        <v>5</v>
      </c>
      <c r="G181" s="9">
        <v>2</v>
      </c>
      <c r="H181" s="9" t="s">
        <v>729</v>
      </c>
      <c r="I181" s="9" t="s">
        <v>12</v>
      </c>
      <c r="J181" s="9" t="s">
        <v>73</v>
      </c>
      <c r="K181" s="11">
        <v>2200</v>
      </c>
      <c r="L181" s="11">
        <v>233</v>
      </c>
      <c r="M181" s="12">
        <v>1983</v>
      </c>
      <c r="N181" s="12">
        <f t="shared" ref="N181:N183" si="26">(LN(O181/5))/-0.0038</f>
        <v>190.90064976624581</v>
      </c>
      <c r="O181" s="10">
        <v>2.4205999999999999</v>
      </c>
      <c r="P181" s="10" t="s">
        <v>226</v>
      </c>
      <c r="Q181" s="11">
        <v>97</v>
      </c>
      <c r="R181" s="10">
        <f t="shared" ref="R181:R183" si="27">O181-5*(1-(Q181/100))</f>
        <v>2.2706</v>
      </c>
      <c r="S181" s="10">
        <v>0.23699999999999999</v>
      </c>
      <c r="T181" s="11">
        <v>34.6</v>
      </c>
      <c r="U181" s="9" t="s">
        <v>213</v>
      </c>
      <c r="V181" s="9" t="s">
        <v>987</v>
      </c>
      <c r="W181" s="14">
        <v>5</v>
      </c>
    </row>
    <row r="182" spans="1:23" ht="28.5" customHeight="1">
      <c r="A182" s="9" t="s">
        <v>476</v>
      </c>
      <c r="B182" s="9" t="s">
        <v>522</v>
      </c>
      <c r="C182" s="9">
        <v>255</v>
      </c>
      <c r="D182" s="10">
        <v>0.16700000000000001</v>
      </c>
      <c r="E182" s="10">
        <v>0.58699999999999997</v>
      </c>
      <c r="F182" s="9" t="s">
        <v>5</v>
      </c>
      <c r="G182" s="9">
        <v>2</v>
      </c>
      <c r="H182" s="9" t="s">
        <v>730</v>
      </c>
      <c r="I182" s="9" t="s">
        <v>38</v>
      </c>
      <c r="J182" s="9" t="s">
        <v>73</v>
      </c>
      <c r="K182" s="11">
        <v>4730</v>
      </c>
      <c r="L182" s="11">
        <v>88</v>
      </c>
      <c r="M182" s="12">
        <v>2003</v>
      </c>
      <c r="N182" s="12">
        <f t="shared" si="26"/>
        <v>184.05440282397092</v>
      </c>
      <c r="O182" s="10">
        <v>2.4843999999999999</v>
      </c>
      <c r="P182" s="10" t="s">
        <v>226</v>
      </c>
      <c r="Q182" s="11">
        <v>100</v>
      </c>
      <c r="R182" s="10">
        <f t="shared" si="27"/>
        <v>2.4843999999999999</v>
      </c>
      <c r="S182" s="10">
        <v>0.1346</v>
      </c>
      <c r="T182" s="11">
        <v>42.133299999999998</v>
      </c>
      <c r="U182" s="9" t="s">
        <v>213</v>
      </c>
      <c r="V182" s="9" t="s">
        <v>986</v>
      </c>
      <c r="W182" s="14">
        <v>46</v>
      </c>
    </row>
    <row r="183" spans="1:23" ht="28.5" customHeight="1">
      <c r="A183" s="9" t="s">
        <v>476</v>
      </c>
      <c r="B183" s="9" t="s">
        <v>522</v>
      </c>
      <c r="C183" s="9">
        <v>255</v>
      </c>
      <c r="D183" s="10">
        <v>0.58699999999999997</v>
      </c>
      <c r="E183" s="10">
        <v>0.65</v>
      </c>
      <c r="F183" s="9" t="s">
        <v>5</v>
      </c>
      <c r="G183" s="9">
        <v>2</v>
      </c>
      <c r="H183" s="9" t="s">
        <v>730</v>
      </c>
      <c r="I183" s="9" t="s">
        <v>12</v>
      </c>
      <c r="J183" s="9" t="s">
        <v>73</v>
      </c>
      <c r="K183" s="11">
        <v>4730</v>
      </c>
      <c r="L183" s="11">
        <v>88</v>
      </c>
      <c r="M183" s="12">
        <v>2003</v>
      </c>
      <c r="N183" s="12">
        <f t="shared" si="26"/>
        <v>258.92825804999114</v>
      </c>
      <c r="O183" s="10">
        <v>1.8692</v>
      </c>
      <c r="P183" s="10" t="s">
        <v>226</v>
      </c>
      <c r="Q183" s="11">
        <v>100</v>
      </c>
      <c r="R183" s="10">
        <f t="shared" si="27"/>
        <v>1.8692</v>
      </c>
      <c r="S183" s="10">
        <v>0.30599999999999999</v>
      </c>
      <c r="T183" s="11">
        <v>41.05</v>
      </c>
      <c r="U183" s="9" t="s">
        <v>213</v>
      </c>
      <c r="V183" s="9" t="s">
        <v>986</v>
      </c>
      <c r="W183" s="14">
        <v>46</v>
      </c>
    </row>
    <row r="184" spans="1:23" ht="28.5" customHeight="1">
      <c r="A184" s="9" t="s">
        <v>477</v>
      </c>
      <c r="B184" s="9" t="s">
        <v>522</v>
      </c>
      <c r="C184" s="9">
        <v>256</v>
      </c>
      <c r="D184" s="10">
        <v>0</v>
      </c>
      <c r="E184" s="10">
        <v>2.665</v>
      </c>
      <c r="F184" s="9" t="s">
        <v>5</v>
      </c>
      <c r="G184" s="9">
        <v>2</v>
      </c>
      <c r="H184" s="9" t="s">
        <v>731</v>
      </c>
      <c r="I184" s="9" t="s">
        <v>6</v>
      </c>
      <c r="J184" s="9" t="s">
        <v>73</v>
      </c>
      <c r="K184" s="11">
        <v>1148</v>
      </c>
      <c r="L184" s="11">
        <v>72</v>
      </c>
      <c r="M184" s="12">
        <v>1972</v>
      </c>
      <c r="N184" s="12">
        <f t="shared" ref="N184" si="28">(LN(O184/5.35))/-0.0058</f>
        <v>111.25878309377862</v>
      </c>
      <c r="O184" s="10">
        <v>2.8060999999999998</v>
      </c>
      <c r="P184" s="10">
        <v>0.2185</v>
      </c>
      <c r="Q184" s="11">
        <v>82</v>
      </c>
      <c r="R184" s="10">
        <f>O184-(4*(P184^2))-(3*(1-Q184/100))</f>
        <v>2.0751309999999998</v>
      </c>
      <c r="T184" s="11">
        <v>43.6083</v>
      </c>
      <c r="U184" s="9" t="s">
        <v>213</v>
      </c>
      <c r="V184" s="9" t="s">
        <v>987</v>
      </c>
      <c r="W184" s="14">
        <v>32</v>
      </c>
    </row>
    <row r="185" spans="1:23" ht="28.5" customHeight="1">
      <c r="A185" s="9" t="s">
        <v>478</v>
      </c>
      <c r="B185" s="9" t="s">
        <v>522</v>
      </c>
      <c r="C185" s="9">
        <v>258</v>
      </c>
      <c r="D185" s="10">
        <v>7.8449999999999998</v>
      </c>
      <c r="E185" s="10">
        <v>7.8659999999999997</v>
      </c>
      <c r="F185" s="9" t="s">
        <v>5</v>
      </c>
      <c r="G185" s="9">
        <v>2</v>
      </c>
      <c r="H185" s="9" t="s">
        <v>732</v>
      </c>
      <c r="I185" s="9" t="s">
        <v>12</v>
      </c>
      <c r="J185" s="9" t="s">
        <v>73</v>
      </c>
      <c r="K185" s="11">
        <v>5000</v>
      </c>
      <c r="L185" s="11">
        <v>532</v>
      </c>
      <c r="M185" s="12">
        <v>1982</v>
      </c>
      <c r="N185" s="12">
        <f>(LN(O185/5))/-0.0038</f>
        <v>345.90987828979155</v>
      </c>
      <c r="O185" s="10">
        <v>1.3431</v>
      </c>
      <c r="P185" s="10" t="s">
        <v>226</v>
      </c>
      <c r="Q185" s="11">
        <v>100</v>
      </c>
      <c r="R185" s="10">
        <v>1.5</v>
      </c>
      <c r="S185" s="10">
        <v>0.57499999999999996</v>
      </c>
      <c r="U185" s="9" t="s">
        <v>213</v>
      </c>
      <c r="V185" s="9" t="s">
        <v>987</v>
      </c>
      <c r="W185" s="14">
        <v>1</v>
      </c>
    </row>
    <row r="186" spans="1:23" ht="28.5" customHeight="1">
      <c r="A186" s="9" t="s">
        <v>478</v>
      </c>
      <c r="B186" s="9" t="s">
        <v>522</v>
      </c>
      <c r="C186" s="9">
        <v>258</v>
      </c>
      <c r="D186" s="10">
        <v>7.8659999999999997</v>
      </c>
      <c r="E186" s="10">
        <v>8.0090000000000003</v>
      </c>
      <c r="F186" s="9" t="s">
        <v>5</v>
      </c>
      <c r="G186" s="9">
        <v>2</v>
      </c>
      <c r="H186" s="9" t="s">
        <v>732</v>
      </c>
      <c r="I186" s="9" t="s">
        <v>13</v>
      </c>
      <c r="J186" s="9" t="s">
        <v>79</v>
      </c>
      <c r="K186" s="11">
        <v>5000</v>
      </c>
      <c r="L186" s="11">
        <v>532</v>
      </c>
      <c r="M186" s="12">
        <v>1990</v>
      </c>
      <c r="N186" s="12">
        <f t="shared" ref="N186" si="29">(LN(O186/5.35))/-0.0058</f>
        <v>132.71825006987433</v>
      </c>
      <c r="O186" s="10">
        <v>2.4777</v>
      </c>
      <c r="P186" s="10">
        <v>0.11840000000000001</v>
      </c>
      <c r="Q186" s="11">
        <v>97</v>
      </c>
      <c r="R186" s="10">
        <f>O186-(4*(P186^2))-(3*(1-Q186/100))</f>
        <v>2.3316257599999997</v>
      </c>
      <c r="T186" s="11">
        <v>25.2</v>
      </c>
      <c r="U186" s="9" t="s">
        <v>213</v>
      </c>
      <c r="V186" s="9" t="s">
        <v>987</v>
      </c>
      <c r="W186" s="14">
        <v>8</v>
      </c>
    </row>
    <row r="187" spans="1:23" ht="28.5" customHeight="1">
      <c r="A187" s="9" t="s">
        <v>478</v>
      </c>
      <c r="B187" s="9" t="s">
        <v>522</v>
      </c>
      <c r="C187" s="9">
        <v>258</v>
      </c>
      <c r="D187" s="10">
        <v>8.0090000000000003</v>
      </c>
      <c r="E187" s="10">
        <v>8.0660000000000007</v>
      </c>
      <c r="F187" s="9" t="s">
        <v>5</v>
      </c>
      <c r="G187" s="9">
        <v>2</v>
      </c>
      <c r="H187" s="9" t="s">
        <v>732</v>
      </c>
      <c r="I187" s="9" t="s">
        <v>12</v>
      </c>
      <c r="J187" s="9" t="s">
        <v>79</v>
      </c>
      <c r="K187" s="11">
        <v>5000</v>
      </c>
      <c r="L187" s="11">
        <v>532</v>
      </c>
      <c r="M187" s="12">
        <v>1990</v>
      </c>
      <c r="N187" s="12">
        <f>(LN(O187/5))/-0.0038</f>
        <v>175.83721961636772</v>
      </c>
      <c r="O187" s="10">
        <v>2.5632000000000001</v>
      </c>
      <c r="P187" s="10" t="s">
        <v>226</v>
      </c>
      <c r="Q187" s="11">
        <v>100</v>
      </c>
      <c r="R187" s="10">
        <f>O187-5*(1-(Q187/100))</f>
        <v>2.5632000000000001</v>
      </c>
      <c r="S187" s="10">
        <v>0.40260000000000001</v>
      </c>
      <c r="T187" s="11">
        <v>42.8</v>
      </c>
      <c r="U187" s="9" t="s">
        <v>213</v>
      </c>
      <c r="V187" s="9" t="s">
        <v>987</v>
      </c>
      <c r="W187" s="14">
        <v>53</v>
      </c>
    </row>
    <row r="188" spans="1:23" ht="28.5" customHeight="1">
      <c r="A188" s="9" t="s">
        <v>478</v>
      </c>
      <c r="B188" s="9" t="s">
        <v>522</v>
      </c>
      <c r="C188" s="9">
        <v>258</v>
      </c>
      <c r="D188" s="10">
        <v>8.0660000000000007</v>
      </c>
      <c r="E188" s="10">
        <v>8.8350000000000009</v>
      </c>
      <c r="F188" s="9" t="s">
        <v>5</v>
      </c>
      <c r="G188" s="9">
        <v>2</v>
      </c>
      <c r="H188" s="9" t="s">
        <v>733</v>
      </c>
      <c r="I188" s="9" t="s">
        <v>13</v>
      </c>
      <c r="J188" s="9" t="s">
        <v>79</v>
      </c>
      <c r="K188" s="11">
        <v>5143.3810000000003</v>
      </c>
      <c r="L188" s="11">
        <v>547.69439999999997</v>
      </c>
      <c r="M188" s="12">
        <v>1990</v>
      </c>
      <c r="N188" s="12">
        <f t="shared" ref="N188" si="30">(LN(O188/5.35))/-0.0058</f>
        <v>101.12931838830555</v>
      </c>
      <c r="O188" s="10">
        <v>2.9759000000000002</v>
      </c>
      <c r="P188" s="10">
        <v>0.1399</v>
      </c>
      <c r="Q188" s="11">
        <v>95</v>
      </c>
      <c r="R188" s="10">
        <f>O188-(4*(P188^2))-(3*(1-Q188/100))</f>
        <v>2.7476119600000004</v>
      </c>
      <c r="T188" s="11">
        <v>31.866700000000002</v>
      </c>
      <c r="U188" s="9" t="s">
        <v>213</v>
      </c>
      <c r="V188" s="9" t="s">
        <v>986</v>
      </c>
      <c r="W188" s="14">
        <v>51</v>
      </c>
    </row>
    <row r="189" spans="1:23" ht="28.5" customHeight="1">
      <c r="A189" s="9" t="s">
        <v>478</v>
      </c>
      <c r="B189" s="9" t="s">
        <v>522</v>
      </c>
      <c r="C189" s="9">
        <v>258</v>
      </c>
      <c r="D189" s="10">
        <v>8.8350000000000009</v>
      </c>
      <c r="E189" s="10">
        <v>8.8879999999999999</v>
      </c>
      <c r="F189" s="9" t="s">
        <v>5</v>
      </c>
      <c r="G189" s="9">
        <v>2</v>
      </c>
      <c r="H189" s="9" t="s">
        <v>733</v>
      </c>
      <c r="I189" s="9" t="s">
        <v>12</v>
      </c>
      <c r="J189" s="9" t="s">
        <v>79</v>
      </c>
      <c r="K189" s="11">
        <v>5902.5093999999999</v>
      </c>
      <c r="L189" s="11">
        <v>631.60379999999998</v>
      </c>
      <c r="M189" s="12">
        <v>1982</v>
      </c>
      <c r="N189" s="12">
        <f>(LN(O189/5))/-0.0038</f>
        <v>206.75191690498733</v>
      </c>
      <c r="O189" s="10">
        <v>2.2791000000000001</v>
      </c>
      <c r="P189" s="10" t="s">
        <v>226</v>
      </c>
      <c r="Q189" s="11">
        <v>91</v>
      </c>
      <c r="R189" s="10">
        <f>O189-5*(1-(Q189/100))</f>
        <v>1.8291000000000004</v>
      </c>
      <c r="S189" s="10">
        <v>0.36770000000000003</v>
      </c>
      <c r="U189" s="9" t="s">
        <v>213</v>
      </c>
      <c r="V189" s="9" t="s">
        <v>987</v>
      </c>
      <c r="W189" s="14">
        <v>2</v>
      </c>
    </row>
    <row r="190" spans="1:23" ht="28.5" customHeight="1">
      <c r="A190" s="9" t="s">
        <v>478</v>
      </c>
      <c r="B190" s="9" t="s">
        <v>522</v>
      </c>
      <c r="C190" s="9">
        <v>258</v>
      </c>
      <c r="D190" s="10">
        <v>8.8879999999999999</v>
      </c>
      <c r="E190" s="10">
        <v>9.8979999999999997</v>
      </c>
      <c r="F190" s="9" t="s">
        <v>5</v>
      </c>
      <c r="G190" s="9">
        <v>2</v>
      </c>
      <c r="H190" s="9" t="s">
        <v>733</v>
      </c>
      <c r="I190" s="9" t="s">
        <v>13</v>
      </c>
      <c r="J190" s="9" t="s">
        <v>79</v>
      </c>
      <c r="K190" s="11">
        <v>5581.1535000000003</v>
      </c>
      <c r="L190" s="11">
        <v>570.92570000000001</v>
      </c>
      <c r="M190" s="12">
        <v>1989</v>
      </c>
      <c r="N190" s="12">
        <f t="shared" ref="N190" si="31">(LN(O190/5.35))/-0.0058</f>
        <v>74.496170197582458</v>
      </c>
      <c r="O190" s="10">
        <v>3.4729999999999999</v>
      </c>
      <c r="P190" s="10">
        <v>0.1172</v>
      </c>
      <c r="Q190" s="11">
        <v>91</v>
      </c>
      <c r="R190" s="10">
        <f>O190-(4*(P190^2))-(3*(1-Q190/100))</f>
        <v>3.1480566399999996</v>
      </c>
      <c r="T190" s="11">
        <v>38.433300000000003</v>
      </c>
      <c r="U190" s="9" t="s">
        <v>213</v>
      </c>
      <c r="V190" s="9" t="s">
        <v>986</v>
      </c>
      <c r="W190" s="14">
        <v>65</v>
      </c>
    </row>
    <row r="191" spans="1:23" ht="28.5" customHeight="1">
      <c r="A191" s="9" t="s">
        <v>478</v>
      </c>
      <c r="B191" s="9" t="s">
        <v>522</v>
      </c>
      <c r="C191" s="9">
        <v>258</v>
      </c>
      <c r="D191" s="10">
        <v>9.8979999999999997</v>
      </c>
      <c r="E191" s="10">
        <v>10.222</v>
      </c>
      <c r="F191" s="9" t="s">
        <v>5</v>
      </c>
      <c r="G191" s="9">
        <v>2</v>
      </c>
      <c r="H191" s="9" t="s">
        <v>733</v>
      </c>
      <c r="I191" s="9" t="s">
        <v>12</v>
      </c>
      <c r="J191" s="9" t="s">
        <v>79</v>
      </c>
      <c r="K191" s="11">
        <v>6054.3703999999998</v>
      </c>
      <c r="L191" s="11">
        <v>389.17590000000001</v>
      </c>
      <c r="M191" s="12">
        <v>1986</v>
      </c>
      <c r="N191" s="12">
        <f>(LN(O191/5))/-0.0038</f>
        <v>382.6697442179119</v>
      </c>
      <c r="O191" s="10">
        <v>1.1679999999999999</v>
      </c>
      <c r="P191" s="10" t="s">
        <v>226</v>
      </c>
      <c r="Q191" s="11">
        <v>100</v>
      </c>
      <c r="R191" s="10">
        <v>1.5</v>
      </c>
      <c r="S191" s="10">
        <v>0.74890000000000001</v>
      </c>
      <c r="T191" s="11">
        <v>37.9</v>
      </c>
      <c r="U191" s="9" t="s">
        <v>213</v>
      </c>
      <c r="V191" s="9" t="s">
        <v>987</v>
      </c>
      <c r="W191" s="14">
        <v>12</v>
      </c>
    </row>
    <row r="192" spans="1:23" ht="28.5" customHeight="1">
      <c r="A192" s="9" t="s">
        <v>478</v>
      </c>
      <c r="B192" s="9" t="s">
        <v>522</v>
      </c>
      <c r="C192" s="9">
        <v>258</v>
      </c>
      <c r="D192" s="10">
        <v>10.222</v>
      </c>
      <c r="E192" s="10">
        <v>11.778</v>
      </c>
      <c r="F192" s="9" t="s">
        <v>5</v>
      </c>
      <c r="G192" s="9">
        <v>2</v>
      </c>
      <c r="H192" s="9" t="s">
        <v>733</v>
      </c>
      <c r="I192" s="9" t="s">
        <v>13</v>
      </c>
      <c r="J192" s="9" t="s">
        <v>79</v>
      </c>
      <c r="K192" s="11">
        <v>6460</v>
      </c>
      <c r="L192" s="11">
        <v>321</v>
      </c>
      <c r="M192" s="12">
        <v>1990</v>
      </c>
      <c r="N192" s="12">
        <f t="shared" ref="N192" si="32">(LN(O192/5.35))/-0.0058</f>
        <v>100.21057723270546</v>
      </c>
      <c r="O192" s="10">
        <v>2.9918</v>
      </c>
      <c r="P192" s="10">
        <v>0.1862</v>
      </c>
      <c r="Q192" s="11">
        <v>97</v>
      </c>
      <c r="R192" s="10">
        <f>O192-(4*(P192^2))-(3*(1-Q192/100))</f>
        <v>2.7631182399999998</v>
      </c>
      <c r="T192" s="11">
        <v>45.825000000000003</v>
      </c>
      <c r="U192" s="9" t="s">
        <v>213</v>
      </c>
      <c r="V192" s="9" t="s">
        <v>988</v>
      </c>
      <c r="W192" s="14">
        <v>61</v>
      </c>
    </row>
    <row r="193" spans="1:23" ht="28.5" customHeight="1">
      <c r="A193" s="9" t="s">
        <v>478</v>
      </c>
      <c r="B193" s="9" t="s">
        <v>522</v>
      </c>
      <c r="C193" s="9">
        <v>258</v>
      </c>
      <c r="D193" s="10">
        <v>11.778</v>
      </c>
      <c r="E193" s="10">
        <v>12.007</v>
      </c>
      <c r="F193" s="9" t="s">
        <v>5</v>
      </c>
      <c r="G193" s="9">
        <v>2</v>
      </c>
      <c r="H193" s="9" t="s">
        <v>733</v>
      </c>
      <c r="I193" s="9" t="s">
        <v>12</v>
      </c>
      <c r="J193" s="9" t="s">
        <v>79</v>
      </c>
      <c r="K193" s="11">
        <v>6139.0393000000004</v>
      </c>
      <c r="L193" s="11">
        <v>316.72050000000002</v>
      </c>
      <c r="M193" s="12">
        <v>2010</v>
      </c>
      <c r="N193" s="12">
        <f>(LN(O193/5))/-0.0038</f>
        <v>45.882470301257278</v>
      </c>
      <c r="O193" s="10">
        <v>4.2</v>
      </c>
      <c r="P193" s="10" t="s">
        <v>226</v>
      </c>
      <c r="Q193" s="11">
        <v>100</v>
      </c>
      <c r="R193" s="10">
        <f>O193-5*(1-(Q193/100))</f>
        <v>4.2</v>
      </c>
      <c r="S193" s="10">
        <v>0.36620000000000003</v>
      </c>
      <c r="U193" s="9" t="s">
        <v>213</v>
      </c>
      <c r="V193" s="9" t="s">
        <v>986</v>
      </c>
      <c r="W193" s="14">
        <v>72</v>
      </c>
    </row>
    <row r="194" spans="1:23" ht="28.5" customHeight="1">
      <c r="A194" s="9" t="s">
        <v>478</v>
      </c>
      <c r="B194" s="9" t="s">
        <v>522</v>
      </c>
      <c r="C194" s="9">
        <v>258</v>
      </c>
      <c r="D194" s="10">
        <v>12.007</v>
      </c>
      <c r="E194" s="10">
        <v>12.547000000000001</v>
      </c>
      <c r="F194" s="9" t="s">
        <v>5</v>
      </c>
      <c r="G194" s="9">
        <v>2</v>
      </c>
      <c r="H194" s="9" t="s">
        <v>733</v>
      </c>
      <c r="I194" s="9" t="s">
        <v>13</v>
      </c>
      <c r="J194" s="9" t="s">
        <v>79</v>
      </c>
      <c r="K194" s="11">
        <v>5710</v>
      </c>
      <c r="L194" s="11">
        <v>311</v>
      </c>
      <c r="M194" s="12">
        <v>1990</v>
      </c>
      <c r="N194" s="12">
        <f t="shared" ref="N194" si="33">(LN(O194/5.35))/-0.0058</f>
        <v>97.64794697275255</v>
      </c>
      <c r="O194" s="10">
        <v>3.0366</v>
      </c>
      <c r="P194" s="10">
        <v>0.28849999999999998</v>
      </c>
      <c r="Q194" s="11">
        <v>97</v>
      </c>
      <c r="R194" s="10">
        <f>O194-(4*(P194^2))-(3*(1-Q194/100))</f>
        <v>2.6136710000000001</v>
      </c>
      <c r="T194" s="11">
        <v>46</v>
      </c>
      <c r="U194" s="9" t="s">
        <v>213</v>
      </c>
      <c r="V194" s="9" t="s">
        <v>986</v>
      </c>
      <c r="W194" s="14">
        <v>52</v>
      </c>
    </row>
    <row r="195" spans="1:23" ht="28.5" customHeight="1">
      <c r="A195" s="9" t="s">
        <v>478</v>
      </c>
      <c r="B195" s="9" t="s">
        <v>522</v>
      </c>
      <c r="C195" s="9">
        <v>258</v>
      </c>
      <c r="D195" s="10">
        <v>12.547000000000001</v>
      </c>
      <c r="E195" s="10">
        <v>12.755000000000001</v>
      </c>
      <c r="F195" s="9" t="s">
        <v>5</v>
      </c>
      <c r="G195" s="9">
        <v>2</v>
      </c>
      <c r="H195" s="9" t="s">
        <v>733</v>
      </c>
      <c r="I195" s="9" t="s">
        <v>12</v>
      </c>
      <c r="J195" s="9" t="s">
        <v>79</v>
      </c>
      <c r="K195" s="11">
        <v>5700.0962</v>
      </c>
      <c r="L195" s="11">
        <v>326.84620000000001</v>
      </c>
      <c r="M195" s="12">
        <v>1990</v>
      </c>
      <c r="N195" s="12">
        <f>(LN(O195/5))/-0.0038</f>
        <v>133.55206149297791</v>
      </c>
      <c r="O195" s="10">
        <v>3.01</v>
      </c>
      <c r="P195" s="10" t="s">
        <v>226</v>
      </c>
      <c r="Q195" s="11">
        <v>95</v>
      </c>
      <c r="R195" s="10">
        <f>O195-5*(1-(Q195/100))</f>
        <v>2.76</v>
      </c>
      <c r="S195" s="10">
        <v>0.33910000000000001</v>
      </c>
      <c r="T195" s="11">
        <v>63.4</v>
      </c>
      <c r="U195" s="9" t="s">
        <v>213</v>
      </c>
      <c r="V195" s="9" t="s">
        <v>987</v>
      </c>
      <c r="W195" s="14">
        <v>59</v>
      </c>
    </row>
    <row r="196" spans="1:23" ht="28.5" customHeight="1">
      <c r="A196" s="9" t="s">
        <v>478</v>
      </c>
      <c r="B196" s="9" t="s">
        <v>522</v>
      </c>
      <c r="C196" s="9">
        <v>258</v>
      </c>
      <c r="D196" s="10">
        <v>12.755000000000001</v>
      </c>
      <c r="E196" s="10">
        <v>17.068000000000001</v>
      </c>
      <c r="F196" s="9" t="s">
        <v>5</v>
      </c>
      <c r="G196" s="9">
        <v>2</v>
      </c>
      <c r="H196" s="9" t="s">
        <v>733</v>
      </c>
      <c r="I196" s="9" t="s">
        <v>13</v>
      </c>
      <c r="J196" s="9" t="s">
        <v>79</v>
      </c>
      <c r="K196" s="11">
        <v>5289.3644999999997</v>
      </c>
      <c r="L196" s="11">
        <v>300.58909999999997</v>
      </c>
      <c r="M196" s="12">
        <v>1999</v>
      </c>
      <c r="N196" s="12">
        <f t="shared" ref="N196:N197" si="34">(LN(O196/5.35))/-0.0058</f>
        <v>69.572943077955728</v>
      </c>
      <c r="O196" s="10">
        <v>3.5735999999999999</v>
      </c>
      <c r="P196" s="10">
        <v>0.2596</v>
      </c>
      <c r="Q196" s="11">
        <v>98</v>
      </c>
      <c r="R196" s="10">
        <f t="shared" ref="R196:R197" si="35">O196-(4*(P196^2))-(3*(1-Q196/100))</f>
        <v>3.2440313599999997</v>
      </c>
      <c r="T196" s="11">
        <v>56.411099999999998</v>
      </c>
      <c r="U196" s="9" t="s">
        <v>213</v>
      </c>
      <c r="V196" s="9" t="s">
        <v>986</v>
      </c>
      <c r="W196" s="14">
        <v>69</v>
      </c>
    </row>
    <row r="197" spans="1:23" ht="28.5" customHeight="1">
      <c r="A197" s="9" t="s">
        <v>478</v>
      </c>
      <c r="B197" s="9" t="s">
        <v>522</v>
      </c>
      <c r="C197" s="9">
        <v>258</v>
      </c>
      <c r="D197" s="10">
        <v>17.068000000000001</v>
      </c>
      <c r="E197" s="10">
        <v>17.670000000000002</v>
      </c>
      <c r="F197" s="9" t="s">
        <v>5</v>
      </c>
      <c r="G197" s="9">
        <v>2</v>
      </c>
      <c r="H197" s="9" t="s">
        <v>733</v>
      </c>
      <c r="I197" s="9" t="s">
        <v>13</v>
      </c>
      <c r="J197" s="9" t="s">
        <v>73</v>
      </c>
      <c r="K197" s="11">
        <v>7236</v>
      </c>
      <c r="L197" s="11">
        <v>352</v>
      </c>
      <c r="M197" s="12">
        <v>2005</v>
      </c>
      <c r="N197" s="12">
        <f t="shared" si="34"/>
        <v>76.408099188306181</v>
      </c>
      <c r="O197" s="10">
        <v>3.4346999999999999</v>
      </c>
      <c r="P197" s="10">
        <v>0.16769999999999999</v>
      </c>
      <c r="Q197" s="11">
        <v>97</v>
      </c>
      <c r="R197" s="10">
        <f t="shared" si="35"/>
        <v>3.2322068399999999</v>
      </c>
      <c r="T197" s="11">
        <v>40.666699999999999</v>
      </c>
      <c r="U197" s="9" t="s">
        <v>213</v>
      </c>
      <c r="V197" s="9"/>
    </row>
    <row r="198" spans="1:23" ht="28.5" customHeight="1">
      <c r="A198" s="9" t="s">
        <v>478</v>
      </c>
      <c r="B198" s="9" t="s">
        <v>522</v>
      </c>
      <c r="C198" s="9">
        <v>258</v>
      </c>
      <c r="D198" s="10">
        <v>17.670000000000002</v>
      </c>
      <c r="E198" s="10">
        <v>18.440000000000001</v>
      </c>
      <c r="F198" s="9" t="s">
        <v>5</v>
      </c>
      <c r="G198" s="9">
        <v>2</v>
      </c>
      <c r="H198" s="9" t="s">
        <v>733</v>
      </c>
      <c r="I198" s="9" t="s">
        <v>38</v>
      </c>
      <c r="J198" s="9" t="s">
        <v>73</v>
      </c>
      <c r="K198" s="11">
        <v>7581.9584000000004</v>
      </c>
      <c r="L198" s="11">
        <v>381.3091</v>
      </c>
      <c r="M198" s="12">
        <v>2005</v>
      </c>
      <c r="N198" s="12">
        <f>(LN(O198/5))/-0.0038</f>
        <v>113.48541081464522</v>
      </c>
      <c r="O198" s="10">
        <v>3.2484999999999999</v>
      </c>
      <c r="P198" s="10" t="s">
        <v>226</v>
      </c>
      <c r="Q198" s="11">
        <v>100</v>
      </c>
      <c r="R198" s="10">
        <f>O198-5*(1-(Q198/100))</f>
        <v>3.2484999999999999</v>
      </c>
      <c r="S198" s="10">
        <v>0.32850000000000001</v>
      </c>
      <c r="T198" s="11">
        <v>34.049999999999997</v>
      </c>
      <c r="U198" s="9" t="s">
        <v>213</v>
      </c>
      <c r="V198" s="9" t="s">
        <v>986</v>
      </c>
      <c r="W198" s="14">
        <v>68</v>
      </c>
    </row>
    <row r="199" spans="1:23" ht="28.5" customHeight="1">
      <c r="A199" s="9" t="s">
        <v>479</v>
      </c>
      <c r="B199" s="9" t="s">
        <v>523</v>
      </c>
      <c r="C199" s="9">
        <v>26</v>
      </c>
      <c r="D199" s="10">
        <v>0</v>
      </c>
      <c r="E199" s="10">
        <v>0.54300000000000004</v>
      </c>
      <c r="F199" s="9" t="s">
        <v>5</v>
      </c>
      <c r="G199" s="9">
        <v>2</v>
      </c>
      <c r="H199" s="9" t="s">
        <v>734</v>
      </c>
      <c r="I199" s="9" t="s">
        <v>13</v>
      </c>
      <c r="J199" s="9" t="s">
        <v>73</v>
      </c>
      <c r="K199" s="11">
        <v>905</v>
      </c>
      <c r="L199" s="11">
        <v>358</v>
      </c>
      <c r="M199" s="12">
        <v>1988</v>
      </c>
      <c r="N199" s="12">
        <f t="shared" ref="N199:N208" si="36">(LN(O199/5.35))/-0.0058</f>
        <v>79.359742720773681</v>
      </c>
      <c r="O199" s="10">
        <v>3.3763999999999998</v>
      </c>
      <c r="P199" s="10">
        <v>0.1973</v>
      </c>
      <c r="Q199" s="11">
        <v>100</v>
      </c>
      <c r="R199" s="10">
        <f t="shared" ref="R199:R208" si="37">O199-(4*(P199^2))-(3*(1-Q199/100))</f>
        <v>3.2206908399999996</v>
      </c>
      <c r="T199" s="11">
        <v>60.85</v>
      </c>
      <c r="U199" s="9" t="s">
        <v>74</v>
      </c>
      <c r="V199" s="9"/>
    </row>
    <row r="200" spans="1:23" ht="28.5" customHeight="1">
      <c r="A200" s="9" t="s">
        <v>479</v>
      </c>
      <c r="B200" s="9" t="s">
        <v>523</v>
      </c>
      <c r="C200" s="9">
        <v>26</v>
      </c>
      <c r="D200" s="10">
        <v>0.54300000000000004</v>
      </c>
      <c r="E200" s="10">
        <v>10.244999999999999</v>
      </c>
      <c r="F200" s="9" t="s">
        <v>5</v>
      </c>
      <c r="G200" s="9">
        <v>2</v>
      </c>
      <c r="H200" s="9" t="s">
        <v>734</v>
      </c>
      <c r="I200" s="9" t="s">
        <v>13</v>
      </c>
      <c r="J200" s="9" t="s">
        <v>73</v>
      </c>
      <c r="K200" s="11">
        <v>977.53920000000005</v>
      </c>
      <c r="L200" s="11">
        <v>366.67399999999998</v>
      </c>
      <c r="M200" s="12">
        <v>2009</v>
      </c>
      <c r="N200" s="12">
        <f t="shared" si="36"/>
        <v>37.781536740976698</v>
      </c>
      <c r="O200" s="10">
        <v>4.2972000000000001</v>
      </c>
      <c r="P200" s="10">
        <v>0.1012</v>
      </c>
      <c r="Q200" s="11">
        <v>100</v>
      </c>
      <c r="R200" s="10">
        <f t="shared" si="37"/>
        <v>4.2562342400000004</v>
      </c>
      <c r="T200" s="11">
        <v>59.18</v>
      </c>
      <c r="U200" s="9" t="s">
        <v>74</v>
      </c>
      <c r="V200" s="9"/>
    </row>
    <row r="201" spans="1:23" ht="28.5" customHeight="1">
      <c r="A201" s="9" t="s">
        <v>479</v>
      </c>
      <c r="B201" s="9" t="s">
        <v>523</v>
      </c>
      <c r="C201" s="9">
        <v>26</v>
      </c>
      <c r="D201" s="10">
        <v>10.244999999999999</v>
      </c>
      <c r="E201" s="10">
        <v>14.7</v>
      </c>
      <c r="F201" s="9" t="s">
        <v>5</v>
      </c>
      <c r="G201" s="9">
        <v>2</v>
      </c>
      <c r="H201" s="9" t="s">
        <v>734</v>
      </c>
      <c r="I201" s="9" t="s">
        <v>13</v>
      </c>
      <c r="J201" s="9" t="s">
        <v>86</v>
      </c>
      <c r="K201" s="11">
        <v>1021.4462</v>
      </c>
      <c r="L201" s="11">
        <v>383.1782</v>
      </c>
      <c r="M201" s="12">
        <v>2010</v>
      </c>
      <c r="N201" s="12">
        <f t="shared" si="36"/>
        <v>41.726213037688353</v>
      </c>
      <c r="O201" s="10">
        <v>4.2</v>
      </c>
      <c r="P201" s="10">
        <v>0.02</v>
      </c>
      <c r="Q201" s="11">
        <v>100</v>
      </c>
      <c r="R201" s="10">
        <f t="shared" si="37"/>
        <v>4.1984000000000004</v>
      </c>
      <c r="T201" s="11">
        <v>57.537500000000001</v>
      </c>
      <c r="U201" s="9" t="s">
        <v>74</v>
      </c>
      <c r="V201" s="9"/>
    </row>
    <row r="202" spans="1:23" ht="28.5" customHeight="1">
      <c r="A202" s="9" t="s">
        <v>479</v>
      </c>
      <c r="B202" s="9" t="s">
        <v>523</v>
      </c>
      <c r="C202" s="9">
        <v>26</v>
      </c>
      <c r="D202" s="10">
        <v>14.7</v>
      </c>
      <c r="E202" s="10">
        <v>15.507999999999999</v>
      </c>
      <c r="F202" s="9" t="s">
        <v>5</v>
      </c>
      <c r="G202" s="9">
        <v>2</v>
      </c>
      <c r="H202" s="9" t="s">
        <v>734</v>
      </c>
      <c r="I202" s="9" t="s">
        <v>6</v>
      </c>
      <c r="J202" s="9" t="s">
        <v>73</v>
      </c>
      <c r="K202" s="11">
        <v>2102.1039999999998</v>
      </c>
      <c r="L202" s="11">
        <v>431.05939999999998</v>
      </c>
      <c r="M202" s="12">
        <v>2002</v>
      </c>
      <c r="N202" s="12">
        <f t="shared" si="36"/>
        <v>83.87106668850204</v>
      </c>
      <c r="O202" s="10">
        <v>3.2892000000000001</v>
      </c>
      <c r="P202" s="10">
        <v>0.15570000000000001</v>
      </c>
      <c r="Q202" s="11">
        <v>100</v>
      </c>
      <c r="R202" s="10">
        <f t="shared" si="37"/>
        <v>3.1922300400000001</v>
      </c>
      <c r="T202" s="11">
        <v>47.45</v>
      </c>
      <c r="U202" s="9" t="s">
        <v>213</v>
      </c>
      <c r="V202" s="9"/>
    </row>
    <row r="203" spans="1:23" ht="28.5" customHeight="1">
      <c r="A203" s="9" t="s">
        <v>479</v>
      </c>
      <c r="B203" s="9" t="s">
        <v>523</v>
      </c>
      <c r="C203" s="9">
        <v>26</v>
      </c>
      <c r="D203" s="10">
        <v>15.507999999999999</v>
      </c>
      <c r="E203" s="10">
        <v>18.5</v>
      </c>
      <c r="F203" s="9" t="s">
        <v>5</v>
      </c>
      <c r="G203" s="9">
        <v>2</v>
      </c>
      <c r="H203" s="9" t="s">
        <v>735</v>
      </c>
      <c r="I203" s="9" t="s">
        <v>6</v>
      </c>
      <c r="J203" s="9" t="s">
        <v>73</v>
      </c>
      <c r="K203" s="11">
        <v>953.6825</v>
      </c>
      <c r="L203" s="11">
        <v>383.70049999999998</v>
      </c>
      <c r="M203" s="12">
        <v>1996</v>
      </c>
      <c r="N203" s="12">
        <f t="shared" si="36"/>
        <v>69.009380749846059</v>
      </c>
      <c r="O203" s="10">
        <v>3.5853000000000002</v>
      </c>
      <c r="P203" s="10">
        <v>0.27050000000000002</v>
      </c>
      <c r="Q203" s="11">
        <v>94</v>
      </c>
      <c r="R203" s="10">
        <f t="shared" si="37"/>
        <v>3.112619</v>
      </c>
      <c r="T203" s="11">
        <v>58.05</v>
      </c>
      <c r="U203" s="9" t="s">
        <v>74</v>
      </c>
      <c r="V203" s="9" t="s">
        <v>988</v>
      </c>
      <c r="W203" s="14">
        <v>10</v>
      </c>
    </row>
    <row r="204" spans="1:23" ht="28.5" customHeight="1">
      <c r="A204" s="9" t="s">
        <v>479</v>
      </c>
      <c r="B204" s="9" t="s">
        <v>523</v>
      </c>
      <c r="C204" s="9">
        <v>26</v>
      </c>
      <c r="D204" s="10">
        <v>18.5</v>
      </c>
      <c r="E204" s="10">
        <v>23.222000000000001</v>
      </c>
      <c r="F204" s="9" t="s">
        <v>5</v>
      </c>
      <c r="G204" s="9">
        <v>2</v>
      </c>
      <c r="H204" s="9" t="s">
        <v>735</v>
      </c>
      <c r="I204" s="9" t="s">
        <v>6</v>
      </c>
      <c r="J204" s="9" t="s">
        <v>73</v>
      </c>
      <c r="K204" s="11">
        <v>818.69039999999995</v>
      </c>
      <c r="L204" s="11">
        <v>309.82589999999999</v>
      </c>
      <c r="M204" s="12">
        <v>1996</v>
      </c>
      <c r="N204" s="12">
        <f t="shared" si="36"/>
        <v>57.78379545518559</v>
      </c>
      <c r="O204" s="10">
        <v>3.8264999999999998</v>
      </c>
      <c r="P204" s="10">
        <v>0.23949999999999999</v>
      </c>
      <c r="Q204" s="11">
        <v>92</v>
      </c>
      <c r="R204" s="10">
        <f t="shared" si="37"/>
        <v>3.357059</v>
      </c>
      <c r="T204" s="11">
        <v>62.033299999999997</v>
      </c>
      <c r="U204" s="9" t="s">
        <v>74</v>
      </c>
      <c r="V204" s="9" t="s">
        <v>986</v>
      </c>
      <c r="W204" s="14">
        <v>4</v>
      </c>
    </row>
    <row r="205" spans="1:23" ht="28.5" customHeight="1">
      <c r="A205" s="9" t="s">
        <v>479</v>
      </c>
      <c r="B205" s="9" t="s">
        <v>523</v>
      </c>
      <c r="C205" s="9">
        <v>26</v>
      </c>
      <c r="D205" s="10">
        <v>23.222000000000001</v>
      </c>
      <c r="E205" s="10">
        <v>38.423000000000002</v>
      </c>
      <c r="F205" s="9" t="s">
        <v>5</v>
      </c>
      <c r="G205" s="9">
        <v>2</v>
      </c>
      <c r="H205" s="9" t="s">
        <v>736</v>
      </c>
      <c r="I205" s="9" t="s">
        <v>13</v>
      </c>
      <c r="J205" s="9" t="s">
        <v>73</v>
      </c>
      <c r="K205" s="11">
        <v>1019.7986</v>
      </c>
      <c r="L205" s="11">
        <v>320.5376</v>
      </c>
      <c r="M205" s="12">
        <v>2000</v>
      </c>
      <c r="N205" s="12">
        <f t="shared" si="36"/>
        <v>46.719838446255807</v>
      </c>
      <c r="O205" s="10">
        <v>4.0800999999999998</v>
      </c>
      <c r="P205" s="10">
        <v>0.26519999999999999</v>
      </c>
      <c r="Q205" s="11">
        <v>93</v>
      </c>
      <c r="R205" s="10">
        <f t="shared" si="37"/>
        <v>3.5887758399999998</v>
      </c>
      <c r="T205" s="11">
        <v>54.687899999999999</v>
      </c>
      <c r="U205" s="9" t="s">
        <v>74</v>
      </c>
      <c r="V205" s="9" t="s">
        <v>986</v>
      </c>
      <c r="W205" s="14">
        <v>12</v>
      </c>
    </row>
    <row r="206" spans="1:23" ht="28.5" customHeight="1">
      <c r="A206" s="9" t="s">
        <v>480</v>
      </c>
      <c r="B206" s="9" t="s">
        <v>522</v>
      </c>
      <c r="C206" s="9">
        <v>271</v>
      </c>
      <c r="D206" s="10">
        <v>0</v>
      </c>
      <c r="E206" s="10">
        <v>3.1890000000000001</v>
      </c>
      <c r="F206" s="9" t="s">
        <v>5</v>
      </c>
      <c r="G206" s="9">
        <v>2</v>
      </c>
      <c r="H206" s="9" t="s">
        <v>737</v>
      </c>
      <c r="I206" s="9" t="s">
        <v>6</v>
      </c>
      <c r="J206" s="9" t="s">
        <v>73</v>
      </c>
      <c r="K206" s="11">
        <v>56</v>
      </c>
      <c r="L206" s="11">
        <v>10</v>
      </c>
      <c r="M206" s="12">
        <v>2005</v>
      </c>
      <c r="N206" s="12">
        <f t="shared" si="36"/>
        <v>85.763223293991857</v>
      </c>
      <c r="O206" s="10">
        <v>3.2532999999999999</v>
      </c>
      <c r="P206" s="10">
        <v>0.18559999999999999</v>
      </c>
      <c r="Q206" s="11">
        <v>98</v>
      </c>
      <c r="R206" s="10">
        <f t="shared" si="37"/>
        <v>3.0555105599999997</v>
      </c>
      <c r="T206" s="11">
        <v>58.762500000000003</v>
      </c>
      <c r="U206" s="9" t="s">
        <v>63</v>
      </c>
      <c r="V206" s="9" t="s">
        <v>987</v>
      </c>
      <c r="W206" s="14">
        <v>43</v>
      </c>
    </row>
    <row r="207" spans="1:23" ht="28.5" customHeight="1">
      <c r="A207" s="9" t="s">
        <v>481</v>
      </c>
      <c r="B207" s="9" t="s">
        <v>522</v>
      </c>
      <c r="C207" s="9">
        <v>272</v>
      </c>
      <c r="D207" s="10">
        <v>0</v>
      </c>
      <c r="E207" s="10">
        <v>3.3210000000000002</v>
      </c>
      <c r="F207" s="9" t="s">
        <v>5</v>
      </c>
      <c r="G207" s="9">
        <v>2</v>
      </c>
      <c r="H207" s="9" t="s">
        <v>738</v>
      </c>
      <c r="I207" s="9" t="s">
        <v>6</v>
      </c>
      <c r="J207" s="9" t="s">
        <v>73</v>
      </c>
      <c r="K207" s="11">
        <v>25</v>
      </c>
      <c r="L207" s="11">
        <v>4</v>
      </c>
      <c r="M207" s="12">
        <v>2003</v>
      </c>
      <c r="N207" s="12">
        <f t="shared" si="36"/>
        <v>74.436607624522253</v>
      </c>
      <c r="O207" s="10">
        <v>3.4742000000000002</v>
      </c>
      <c r="P207" s="10">
        <v>0.14499999999999999</v>
      </c>
      <c r="Q207" s="11">
        <v>99</v>
      </c>
      <c r="R207" s="10">
        <f t="shared" si="37"/>
        <v>3.3601000000000001</v>
      </c>
      <c r="T207" s="11">
        <v>71.211100000000002</v>
      </c>
      <c r="U207" s="9" t="s">
        <v>63</v>
      </c>
      <c r="V207" s="9" t="s">
        <v>986</v>
      </c>
      <c r="W207" s="14">
        <v>9</v>
      </c>
    </row>
    <row r="208" spans="1:23" ht="28.5" customHeight="1">
      <c r="A208" s="9" t="s">
        <v>482</v>
      </c>
      <c r="B208" s="9" t="s">
        <v>522</v>
      </c>
      <c r="C208" s="9">
        <v>273</v>
      </c>
      <c r="D208" s="10">
        <v>0</v>
      </c>
      <c r="E208" s="10">
        <v>0.32800000000000001</v>
      </c>
      <c r="F208" s="9" t="s">
        <v>5</v>
      </c>
      <c r="G208" s="9">
        <v>2</v>
      </c>
      <c r="H208" s="9" t="s">
        <v>739</v>
      </c>
      <c r="I208" s="9" t="s">
        <v>6</v>
      </c>
      <c r="K208" s="11">
        <v>50</v>
      </c>
      <c r="L208" s="11">
        <v>1</v>
      </c>
      <c r="M208" s="12">
        <v>1969</v>
      </c>
      <c r="N208" s="12">
        <f t="shared" si="36"/>
        <v>116.87922983413981</v>
      </c>
      <c r="O208" s="10">
        <v>2.7161</v>
      </c>
      <c r="P208" s="10">
        <v>0.26519999999999999</v>
      </c>
      <c r="Q208" s="11">
        <v>89</v>
      </c>
      <c r="R208" s="10">
        <f t="shared" si="37"/>
        <v>2.1047758399999998</v>
      </c>
      <c r="T208" s="11">
        <v>63.433300000000003</v>
      </c>
      <c r="U208" s="9" t="s">
        <v>63</v>
      </c>
      <c r="V208" s="9" t="s">
        <v>988</v>
      </c>
      <c r="W208" s="14">
        <v>12</v>
      </c>
    </row>
    <row r="209" spans="1:23" ht="28.5" customHeight="1">
      <c r="A209" s="9" t="s">
        <v>483</v>
      </c>
      <c r="B209" s="9" t="s">
        <v>523</v>
      </c>
      <c r="C209" s="9">
        <v>26</v>
      </c>
      <c r="D209" s="10">
        <v>48.3</v>
      </c>
      <c r="E209" s="10">
        <v>48.63</v>
      </c>
      <c r="F209" s="9" t="s">
        <v>5</v>
      </c>
      <c r="G209" s="9">
        <v>2</v>
      </c>
      <c r="H209" s="9" t="s">
        <v>740</v>
      </c>
      <c r="I209" s="9" t="s">
        <v>12</v>
      </c>
      <c r="J209" s="9" t="s">
        <v>73</v>
      </c>
      <c r="K209" s="11">
        <v>4602</v>
      </c>
      <c r="L209" s="11">
        <v>349</v>
      </c>
      <c r="M209" s="12">
        <v>2010</v>
      </c>
      <c r="N209" s="12">
        <f>(LN(O209/5))/-0.0038</f>
        <v>45.882470301257278</v>
      </c>
      <c r="O209" s="10">
        <v>4.2</v>
      </c>
      <c r="P209" s="10" t="s">
        <v>226</v>
      </c>
      <c r="Q209" s="11">
        <v>100</v>
      </c>
      <c r="R209" s="10">
        <f>O209-5*(1-(Q209/100))</f>
        <v>4.2</v>
      </c>
      <c r="S209" s="10">
        <v>0.32029999999999997</v>
      </c>
      <c r="T209" s="11">
        <v>32.25</v>
      </c>
      <c r="U209" s="9" t="s">
        <v>213</v>
      </c>
      <c r="V209" s="9" t="s">
        <v>986</v>
      </c>
      <c r="W209" s="14">
        <v>73</v>
      </c>
    </row>
    <row r="210" spans="1:23" ht="28.5" customHeight="1">
      <c r="A210" s="9" t="s">
        <v>483</v>
      </c>
      <c r="B210" s="9" t="s">
        <v>523</v>
      </c>
      <c r="C210" s="9">
        <v>26</v>
      </c>
      <c r="D210" s="10">
        <v>48.63</v>
      </c>
      <c r="E210" s="10">
        <v>56.264000000000003</v>
      </c>
      <c r="F210" s="9" t="s">
        <v>5</v>
      </c>
      <c r="G210" s="9">
        <v>2</v>
      </c>
      <c r="H210" s="9" t="s">
        <v>741</v>
      </c>
      <c r="I210" s="9" t="s">
        <v>13</v>
      </c>
      <c r="J210" s="9" t="s">
        <v>79</v>
      </c>
      <c r="K210" s="11">
        <v>2381.163</v>
      </c>
      <c r="L210" s="11">
        <v>398.47399999999999</v>
      </c>
      <c r="M210" s="12">
        <v>1992</v>
      </c>
      <c r="N210" s="12">
        <f t="shared" ref="N210:N212" si="38">(LN(O210/5.35))/-0.0058</f>
        <v>69.843335550026254</v>
      </c>
      <c r="O210" s="10">
        <v>3.5680000000000001</v>
      </c>
      <c r="P210" s="10">
        <v>0.27350000000000002</v>
      </c>
      <c r="Q210" s="11">
        <v>97</v>
      </c>
      <c r="R210" s="10">
        <f t="shared" ref="R210:R212" si="39">O210-(4*(P210^2))-(3*(1-Q210/100))</f>
        <v>3.1787910000000004</v>
      </c>
      <c r="T210" s="11">
        <v>45.2059</v>
      </c>
      <c r="U210" s="9" t="s">
        <v>74</v>
      </c>
      <c r="V210" s="9" t="s">
        <v>988</v>
      </c>
      <c r="W210" s="14">
        <v>11</v>
      </c>
    </row>
    <row r="211" spans="1:23" ht="28.5" customHeight="1">
      <c r="A211" s="9" t="s">
        <v>484</v>
      </c>
      <c r="B211" s="9" t="s">
        <v>522</v>
      </c>
      <c r="C211" s="9">
        <v>312</v>
      </c>
      <c r="D211" s="10">
        <v>0</v>
      </c>
      <c r="E211" s="10">
        <v>7.0810000000000004</v>
      </c>
      <c r="F211" s="9" t="s">
        <v>5</v>
      </c>
      <c r="G211" s="9">
        <v>2</v>
      </c>
      <c r="H211" s="9" t="s">
        <v>742</v>
      </c>
      <c r="I211" s="9" t="s">
        <v>6</v>
      </c>
      <c r="J211" s="9" t="s">
        <v>73</v>
      </c>
      <c r="K211" s="11">
        <v>333.94850000000002</v>
      </c>
      <c r="L211" s="11">
        <v>31.606999999999999</v>
      </c>
      <c r="M211" s="12">
        <v>1939</v>
      </c>
      <c r="N211" s="12">
        <f t="shared" si="38"/>
        <v>100.40662651524242</v>
      </c>
      <c r="O211" s="10">
        <v>2.9883999999999999</v>
      </c>
      <c r="P211" s="10">
        <v>0.30470000000000003</v>
      </c>
      <c r="Q211" s="11">
        <v>92</v>
      </c>
      <c r="R211" s="10">
        <f t="shared" si="39"/>
        <v>2.3770316400000002</v>
      </c>
      <c r="T211" s="11">
        <v>49.7667</v>
      </c>
      <c r="U211" s="9" t="s">
        <v>63</v>
      </c>
      <c r="V211" s="9" t="s">
        <v>988</v>
      </c>
      <c r="W211" s="14">
        <v>32</v>
      </c>
    </row>
    <row r="212" spans="1:23" ht="28.5" customHeight="1">
      <c r="A212" s="9" t="s">
        <v>484</v>
      </c>
      <c r="B212" s="9" t="s">
        <v>522</v>
      </c>
      <c r="C212" s="9">
        <v>312</v>
      </c>
      <c r="D212" s="10">
        <v>7.0810000000000004</v>
      </c>
      <c r="E212" s="10">
        <v>7.2869999999999999</v>
      </c>
      <c r="F212" s="9" t="s">
        <v>5</v>
      </c>
      <c r="G212" s="9">
        <v>2</v>
      </c>
      <c r="H212" s="9" t="s">
        <v>680</v>
      </c>
      <c r="I212" s="9" t="s">
        <v>6</v>
      </c>
      <c r="J212" s="9" t="s">
        <v>73</v>
      </c>
      <c r="K212" s="11">
        <v>1313</v>
      </c>
      <c r="L212" s="11">
        <v>125</v>
      </c>
      <c r="M212" s="12">
        <v>1976</v>
      </c>
      <c r="N212" s="12">
        <f t="shared" si="38"/>
        <v>98.404760494497154</v>
      </c>
      <c r="O212" s="10">
        <v>3.0232999999999999</v>
      </c>
      <c r="P212" s="10">
        <v>0.22320000000000001</v>
      </c>
      <c r="Q212" s="11">
        <v>88</v>
      </c>
      <c r="R212" s="10">
        <f t="shared" si="39"/>
        <v>2.4640270399999999</v>
      </c>
      <c r="T212" s="11">
        <v>44.45</v>
      </c>
      <c r="U212" s="9" t="s">
        <v>213</v>
      </c>
      <c r="V212" s="9" t="s">
        <v>987</v>
      </c>
      <c r="W212" s="14">
        <v>45</v>
      </c>
    </row>
    <row r="213" spans="1:23" ht="28.5" customHeight="1">
      <c r="A213" s="9" t="s">
        <v>484</v>
      </c>
      <c r="B213" s="9" t="s">
        <v>522</v>
      </c>
      <c r="C213" s="9">
        <v>312</v>
      </c>
      <c r="D213" s="10">
        <v>7.2869999999999999</v>
      </c>
      <c r="E213" s="10">
        <v>7.3</v>
      </c>
      <c r="F213" s="9" t="s">
        <v>5</v>
      </c>
      <c r="G213" s="9">
        <v>2</v>
      </c>
      <c r="H213" s="9" t="s">
        <v>680</v>
      </c>
      <c r="I213" s="9" t="s">
        <v>12</v>
      </c>
      <c r="J213" s="9" t="s">
        <v>73</v>
      </c>
      <c r="K213" s="11">
        <v>1313</v>
      </c>
      <c r="L213" s="11">
        <v>125</v>
      </c>
      <c r="M213" s="12">
        <v>1983</v>
      </c>
      <c r="N213" s="12">
        <f>(LN(O213/5))/-0.0038</f>
        <v>381.99469153118946</v>
      </c>
      <c r="O213" s="10">
        <v>1.171</v>
      </c>
      <c r="P213" s="10" t="s">
        <v>226</v>
      </c>
      <c r="Q213" s="11">
        <v>85</v>
      </c>
      <c r="R213" s="10">
        <v>1.5</v>
      </c>
      <c r="S213" s="10">
        <v>0.24</v>
      </c>
      <c r="U213" s="9" t="s">
        <v>213</v>
      </c>
      <c r="V213" s="9" t="s">
        <v>987</v>
      </c>
      <c r="W213" s="14">
        <v>45</v>
      </c>
    </row>
    <row r="214" spans="1:23" ht="28.5" customHeight="1">
      <c r="A214" s="9" t="s">
        <v>485</v>
      </c>
      <c r="B214" s="9" t="s">
        <v>522</v>
      </c>
      <c r="C214" s="9">
        <v>314</v>
      </c>
      <c r="D214" s="10">
        <v>0</v>
      </c>
      <c r="E214" s="10">
        <v>7.6959999999999997</v>
      </c>
      <c r="F214" s="9" t="s">
        <v>5</v>
      </c>
      <c r="G214" s="9">
        <v>2</v>
      </c>
      <c r="H214" s="9" t="s">
        <v>743</v>
      </c>
      <c r="I214" s="9" t="s">
        <v>6</v>
      </c>
      <c r="J214" s="9" t="s">
        <v>73</v>
      </c>
      <c r="K214" s="11">
        <v>49.394500000000001</v>
      </c>
      <c r="L214" s="11">
        <v>4.7055999999999996</v>
      </c>
      <c r="M214" s="12">
        <v>1986</v>
      </c>
      <c r="N214" s="12">
        <f t="shared" ref="N214:N277" si="40">(LN(O214/5.35))/-0.0058</f>
        <v>79.6101399509337</v>
      </c>
      <c r="O214" s="10">
        <v>3.3715000000000002</v>
      </c>
      <c r="P214" s="10">
        <v>0.1037</v>
      </c>
      <c r="Q214" s="11">
        <v>97</v>
      </c>
      <c r="R214" s="10">
        <f t="shared" ref="R214:R230" si="41">O214-(4*(P214^2))-(3*(1-Q214/100))</f>
        <v>3.2384852400000002</v>
      </c>
      <c r="T214" s="11">
        <v>68.035300000000007</v>
      </c>
      <c r="U214" s="9" t="s">
        <v>63</v>
      </c>
      <c r="V214" s="9" t="s">
        <v>986</v>
      </c>
      <c r="W214" s="14">
        <v>3</v>
      </c>
    </row>
    <row r="215" spans="1:23" ht="28.5" customHeight="1">
      <c r="A215" s="9" t="s">
        <v>485</v>
      </c>
      <c r="B215" s="9" t="s">
        <v>522</v>
      </c>
      <c r="C215" s="9">
        <v>314</v>
      </c>
      <c r="D215" s="10">
        <v>7.6959999999999997</v>
      </c>
      <c r="E215" s="10">
        <v>8.5660000000000007</v>
      </c>
      <c r="F215" s="9" t="s">
        <v>5</v>
      </c>
      <c r="G215" s="9">
        <v>2</v>
      </c>
      <c r="H215" s="9" t="s">
        <v>743</v>
      </c>
      <c r="I215" s="9" t="s">
        <v>6</v>
      </c>
      <c r="J215" s="9" t="s">
        <v>73</v>
      </c>
      <c r="K215" s="11">
        <v>30</v>
      </c>
      <c r="L215" s="11">
        <v>3</v>
      </c>
      <c r="M215" s="12">
        <v>1952</v>
      </c>
      <c r="N215" s="12">
        <f t="shared" si="40"/>
        <v>88.95111062722188</v>
      </c>
      <c r="O215" s="10">
        <v>3.1937000000000002</v>
      </c>
      <c r="P215" s="10">
        <v>0.19900000000000001</v>
      </c>
      <c r="Q215" s="11">
        <v>94</v>
      </c>
      <c r="R215" s="10">
        <f t="shared" si="41"/>
        <v>2.8552960000000001</v>
      </c>
      <c r="T215" s="11">
        <v>65.5</v>
      </c>
      <c r="U215" s="9" t="s">
        <v>63</v>
      </c>
      <c r="V215" s="9" t="s">
        <v>986</v>
      </c>
      <c r="W215" s="14">
        <v>3</v>
      </c>
    </row>
    <row r="216" spans="1:23" ht="28.5" customHeight="1">
      <c r="A216" s="9" t="s">
        <v>486</v>
      </c>
      <c r="B216" s="9" t="s">
        <v>522</v>
      </c>
      <c r="C216" s="9">
        <v>317</v>
      </c>
      <c r="D216" s="10">
        <v>0</v>
      </c>
      <c r="E216" s="10">
        <v>1.65</v>
      </c>
      <c r="F216" s="9" t="s">
        <v>5</v>
      </c>
      <c r="G216" s="9">
        <v>2</v>
      </c>
      <c r="H216" s="9" t="s">
        <v>744</v>
      </c>
      <c r="I216" s="9" t="s">
        <v>6</v>
      </c>
      <c r="K216" s="11">
        <v>146</v>
      </c>
      <c r="L216" s="11">
        <v>14</v>
      </c>
      <c r="M216" s="12">
        <v>2002</v>
      </c>
      <c r="N216" s="12">
        <f t="shared" si="40"/>
        <v>96.860525741059476</v>
      </c>
      <c r="O216" s="10">
        <v>3.0505</v>
      </c>
      <c r="P216" s="10">
        <v>6.4799999999999996E-2</v>
      </c>
      <c r="Q216" s="11">
        <v>99</v>
      </c>
      <c r="R216" s="10">
        <f t="shared" si="41"/>
        <v>3.00370384</v>
      </c>
      <c r="T216" s="11">
        <v>70.5</v>
      </c>
      <c r="U216" s="9" t="s">
        <v>63</v>
      </c>
      <c r="V216" s="9" t="s">
        <v>987</v>
      </c>
      <c r="W216" s="14">
        <v>40</v>
      </c>
    </row>
    <row r="217" spans="1:23" ht="28.5" customHeight="1">
      <c r="A217" s="9" t="s">
        <v>487</v>
      </c>
      <c r="B217" s="9" t="s">
        <v>522</v>
      </c>
      <c r="C217" s="9">
        <v>318</v>
      </c>
      <c r="D217" s="10">
        <v>4.5270000000000001</v>
      </c>
      <c r="E217" s="10">
        <v>5.6230000000000002</v>
      </c>
      <c r="F217" s="9" t="s">
        <v>5</v>
      </c>
      <c r="G217" s="9">
        <v>2</v>
      </c>
      <c r="H217" s="9" t="s">
        <v>745</v>
      </c>
      <c r="I217" s="9" t="s">
        <v>6</v>
      </c>
      <c r="J217" s="9" t="s">
        <v>73</v>
      </c>
      <c r="K217" s="11">
        <v>65.6267</v>
      </c>
      <c r="L217" s="11">
        <v>3.9780000000000002</v>
      </c>
      <c r="M217" s="12">
        <v>1959</v>
      </c>
      <c r="N217" s="12">
        <f t="shared" si="40"/>
        <v>164.59195276102014</v>
      </c>
      <c r="O217" s="10">
        <v>2.0594999999999999</v>
      </c>
      <c r="P217" s="10">
        <v>0.23569999999999999</v>
      </c>
      <c r="Q217" s="11">
        <v>97</v>
      </c>
      <c r="R217" s="10">
        <f t="shared" si="41"/>
        <v>1.7472820399999998</v>
      </c>
      <c r="T217" s="11">
        <v>69.1083</v>
      </c>
      <c r="U217" s="9" t="s">
        <v>213</v>
      </c>
      <c r="V217" s="9" t="s">
        <v>988</v>
      </c>
      <c r="W217" s="14">
        <v>27</v>
      </c>
    </row>
    <row r="218" spans="1:23" ht="28.5" customHeight="1">
      <c r="A218" s="9" t="s">
        <v>488</v>
      </c>
      <c r="B218" s="9" t="s">
        <v>522</v>
      </c>
      <c r="C218" s="9">
        <v>319</v>
      </c>
      <c r="D218" s="10">
        <v>100.125</v>
      </c>
      <c r="E218" s="10">
        <v>100.568</v>
      </c>
      <c r="F218" s="9" t="s">
        <v>5</v>
      </c>
      <c r="G218" s="9">
        <v>2</v>
      </c>
      <c r="H218" s="9" t="s">
        <v>746</v>
      </c>
      <c r="I218" s="9" t="s">
        <v>6</v>
      </c>
      <c r="J218" s="9" t="s">
        <v>73</v>
      </c>
      <c r="K218" s="11">
        <v>146</v>
      </c>
      <c r="L218" s="11">
        <v>14</v>
      </c>
      <c r="M218" s="12">
        <v>1962</v>
      </c>
      <c r="N218" s="12">
        <f t="shared" si="40"/>
        <v>78.84985356609279</v>
      </c>
      <c r="O218" s="10">
        <v>3.3864000000000001</v>
      </c>
      <c r="P218" s="10">
        <v>9.8500000000000004E-2</v>
      </c>
      <c r="Q218" s="11">
        <v>83</v>
      </c>
      <c r="R218" s="10">
        <f t="shared" si="41"/>
        <v>2.8375909999999998</v>
      </c>
      <c r="T218" s="11">
        <v>55.3</v>
      </c>
      <c r="U218" s="9" t="s">
        <v>63</v>
      </c>
      <c r="V218" s="9" t="s">
        <v>987</v>
      </c>
      <c r="W218" s="14">
        <v>6</v>
      </c>
    </row>
    <row r="219" spans="1:23" ht="28.5" customHeight="1">
      <c r="A219" s="9" t="s">
        <v>488</v>
      </c>
      <c r="B219" s="9" t="s">
        <v>522</v>
      </c>
      <c r="C219" s="9">
        <v>319</v>
      </c>
      <c r="D219" s="10">
        <v>100.568</v>
      </c>
      <c r="E219" s="10">
        <v>109.039</v>
      </c>
      <c r="F219" s="9" t="s">
        <v>5</v>
      </c>
      <c r="G219" s="9">
        <v>2</v>
      </c>
      <c r="H219" s="9" t="s">
        <v>746</v>
      </c>
      <c r="I219" s="9" t="s">
        <v>6</v>
      </c>
      <c r="J219" s="9" t="s">
        <v>73</v>
      </c>
      <c r="K219" s="11">
        <v>113.3706</v>
      </c>
      <c r="L219" s="11">
        <v>10.964700000000001</v>
      </c>
      <c r="M219" s="12">
        <v>1932</v>
      </c>
      <c r="N219" s="12">
        <f t="shared" si="40"/>
        <v>122.63657192487918</v>
      </c>
      <c r="O219" s="10">
        <v>2.6269</v>
      </c>
      <c r="P219" s="10">
        <v>0.23960000000000001</v>
      </c>
      <c r="Q219" s="11">
        <v>92</v>
      </c>
      <c r="R219" s="10">
        <f t="shared" si="41"/>
        <v>2.1572673600000001</v>
      </c>
      <c r="T219" s="11">
        <v>61.458799999999997</v>
      </c>
      <c r="U219" s="9" t="s">
        <v>63</v>
      </c>
      <c r="V219" s="9" t="s">
        <v>987</v>
      </c>
      <c r="W219" s="14">
        <v>6</v>
      </c>
    </row>
    <row r="220" spans="1:23" ht="28.5" customHeight="1">
      <c r="A220" s="9" t="s">
        <v>488</v>
      </c>
      <c r="B220" s="9" t="s">
        <v>522</v>
      </c>
      <c r="C220" s="9">
        <v>319</v>
      </c>
      <c r="D220" s="10">
        <v>109.039</v>
      </c>
      <c r="E220" s="10">
        <v>114.366</v>
      </c>
      <c r="F220" s="9" t="s">
        <v>5</v>
      </c>
      <c r="G220" s="9">
        <v>2</v>
      </c>
      <c r="H220" s="9" t="s">
        <v>746</v>
      </c>
      <c r="I220" s="9" t="s">
        <v>6</v>
      </c>
      <c r="J220" s="9" t="s">
        <v>73</v>
      </c>
      <c r="K220" s="11">
        <v>70.055199999999999</v>
      </c>
      <c r="L220" s="11">
        <v>6.9250999999999996</v>
      </c>
      <c r="M220" s="12">
        <v>1988</v>
      </c>
      <c r="N220" s="12">
        <f t="shared" si="40"/>
        <v>145.07046440790688</v>
      </c>
      <c r="O220" s="10">
        <v>2.3064</v>
      </c>
      <c r="P220" s="10">
        <v>0.27829999999999999</v>
      </c>
      <c r="Q220" s="11">
        <v>91</v>
      </c>
      <c r="R220" s="10">
        <f t="shared" si="41"/>
        <v>1.7265964400000002</v>
      </c>
      <c r="T220" s="11">
        <v>58.5364</v>
      </c>
      <c r="U220" s="9" t="s">
        <v>63</v>
      </c>
      <c r="V220" s="9" t="s">
        <v>988</v>
      </c>
      <c r="W220" s="14">
        <v>13</v>
      </c>
    </row>
    <row r="221" spans="1:23" ht="28.5" customHeight="1">
      <c r="A221" s="9" t="s">
        <v>488</v>
      </c>
      <c r="B221" s="9" t="s">
        <v>522</v>
      </c>
      <c r="C221" s="9">
        <v>319</v>
      </c>
      <c r="D221" s="10">
        <v>114.366</v>
      </c>
      <c r="E221" s="10">
        <v>212.15199999999999</v>
      </c>
      <c r="F221" s="9" t="s">
        <v>5</v>
      </c>
      <c r="G221" s="9">
        <v>2</v>
      </c>
      <c r="H221" s="9" t="s">
        <v>747</v>
      </c>
      <c r="I221" s="9" t="s">
        <v>6</v>
      </c>
      <c r="J221" s="9" t="s">
        <v>73</v>
      </c>
      <c r="K221" s="11">
        <v>553.05709999999999</v>
      </c>
      <c r="L221" s="11">
        <v>52.909100000000002</v>
      </c>
      <c r="M221" s="12">
        <v>1988</v>
      </c>
      <c r="N221" s="12">
        <f t="shared" si="40"/>
        <v>144.89114687421477</v>
      </c>
      <c r="O221" s="10">
        <v>2.3088000000000002</v>
      </c>
      <c r="P221" s="10">
        <v>0.25130000000000002</v>
      </c>
      <c r="Q221" s="11">
        <v>92</v>
      </c>
      <c r="R221" s="10">
        <f t="shared" si="41"/>
        <v>1.8161932400000005</v>
      </c>
      <c r="T221" s="11">
        <v>49.975000000000001</v>
      </c>
      <c r="U221" s="9" t="s">
        <v>213</v>
      </c>
      <c r="V221" s="9" t="s">
        <v>988</v>
      </c>
      <c r="W221" s="14">
        <v>22</v>
      </c>
    </row>
    <row r="222" spans="1:23" ht="28.5" customHeight="1">
      <c r="A222" s="9" t="s">
        <v>488</v>
      </c>
      <c r="B222" s="9" t="s">
        <v>522</v>
      </c>
      <c r="C222" s="9">
        <v>319</v>
      </c>
      <c r="D222" s="10">
        <v>212.15199999999999</v>
      </c>
      <c r="E222" s="10">
        <v>219.20099999999999</v>
      </c>
      <c r="F222" s="9" t="s">
        <v>5</v>
      </c>
      <c r="G222" s="9">
        <v>2</v>
      </c>
      <c r="H222" s="9" t="s">
        <v>748</v>
      </c>
      <c r="I222" s="9" t="s">
        <v>6</v>
      </c>
      <c r="J222" s="9" t="s">
        <v>73</v>
      </c>
      <c r="K222" s="11">
        <v>311.13659999999999</v>
      </c>
      <c r="L222" s="11">
        <v>29.441500000000001</v>
      </c>
      <c r="M222" s="12">
        <v>1958</v>
      </c>
      <c r="N222" s="12">
        <f t="shared" si="40"/>
        <v>108.18352663129727</v>
      </c>
      <c r="O222" s="10">
        <v>2.8565999999999998</v>
      </c>
      <c r="P222" s="10">
        <v>0.26629999999999998</v>
      </c>
      <c r="Q222" s="11">
        <v>88</v>
      </c>
      <c r="R222" s="10">
        <f t="shared" si="41"/>
        <v>2.21293724</v>
      </c>
      <c r="T222" s="11">
        <v>61.96</v>
      </c>
      <c r="U222" s="9" t="s">
        <v>63</v>
      </c>
      <c r="V222" s="9" t="s">
        <v>988</v>
      </c>
      <c r="W222" s="14">
        <v>26</v>
      </c>
    </row>
    <row r="223" spans="1:23" ht="28.5" customHeight="1">
      <c r="A223" s="9" t="s">
        <v>488</v>
      </c>
      <c r="B223" s="9" t="s">
        <v>522</v>
      </c>
      <c r="C223" s="9">
        <v>319</v>
      </c>
      <c r="D223" s="10">
        <v>219.20099999999999</v>
      </c>
      <c r="E223" s="10">
        <v>220.99700000000001</v>
      </c>
      <c r="F223" s="9" t="s">
        <v>5</v>
      </c>
      <c r="G223" s="9">
        <v>2</v>
      </c>
      <c r="H223" s="9" t="s">
        <v>748</v>
      </c>
      <c r="I223" s="9" t="s">
        <v>6</v>
      </c>
      <c r="J223" s="9" t="s">
        <v>73</v>
      </c>
      <c r="K223" s="11">
        <v>266</v>
      </c>
      <c r="L223" s="11">
        <v>25</v>
      </c>
      <c r="M223" s="12">
        <v>1951</v>
      </c>
      <c r="N223" s="12">
        <f t="shared" si="40"/>
        <v>83.243193477848791</v>
      </c>
      <c r="O223" s="10">
        <v>3.3012000000000001</v>
      </c>
      <c r="P223" s="10">
        <v>0.1797</v>
      </c>
      <c r="Q223" s="11">
        <v>97</v>
      </c>
      <c r="R223" s="10">
        <f t="shared" si="41"/>
        <v>3.0820316400000003</v>
      </c>
      <c r="T223" s="11">
        <v>63.8</v>
      </c>
      <c r="U223" s="9" t="s">
        <v>63</v>
      </c>
      <c r="V223" s="9" t="s">
        <v>987</v>
      </c>
      <c r="W223" s="14">
        <v>44</v>
      </c>
    </row>
    <row r="224" spans="1:23" ht="28.5" customHeight="1">
      <c r="A224" s="9" t="s">
        <v>488</v>
      </c>
      <c r="B224" s="9" t="s">
        <v>522</v>
      </c>
      <c r="C224" s="9">
        <v>319</v>
      </c>
      <c r="D224" s="10">
        <v>220.99700000000001</v>
      </c>
      <c r="E224" s="10">
        <v>221.49100000000001</v>
      </c>
      <c r="F224" s="9" t="s">
        <v>5</v>
      </c>
      <c r="G224" s="9">
        <v>2</v>
      </c>
      <c r="H224" s="9" t="s">
        <v>748</v>
      </c>
      <c r="I224" s="9" t="s">
        <v>6</v>
      </c>
      <c r="J224" s="9" t="s">
        <v>73</v>
      </c>
      <c r="K224" s="11">
        <v>146</v>
      </c>
      <c r="L224" s="11">
        <v>14</v>
      </c>
      <c r="M224" s="12">
        <v>1951</v>
      </c>
      <c r="N224" s="12">
        <f t="shared" si="40"/>
        <v>88.30987596002025</v>
      </c>
      <c r="O224" s="10">
        <v>3.2056</v>
      </c>
      <c r="P224" s="10">
        <v>0.25490000000000002</v>
      </c>
      <c r="Q224" s="11">
        <v>90</v>
      </c>
      <c r="R224" s="10">
        <f t="shared" si="41"/>
        <v>2.6457039600000001</v>
      </c>
      <c r="T224" s="11">
        <v>60.25</v>
      </c>
      <c r="U224" s="9" t="s">
        <v>63</v>
      </c>
      <c r="V224" s="9"/>
    </row>
    <row r="225" spans="1:23" ht="28.5" customHeight="1">
      <c r="A225" s="9" t="s">
        <v>488</v>
      </c>
      <c r="B225" s="9" t="s">
        <v>522</v>
      </c>
      <c r="C225" s="9">
        <v>319</v>
      </c>
      <c r="D225" s="10">
        <v>221.49100000000001</v>
      </c>
      <c r="E225" s="10">
        <v>223.90299999999999</v>
      </c>
      <c r="F225" s="9" t="s">
        <v>5</v>
      </c>
      <c r="G225" s="9">
        <v>2</v>
      </c>
      <c r="H225" s="9" t="s">
        <v>748</v>
      </c>
      <c r="I225" s="9" t="s">
        <v>6</v>
      </c>
      <c r="J225" s="9" t="s">
        <v>73</v>
      </c>
      <c r="K225" s="11">
        <v>146</v>
      </c>
      <c r="L225" s="11">
        <v>14</v>
      </c>
      <c r="M225" s="12">
        <v>1951</v>
      </c>
      <c r="N225" s="12">
        <f t="shared" si="40"/>
        <v>75.53686541250508</v>
      </c>
      <c r="O225" s="10">
        <v>3.4521000000000002</v>
      </c>
      <c r="P225" s="10">
        <v>0.13539999999999999</v>
      </c>
      <c r="Q225" s="11">
        <v>98</v>
      </c>
      <c r="R225" s="10">
        <f t="shared" si="41"/>
        <v>3.3187673600000003</v>
      </c>
      <c r="T225" s="11">
        <v>60.975000000000001</v>
      </c>
      <c r="U225" s="9" t="s">
        <v>63</v>
      </c>
      <c r="V225" s="9" t="s">
        <v>986</v>
      </c>
      <c r="W225" s="14">
        <v>7</v>
      </c>
    </row>
    <row r="226" spans="1:23" ht="28.5" customHeight="1">
      <c r="A226" s="9" t="s">
        <v>488</v>
      </c>
      <c r="B226" s="9" t="s">
        <v>522</v>
      </c>
      <c r="C226" s="9">
        <v>319</v>
      </c>
      <c r="D226" s="10">
        <v>223.90299999999999</v>
      </c>
      <c r="E226" s="10">
        <v>225.43</v>
      </c>
      <c r="F226" s="9" t="s">
        <v>5</v>
      </c>
      <c r="G226" s="9">
        <v>2</v>
      </c>
      <c r="H226" s="9" t="s">
        <v>748</v>
      </c>
      <c r="I226" s="9" t="s">
        <v>6</v>
      </c>
      <c r="J226" s="9" t="s">
        <v>73</v>
      </c>
      <c r="K226" s="11">
        <v>146</v>
      </c>
      <c r="L226" s="11">
        <v>14</v>
      </c>
      <c r="M226" s="12">
        <v>1951</v>
      </c>
      <c r="N226" s="12">
        <f t="shared" si="40"/>
        <v>93.635336877231779</v>
      </c>
      <c r="O226" s="10">
        <v>3.1080999999999999</v>
      </c>
      <c r="P226" s="10">
        <v>0.24579999999999999</v>
      </c>
      <c r="Q226" s="11">
        <v>85</v>
      </c>
      <c r="R226" s="10">
        <f t="shared" si="41"/>
        <v>2.4164294399999999</v>
      </c>
      <c r="T226" s="11">
        <v>54.8</v>
      </c>
      <c r="U226" s="9" t="s">
        <v>63</v>
      </c>
      <c r="V226" s="9" t="s">
        <v>987</v>
      </c>
      <c r="W226" s="14">
        <v>18</v>
      </c>
    </row>
    <row r="227" spans="1:23" ht="28.5" customHeight="1">
      <c r="A227" s="9" t="s">
        <v>488</v>
      </c>
      <c r="B227" s="9" t="s">
        <v>522</v>
      </c>
      <c r="C227" s="9">
        <v>319</v>
      </c>
      <c r="D227" s="10">
        <v>225.43</v>
      </c>
      <c r="E227" s="10">
        <v>226.13300000000001</v>
      </c>
      <c r="F227" s="9" t="s">
        <v>5</v>
      </c>
      <c r="G227" s="9">
        <v>2</v>
      </c>
      <c r="H227" s="9" t="s">
        <v>748</v>
      </c>
      <c r="I227" s="9" t="s">
        <v>6</v>
      </c>
      <c r="J227" s="9" t="s">
        <v>73</v>
      </c>
      <c r="K227" s="11">
        <v>146</v>
      </c>
      <c r="L227" s="11">
        <v>14</v>
      </c>
      <c r="M227" s="12">
        <v>1952</v>
      </c>
      <c r="N227" s="12">
        <f t="shared" si="40"/>
        <v>141.68758875319901</v>
      </c>
      <c r="O227" s="10">
        <v>2.3521000000000001</v>
      </c>
      <c r="P227" s="10">
        <v>0.11849999999999999</v>
      </c>
      <c r="Q227" s="11">
        <v>93</v>
      </c>
      <c r="R227" s="10">
        <f t="shared" si="41"/>
        <v>2.085931</v>
      </c>
      <c r="T227" s="11">
        <v>53.3</v>
      </c>
      <c r="U227" s="9" t="s">
        <v>63</v>
      </c>
      <c r="V227" s="9" t="s">
        <v>987</v>
      </c>
      <c r="W227" s="14">
        <v>18</v>
      </c>
    </row>
    <row r="228" spans="1:23" ht="28.5" customHeight="1">
      <c r="A228" s="9" t="s">
        <v>489</v>
      </c>
      <c r="B228" s="9" t="s">
        <v>522</v>
      </c>
      <c r="C228" s="9">
        <v>321</v>
      </c>
      <c r="D228" s="10">
        <v>55.18</v>
      </c>
      <c r="E228" s="10">
        <v>57.780999999999999</v>
      </c>
      <c r="F228" s="9" t="s">
        <v>5</v>
      </c>
      <c r="G228" s="9">
        <v>2</v>
      </c>
      <c r="H228" s="9" t="s">
        <v>749</v>
      </c>
      <c r="I228" s="9" t="s">
        <v>6</v>
      </c>
      <c r="J228" s="9" t="s">
        <v>73</v>
      </c>
      <c r="K228" s="11">
        <v>124.4371</v>
      </c>
      <c r="L228" s="11">
        <v>14</v>
      </c>
      <c r="M228" s="12">
        <v>1991</v>
      </c>
      <c r="N228" s="12">
        <f t="shared" si="40"/>
        <v>93.70191662117233</v>
      </c>
      <c r="O228" s="10">
        <v>3.1069</v>
      </c>
      <c r="P228" s="10">
        <v>0.214</v>
      </c>
      <c r="Q228" s="11">
        <v>85</v>
      </c>
      <c r="R228" s="10">
        <f t="shared" si="41"/>
        <v>2.473716</v>
      </c>
      <c r="T228" s="11">
        <v>69.7333</v>
      </c>
      <c r="U228" s="9" t="s">
        <v>63</v>
      </c>
      <c r="V228" s="9" t="s">
        <v>987</v>
      </c>
      <c r="W228" s="14">
        <v>20</v>
      </c>
    </row>
    <row r="229" spans="1:23" ht="28.5" customHeight="1">
      <c r="A229" s="9" t="s">
        <v>489</v>
      </c>
      <c r="B229" s="9" t="s">
        <v>522</v>
      </c>
      <c r="C229" s="9">
        <v>321</v>
      </c>
      <c r="D229" s="10">
        <v>57.838000000000001</v>
      </c>
      <c r="E229" s="10">
        <v>57.927</v>
      </c>
      <c r="F229" s="9" t="s">
        <v>5</v>
      </c>
      <c r="G229" s="9">
        <v>2</v>
      </c>
      <c r="H229" s="9" t="s">
        <v>749</v>
      </c>
      <c r="I229" s="9" t="s">
        <v>6</v>
      </c>
      <c r="J229" s="9" t="s">
        <v>79</v>
      </c>
      <c r="K229" s="11">
        <v>116</v>
      </c>
      <c r="L229" s="11">
        <v>14</v>
      </c>
      <c r="M229" s="12">
        <v>1970</v>
      </c>
      <c r="N229" s="12">
        <f t="shared" si="40"/>
        <v>152.21342741026868</v>
      </c>
      <c r="O229" s="10">
        <v>2.2128000000000001</v>
      </c>
      <c r="P229" s="10">
        <v>0.2046</v>
      </c>
      <c r="Q229" s="11">
        <v>85</v>
      </c>
      <c r="R229" s="10">
        <f t="shared" si="41"/>
        <v>1.5953553600000001</v>
      </c>
      <c r="T229" s="11">
        <v>62.8</v>
      </c>
      <c r="U229" s="9" t="s">
        <v>213</v>
      </c>
      <c r="V229" s="9"/>
    </row>
    <row r="230" spans="1:23" ht="28.5" customHeight="1">
      <c r="A230" s="9" t="s">
        <v>105</v>
      </c>
      <c r="B230" s="9" t="s">
        <v>523</v>
      </c>
      <c r="C230" s="9" t="s">
        <v>820</v>
      </c>
      <c r="D230" s="10">
        <v>0</v>
      </c>
      <c r="E230" s="10">
        <v>1.1000000000000001</v>
      </c>
      <c r="F230" s="9" t="s">
        <v>5</v>
      </c>
      <c r="G230" s="9">
        <v>2</v>
      </c>
      <c r="H230" s="9" t="s">
        <v>750</v>
      </c>
      <c r="I230" s="9" t="s">
        <v>13</v>
      </c>
      <c r="J230" s="9" t="s">
        <v>79</v>
      </c>
      <c r="K230" s="11">
        <v>5165.6617999999999</v>
      </c>
      <c r="L230" s="11">
        <v>140.05179999999999</v>
      </c>
      <c r="M230" s="12">
        <v>2000</v>
      </c>
      <c r="N230" s="12">
        <f t="shared" si="40"/>
        <v>113.223809962538</v>
      </c>
      <c r="O230" s="10">
        <v>2.7743000000000002</v>
      </c>
      <c r="P230" s="10">
        <v>0.29310000000000003</v>
      </c>
      <c r="Q230" s="11">
        <v>96</v>
      </c>
      <c r="R230" s="10">
        <f t="shared" si="41"/>
        <v>2.31066956</v>
      </c>
      <c r="T230" s="11">
        <v>46.2333</v>
      </c>
      <c r="U230" s="9" t="s">
        <v>213</v>
      </c>
      <c r="V230" s="9" t="s">
        <v>988</v>
      </c>
      <c r="W230" s="14">
        <v>37</v>
      </c>
    </row>
    <row r="231" spans="1:23" ht="28.5" customHeight="1">
      <c r="A231" s="9" t="s">
        <v>105</v>
      </c>
      <c r="B231" s="9" t="s">
        <v>523</v>
      </c>
      <c r="C231" s="9" t="s">
        <v>820</v>
      </c>
      <c r="D231" s="10">
        <v>1.1000000000000001</v>
      </c>
      <c r="E231" s="10">
        <v>3.8740000000000001</v>
      </c>
      <c r="F231" s="9" t="s">
        <v>5</v>
      </c>
      <c r="G231" s="9">
        <v>2</v>
      </c>
      <c r="H231" s="9" t="s">
        <v>751</v>
      </c>
      <c r="I231" s="9" t="s">
        <v>12</v>
      </c>
      <c r="J231" s="9" t="s">
        <v>79</v>
      </c>
      <c r="K231" s="11">
        <v>6160.9146000000001</v>
      </c>
      <c r="L231" s="11">
        <v>317.858</v>
      </c>
      <c r="M231" s="12">
        <v>2009</v>
      </c>
      <c r="N231" s="12">
        <f>(LN(O231/5))/-0.0038</f>
        <v>48.400746884454833</v>
      </c>
      <c r="O231" s="10">
        <v>4.16</v>
      </c>
      <c r="P231" s="10" t="s">
        <v>226</v>
      </c>
      <c r="Q231" s="11">
        <v>100</v>
      </c>
      <c r="R231" s="10">
        <f>O231-5*(1-(Q231/100))</f>
        <v>4.16</v>
      </c>
      <c r="S231" s="10">
        <v>0.2132</v>
      </c>
      <c r="T231" s="11">
        <v>40.200000000000003</v>
      </c>
      <c r="U231" s="9" t="s">
        <v>213</v>
      </c>
      <c r="V231" s="9"/>
    </row>
    <row r="232" spans="1:23" ht="28.5" customHeight="1">
      <c r="A232" s="9" t="s">
        <v>105</v>
      </c>
      <c r="B232" s="9" t="s">
        <v>523</v>
      </c>
      <c r="C232" s="9" t="s">
        <v>820</v>
      </c>
      <c r="D232" s="10">
        <v>3.8740000000000001</v>
      </c>
      <c r="E232" s="10">
        <v>10.37</v>
      </c>
      <c r="F232" s="9" t="s">
        <v>5</v>
      </c>
      <c r="G232" s="9">
        <v>2</v>
      </c>
      <c r="H232" s="9" t="s">
        <v>752</v>
      </c>
      <c r="I232" s="9" t="s">
        <v>13</v>
      </c>
      <c r="J232" s="9" t="s">
        <v>73</v>
      </c>
      <c r="K232" s="11">
        <v>5614.4436999999998</v>
      </c>
      <c r="L232" s="11">
        <v>443.17809999999997</v>
      </c>
      <c r="M232" s="12">
        <v>1990</v>
      </c>
      <c r="N232" s="12">
        <f t="shared" si="40"/>
        <v>87.045195236067556</v>
      </c>
      <c r="O232" s="10">
        <v>3.2292000000000001</v>
      </c>
      <c r="P232" s="10">
        <v>0.33160000000000001</v>
      </c>
      <c r="Q232" s="11">
        <v>93</v>
      </c>
      <c r="R232" s="10">
        <f t="shared" ref="R232:R246" si="42">O232-(4*(P232^2))-(3*(1-Q232/100))</f>
        <v>2.57936576</v>
      </c>
      <c r="T232" s="11">
        <v>47.3889</v>
      </c>
      <c r="U232" s="9" t="s">
        <v>213</v>
      </c>
      <c r="V232" s="9" t="s">
        <v>988</v>
      </c>
      <c r="W232" s="14">
        <v>56</v>
      </c>
    </row>
    <row r="233" spans="1:23" ht="28.5" customHeight="1">
      <c r="A233" s="9" t="s">
        <v>105</v>
      </c>
      <c r="B233" s="9" t="s">
        <v>523</v>
      </c>
      <c r="C233" s="9" t="s">
        <v>820</v>
      </c>
      <c r="D233" s="10">
        <v>10.37</v>
      </c>
      <c r="E233" s="10">
        <v>21.236999999999998</v>
      </c>
      <c r="F233" s="9" t="s">
        <v>5</v>
      </c>
      <c r="G233" s="9">
        <v>2</v>
      </c>
      <c r="H233" s="9" t="s">
        <v>752</v>
      </c>
      <c r="I233" s="9" t="s">
        <v>13</v>
      </c>
      <c r="J233" s="9" t="s">
        <v>73</v>
      </c>
      <c r="K233" s="11">
        <v>1628.7745</v>
      </c>
      <c r="L233" s="11">
        <v>401.33049999999997</v>
      </c>
      <c r="M233" s="12">
        <v>2002</v>
      </c>
      <c r="N233" s="12">
        <f t="shared" si="40"/>
        <v>44.407045863486637</v>
      </c>
      <c r="O233" s="10">
        <v>4.1352000000000002</v>
      </c>
      <c r="P233" s="10">
        <v>0.26950000000000002</v>
      </c>
      <c r="Q233" s="11">
        <v>92</v>
      </c>
      <c r="R233" s="10">
        <f t="shared" si="42"/>
        <v>3.6046790000000004</v>
      </c>
      <c r="T233" s="11">
        <v>53.577300000000001</v>
      </c>
      <c r="U233" s="9" t="s">
        <v>74</v>
      </c>
      <c r="V233" s="9" t="s">
        <v>986</v>
      </c>
      <c r="W233" s="14">
        <v>14</v>
      </c>
    </row>
    <row r="234" spans="1:23" ht="28.5" customHeight="1">
      <c r="A234" s="9" t="s">
        <v>105</v>
      </c>
      <c r="B234" s="9" t="s">
        <v>523</v>
      </c>
      <c r="C234" s="9" t="s">
        <v>820</v>
      </c>
      <c r="D234" s="10">
        <v>21.236999999999998</v>
      </c>
      <c r="E234" s="10">
        <v>30.058</v>
      </c>
      <c r="F234" s="9" t="s">
        <v>5</v>
      </c>
      <c r="G234" s="9">
        <v>2</v>
      </c>
      <c r="H234" s="9" t="s">
        <v>752</v>
      </c>
      <c r="I234" s="9" t="s">
        <v>6</v>
      </c>
      <c r="J234" s="9" t="s">
        <v>73</v>
      </c>
      <c r="K234" s="11">
        <v>1309</v>
      </c>
      <c r="L234" s="11">
        <v>409</v>
      </c>
      <c r="M234" s="12">
        <v>1994</v>
      </c>
      <c r="N234" s="12">
        <f t="shared" si="40"/>
        <v>92.78869117867356</v>
      </c>
      <c r="O234" s="10">
        <v>3.1234000000000002</v>
      </c>
      <c r="P234" s="10">
        <v>0.19409999999999999</v>
      </c>
      <c r="Q234" s="11">
        <v>88</v>
      </c>
      <c r="R234" s="10">
        <f t="shared" si="42"/>
        <v>2.6127007600000005</v>
      </c>
      <c r="T234" s="11">
        <v>57.035299999999999</v>
      </c>
      <c r="U234" s="9" t="s">
        <v>74</v>
      </c>
      <c r="V234" s="9" t="s">
        <v>987</v>
      </c>
      <c r="W234" s="14">
        <v>6</v>
      </c>
    </row>
    <row r="235" spans="1:23" ht="28.5" customHeight="1">
      <c r="A235" s="9" t="s">
        <v>105</v>
      </c>
      <c r="B235" s="9" t="s">
        <v>523</v>
      </c>
      <c r="C235" s="9" t="s">
        <v>820</v>
      </c>
      <c r="D235" s="10">
        <v>30.058</v>
      </c>
      <c r="E235" s="10">
        <v>39.225000000000001</v>
      </c>
      <c r="F235" s="9" t="s">
        <v>5</v>
      </c>
      <c r="G235" s="9">
        <v>2</v>
      </c>
      <c r="H235" s="9" t="s">
        <v>753</v>
      </c>
      <c r="I235" s="9" t="s">
        <v>6</v>
      </c>
      <c r="J235" s="9" t="s">
        <v>86</v>
      </c>
      <c r="K235" s="11">
        <v>1279.9092000000001</v>
      </c>
      <c r="L235" s="11">
        <v>411.25810000000001</v>
      </c>
      <c r="M235" s="12">
        <v>1994</v>
      </c>
      <c r="N235" s="12">
        <f t="shared" si="40"/>
        <v>81.135685677587787</v>
      </c>
      <c r="O235" s="10">
        <v>3.3418000000000001</v>
      </c>
      <c r="P235" s="10">
        <v>0.1729</v>
      </c>
      <c r="Q235" s="11">
        <v>91</v>
      </c>
      <c r="R235" s="10">
        <f t="shared" si="42"/>
        <v>2.9522223599999999</v>
      </c>
      <c r="T235" s="11">
        <v>58.744399999999999</v>
      </c>
      <c r="U235" s="9" t="s">
        <v>74</v>
      </c>
      <c r="V235" s="9" t="s">
        <v>987</v>
      </c>
      <c r="W235" s="14">
        <v>17</v>
      </c>
    </row>
    <row r="236" spans="1:23" ht="28.5" customHeight="1">
      <c r="A236" s="9" t="s">
        <v>105</v>
      </c>
      <c r="B236" s="9" t="s">
        <v>523</v>
      </c>
      <c r="C236" s="9" t="s">
        <v>820</v>
      </c>
      <c r="D236" s="10">
        <v>39.225000000000001</v>
      </c>
      <c r="E236" s="10">
        <v>41.854999999999997</v>
      </c>
      <c r="F236" s="9" t="s">
        <v>5</v>
      </c>
      <c r="G236" s="9">
        <v>2</v>
      </c>
      <c r="H236" s="9" t="s">
        <v>754</v>
      </c>
      <c r="I236" s="9" t="s">
        <v>6</v>
      </c>
      <c r="J236" s="9" t="s">
        <v>79</v>
      </c>
      <c r="K236" s="11">
        <v>1307.2529</v>
      </c>
      <c r="L236" s="11">
        <v>410.87380000000002</v>
      </c>
      <c r="M236" s="12">
        <v>1999</v>
      </c>
      <c r="N236" s="12">
        <f t="shared" si="40"/>
        <v>144.88367935605075</v>
      </c>
      <c r="O236" s="10">
        <v>2.3089</v>
      </c>
      <c r="P236" s="10">
        <v>0.22770000000000001</v>
      </c>
      <c r="Q236" s="11">
        <v>94</v>
      </c>
      <c r="R236" s="10">
        <f t="shared" si="42"/>
        <v>1.9215108399999998</v>
      </c>
      <c r="T236" s="11">
        <v>59.04</v>
      </c>
      <c r="U236" s="9" t="s">
        <v>74</v>
      </c>
      <c r="V236" s="9" t="s">
        <v>987</v>
      </c>
      <c r="W236" s="14">
        <v>1</v>
      </c>
    </row>
    <row r="237" spans="1:23" ht="28.5" customHeight="1">
      <c r="A237" s="9" t="s">
        <v>105</v>
      </c>
      <c r="B237" s="9" t="s">
        <v>523</v>
      </c>
      <c r="C237" s="9" t="s">
        <v>820</v>
      </c>
      <c r="D237" s="10">
        <v>41.854999999999997</v>
      </c>
      <c r="E237" s="10">
        <v>50.69</v>
      </c>
      <c r="F237" s="9" t="s">
        <v>5</v>
      </c>
      <c r="G237" s="9">
        <v>2</v>
      </c>
      <c r="H237" s="9" t="s">
        <v>755</v>
      </c>
      <c r="I237" s="9" t="s">
        <v>6</v>
      </c>
      <c r="J237" s="9" t="s">
        <v>73</v>
      </c>
      <c r="K237" s="11">
        <v>1323.9902999999999</v>
      </c>
      <c r="L237" s="11">
        <v>409.37619999999998</v>
      </c>
      <c r="M237" s="12">
        <v>1999</v>
      </c>
      <c r="N237" s="12">
        <f t="shared" si="40"/>
        <v>86.863757571438583</v>
      </c>
      <c r="O237" s="10">
        <v>3.2326000000000001</v>
      </c>
      <c r="P237" s="10">
        <v>0.1111</v>
      </c>
      <c r="Q237" s="11">
        <v>87</v>
      </c>
      <c r="R237" s="10">
        <f t="shared" si="42"/>
        <v>2.7932271599999998</v>
      </c>
      <c r="T237" s="11">
        <v>62.383299999999998</v>
      </c>
      <c r="U237" s="9" t="s">
        <v>74</v>
      </c>
      <c r="V237" s="9" t="s">
        <v>987</v>
      </c>
      <c r="W237" s="14">
        <v>12</v>
      </c>
    </row>
    <row r="238" spans="1:23" ht="28.5" customHeight="1">
      <c r="A238" s="9" t="s">
        <v>490</v>
      </c>
      <c r="B238" s="9" t="s">
        <v>523</v>
      </c>
      <c r="C238" s="9">
        <v>20</v>
      </c>
      <c r="D238" s="10">
        <v>41.728000000000002</v>
      </c>
      <c r="E238" s="10">
        <v>63.238</v>
      </c>
      <c r="F238" s="9" t="s">
        <v>5</v>
      </c>
      <c r="G238" s="9">
        <v>2</v>
      </c>
      <c r="H238" s="9" t="s">
        <v>756</v>
      </c>
      <c r="I238" s="9" t="s">
        <v>6</v>
      </c>
      <c r="J238" s="9" t="s">
        <v>73</v>
      </c>
      <c r="K238" s="11">
        <v>364.81799999999998</v>
      </c>
      <c r="L238" s="11">
        <v>138.21960000000001</v>
      </c>
      <c r="M238" s="12">
        <v>1985</v>
      </c>
      <c r="N238" s="12">
        <f t="shared" si="40"/>
        <v>125.38212517934566</v>
      </c>
      <c r="O238" s="10">
        <v>2.5853999999999999</v>
      </c>
      <c r="P238" s="10">
        <v>0.22750000000000001</v>
      </c>
      <c r="Q238" s="11">
        <v>87</v>
      </c>
      <c r="R238" s="10">
        <f t="shared" si="42"/>
        <v>1.988375</v>
      </c>
      <c r="T238" s="11">
        <v>60.069600000000001</v>
      </c>
      <c r="U238" s="9" t="s">
        <v>74</v>
      </c>
      <c r="V238" s="9" t="s">
        <v>987</v>
      </c>
      <c r="W238" s="14">
        <v>2</v>
      </c>
    </row>
    <row r="239" spans="1:23" ht="28.5" customHeight="1">
      <c r="A239" s="9" t="s">
        <v>491</v>
      </c>
      <c r="B239" s="9" t="s">
        <v>523</v>
      </c>
      <c r="C239" s="9" t="s">
        <v>821</v>
      </c>
      <c r="D239" s="10">
        <v>0</v>
      </c>
      <c r="E239" s="10">
        <v>2.9449999999999998</v>
      </c>
      <c r="F239" s="9" t="s">
        <v>5</v>
      </c>
      <c r="G239" s="9">
        <v>2</v>
      </c>
      <c r="H239" s="9" t="s">
        <v>757</v>
      </c>
      <c r="I239" s="9" t="s">
        <v>6</v>
      </c>
      <c r="J239" s="9" t="s">
        <v>79</v>
      </c>
      <c r="K239" s="11">
        <v>1010.3596</v>
      </c>
      <c r="L239" s="11">
        <v>371.01260000000002</v>
      </c>
      <c r="M239" s="12">
        <v>1993</v>
      </c>
      <c r="N239" s="12">
        <f t="shared" si="40"/>
        <v>85.858643548421668</v>
      </c>
      <c r="O239" s="10">
        <v>3.2515000000000001</v>
      </c>
      <c r="P239" s="10">
        <v>0.15409999999999999</v>
      </c>
      <c r="Q239" s="11">
        <v>90</v>
      </c>
      <c r="R239" s="10">
        <f t="shared" si="42"/>
        <v>2.8565127600000002</v>
      </c>
      <c r="T239" s="11">
        <v>49.666699999999999</v>
      </c>
      <c r="U239" s="9" t="s">
        <v>74</v>
      </c>
      <c r="V239" s="9" t="s">
        <v>987</v>
      </c>
      <c r="W239" s="14">
        <v>14</v>
      </c>
    </row>
    <row r="240" spans="1:23" ht="28.5" customHeight="1">
      <c r="A240" s="9" t="s">
        <v>491</v>
      </c>
      <c r="B240" s="9" t="s">
        <v>523</v>
      </c>
      <c r="C240" s="9" t="s">
        <v>821</v>
      </c>
      <c r="D240" s="10">
        <v>2.9449999999999998</v>
      </c>
      <c r="E240" s="10">
        <v>5.2480000000000002</v>
      </c>
      <c r="F240" s="9" t="s">
        <v>5</v>
      </c>
      <c r="G240" s="9">
        <v>2</v>
      </c>
      <c r="H240" s="9" t="s">
        <v>757</v>
      </c>
      <c r="I240" s="9" t="s">
        <v>6</v>
      </c>
      <c r="J240" s="9" t="s">
        <v>73</v>
      </c>
      <c r="K240" s="11">
        <v>905</v>
      </c>
      <c r="L240" s="11">
        <v>376</v>
      </c>
      <c r="M240" s="12">
        <v>2000</v>
      </c>
      <c r="N240" s="12">
        <f t="shared" si="40"/>
        <v>100.07232359902</v>
      </c>
      <c r="O240" s="10">
        <v>2.9942000000000002</v>
      </c>
      <c r="P240" s="10">
        <v>0.18609999999999999</v>
      </c>
      <c r="Q240" s="11">
        <v>81</v>
      </c>
      <c r="R240" s="10">
        <f t="shared" si="42"/>
        <v>2.2856671600000005</v>
      </c>
      <c r="T240" s="11">
        <v>56.216700000000003</v>
      </c>
      <c r="U240" s="9" t="s">
        <v>74</v>
      </c>
      <c r="V240" s="9" t="s">
        <v>987</v>
      </c>
      <c r="W240" s="14">
        <v>4</v>
      </c>
    </row>
    <row r="241" spans="1:23" ht="28.5" customHeight="1">
      <c r="A241" s="9" t="s">
        <v>491</v>
      </c>
      <c r="B241" s="9" t="s">
        <v>523</v>
      </c>
      <c r="C241" s="9" t="s">
        <v>821</v>
      </c>
      <c r="D241" s="10">
        <v>5.2480000000000002</v>
      </c>
      <c r="E241" s="10">
        <v>8.4629999999999992</v>
      </c>
      <c r="F241" s="9" t="s">
        <v>5</v>
      </c>
      <c r="G241" s="9">
        <v>2</v>
      </c>
      <c r="H241" s="9" t="s">
        <v>758</v>
      </c>
      <c r="I241" s="9" t="s">
        <v>6</v>
      </c>
      <c r="J241" s="9" t="s">
        <v>86</v>
      </c>
      <c r="K241" s="11">
        <v>905</v>
      </c>
      <c r="L241" s="11">
        <v>376</v>
      </c>
      <c r="M241" s="12">
        <v>2000</v>
      </c>
      <c r="N241" s="12">
        <f t="shared" si="40"/>
        <v>78.880404428776345</v>
      </c>
      <c r="O241" s="10">
        <v>3.3858000000000001</v>
      </c>
      <c r="P241" s="10">
        <v>0.14549999999999999</v>
      </c>
      <c r="Q241" s="11">
        <v>79</v>
      </c>
      <c r="R241" s="10">
        <f t="shared" si="42"/>
        <v>2.6711190000000005</v>
      </c>
      <c r="T241" s="11">
        <v>54.7</v>
      </c>
      <c r="U241" s="9" t="s">
        <v>74</v>
      </c>
      <c r="V241" s="9" t="s">
        <v>987</v>
      </c>
      <c r="W241" s="14">
        <v>8</v>
      </c>
    </row>
    <row r="242" spans="1:23" ht="28.5" customHeight="1">
      <c r="A242" s="9" t="s">
        <v>491</v>
      </c>
      <c r="B242" s="9" t="s">
        <v>523</v>
      </c>
      <c r="C242" s="9" t="s">
        <v>821</v>
      </c>
      <c r="D242" s="10">
        <v>8.4629999999999992</v>
      </c>
      <c r="E242" s="10">
        <v>17.393000000000001</v>
      </c>
      <c r="F242" s="9" t="s">
        <v>5</v>
      </c>
      <c r="G242" s="9">
        <v>2</v>
      </c>
      <c r="H242" s="9" t="s">
        <v>758</v>
      </c>
      <c r="I242" s="9" t="s">
        <v>6</v>
      </c>
      <c r="J242" s="9" t="s">
        <v>86</v>
      </c>
      <c r="K242" s="11">
        <v>923.69539999999995</v>
      </c>
      <c r="L242" s="11">
        <v>389.01400000000001</v>
      </c>
      <c r="M242" s="12">
        <v>1987</v>
      </c>
      <c r="N242" s="12">
        <f t="shared" si="40"/>
        <v>117.92343192793787</v>
      </c>
      <c r="O242" s="10">
        <v>2.6997</v>
      </c>
      <c r="P242" s="10">
        <v>0.19539999999999999</v>
      </c>
      <c r="Q242" s="11">
        <v>91</v>
      </c>
      <c r="R242" s="10">
        <f t="shared" si="42"/>
        <v>2.2769753599999998</v>
      </c>
      <c r="T242" s="11">
        <v>50.772199999999998</v>
      </c>
      <c r="U242" s="9" t="s">
        <v>74</v>
      </c>
      <c r="V242" s="9" t="s">
        <v>987</v>
      </c>
      <c r="W242" s="14">
        <v>3</v>
      </c>
    </row>
    <row r="243" spans="1:23" ht="28.5" customHeight="1">
      <c r="A243" s="9" t="s">
        <v>491</v>
      </c>
      <c r="B243" s="9" t="s">
        <v>523</v>
      </c>
      <c r="C243" s="9" t="s">
        <v>821</v>
      </c>
      <c r="D243" s="10">
        <v>17.393000000000001</v>
      </c>
      <c r="E243" s="10">
        <v>30.61</v>
      </c>
      <c r="F243" s="9" t="s">
        <v>5</v>
      </c>
      <c r="G243" s="9">
        <v>2</v>
      </c>
      <c r="H243" s="9" t="s">
        <v>759</v>
      </c>
      <c r="I243" s="9" t="s">
        <v>6</v>
      </c>
      <c r="J243" s="9" t="s">
        <v>86</v>
      </c>
      <c r="K243" s="11">
        <v>938.20870000000002</v>
      </c>
      <c r="L243" s="11">
        <v>386</v>
      </c>
      <c r="M243" s="12">
        <v>1999</v>
      </c>
      <c r="N243" s="12">
        <f t="shared" si="40"/>
        <v>75.422031056811946</v>
      </c>
      <c r="O243" s="10">
        <v>3.4544000000000001</v>
      </c>
      <c r="P243" s="10">
        <v>0.12239999999999999</v>
      </c>
      <c r="Q243" s="11">
        <v>84</v>
      </c>
      <c r="R243" s="10">
        <f t="shared" si="42"/>
        <v>2.9144729600000003</v>
      </c>
      <c r="T243" s="11">
        <v>55.944400000000002</v>
      </c>
      <c r="U243" s="9" t="s">
        <v>74</v>
      </c>
      <c r="V243" s="9" t="s">
        <v>987</v>
      </c>
      <c r="W243" s="14">
        <v>15</v>
      </c>
    </row>
    <row r="244" spans="1:23" ht="28.5" customHeight="1">
      <c r="A244" s="9" t="s">
        <v>491</v>
      </c>
      <c r="B244" s="9" t="s">
        <v>523</v>
      </c>
      <c r="C244" s="9" t="s">
        <v>821</v>
      </c>
      <c r="D244" s="10">
        <v>30.61</v>
      </c>
      <c r="E244" s="10">
        <v>40.604999999999997</v>
      </c>
      <c r="F244" s="9" t="s">
        <v>5</v>
      </c>
      <c r="G244" s="9">
        <v>2</v>
      </c>
      <c r="H244" s="9" t="s">
        <v>759</v>
      </c>
      <c r="I244" s="9" t="s">
        <v>6</v>
      </c>
      <c r="J244" s="9" t="s">
        <v>73</v>
      </c>
      <c r="K244" s="11">
        <v>1017.6996</v>
      </c>
      <c r="L244" s="11">
        <v>390.22030000000001</v>
      </c>
      <c r="M244" s="12">
        <v>2009</v>
      </c>
      <c r="N244" s="12">
        <f t="shared" si="40"/>
        <v>49.578874072954399</v>
      </c>
      <c r="O244" s="10">
        <v>4.0129999999999999</v>
      </c>
      <c r="P244" s="10">
        <v>0.126</v>
      </c>
      <c r="Q244" s="11">
        <v>100</v>
      </c>
      <c r="R244" s="10">
        <f t="shared" si="42"/>
        <v>3.9494959999999999</v>
      </c>
      <c r="T244" s="11">
        <v>56</v>
      </c>
      <c r="U244" s="9" t="s">
        <v>74</v>
      </c>
      <c r="V244" s="9"/>
    </row>
    <row r="245" spans="1:23" ht="28.5" customHeight="1">
      <c r="A245" s="9" t="s">
        <v>491</v>
      </c>
      <c r="B245" s="9" t="s">
        <v>523</v>
      </c>
      <c r="C245" s="9" t="s">
        <v>821</v>
      </c>
      <c r="D245" s="10">
        <v>40.604999999999997</v>
      </c>
      <c r="E245" s="10">
        <v>40.880000000000003</v>
      </c>
      <c r="F245" s="9" t="s">
        <v>5</v>
      </c>
      <c r="G245" s="9">
        <v>2</v>
      </c>
      <c r="H245" s="9" t="s">
        <v>760</v>
      </c>
      <c r="I245" s="9" t="s">
        <v>6</v>
      </c>
      <c r="J245" s="9" t="s">
        <v>73</v>
      </c>
      <c r="K245" s="11">
        <v>1334</v>
      </c>
      <c r="L245" s="11">
        <v>379</v>
      </c>
      <c r="M245" s="12">
        <v>2002</v>
      </c>
      <c r="N245" s="12">
        <f t="shared" si="40"/>
        <v>122.81387469283395</v>
      </c>
      <c r="O245" s="10">
        <v>2.6242000000000001</v>
      </c>
      <c r="P245" s="10">
        <v>0.13469999999999999</v>
      </c>
      <c r="Q245" s="11">
        <v>100</v>
      </c>
      <c r="R245" s="10">
        <f t="shared" si="42"/>
        <v>2.5516236400000003</v>
      </c>
      <c r="T245" s="11">
        <v>45.95</v>
      </c>
      <c r="U245" s="9" t="s">
        <v>213</v>
      </c>
      <c r="V245" s="9" t="s">
        <v>988</v>
      </c>
      <c r="W245" s="14">
        <v>54</v>
      </c>
    </row>
    <row r="246" spans="1:23" ht="28.5" customHeight="1">
      <c r="A246" s="9" t="s">
        <v>492</v>
      </c>
      <c r="B246" s="9" t="s">
        <v>522</v>
      </c>
      <c r="C246" s="9">
        <v>73</v>
      </c>
      <c r="D246" s="10">
        <v>0</v>
      </c>
      <c r="E246" s="10">
        <v>4.1589999999999998</v>
      </c>
      <c r="F246" s="9" t="s">
        <v>5</v>
      </c>
      <c r="G246" s="9">
        <v>2</v>
      </c>
      <c r="H246" s="9" t="s">
        <v>761</v>
      </c>
      <c r="I246" s="9" t="s">
        <v>6</v>
      </c>
      <c r="J246" s="9" t="s">
        <v>86</v>
      </c>
      <c r="K246" s="11">
        <v>116</v>
      </c>
      <c r="L246" s="11">
        <v>17</v>
      </c>
      <c r="M246" s="12">
        <v>1989</v>
      </c>
      <c r="N246" s="12">
        <f t="shared" si="40"/>
        <v>131.89908169100255</v>
      </c>
      <c r="O246" s="10">
        <v>2.4895</v>
      </c>
      <c r="P246" s="10">
        <v>0.1172</v>
      </c>
      <c r="Q246" s="11">
        <v>88</v>
      </c>
      <c r="R246" s="10">
        <f t="shared" si="42"/>
        <v>2.0745566400000004</v>
      </c>
      <c r="T246" s="11">
        <v>48.658799999999999</v>
      </c>
      <c r="U246" s="9" t="s">
        <v>63</v>
      </c>
      <c r="V246" s="9" t="s">
        <v>987</v>
      </c>
      <c r="W246" s="14">
        <v>7</v>
      </c>
    </row>
    <row r="247" spans="1:23" ht="28.5" customHeight="1">
      <c r="A247" s="9" t="s">
        <v>492</v>
      </c>
      <c r="B247" s="9" t="s">
        <v>522</v>
      </c>
      <c r="C247" s="9">
        <v>73</v>
      </c>
      <c r="D247" s="10">
        <v>4.1589999999999998</v>
      </c>
      <c r="E247" s="10">
        <v>4.2759999999999998</v>
      </c>
      <c r="F247" s="9" t="s">
        <v>5</v>
      </c>
      <c r="G247" s="9">
        <v>2</v>
      </c>
      <c r="H247" s="9" t="s">
        <v>761</v>
      </c>
      <c r="I247" s="9" t="s">
        <v>12</v>
      </c>
      <c r="J247" s="9" t="s">
        <v>86</v>
      </c>
      <c r="K247" s="11">
        <v>116</v>
      </c>
      <c r="L247" s="11">
        <v>17</v>
      </c>
      <c r="M247" s="12">
        <v>1987</v>
      </c>
      <c r="N247" s="12">
        <f>(LN(O247/5))/-0.0038</f>
        <v>168.78684047029137</v>
      </c>
      <c r="O247" s="10">
        <v>2.6328</v>
      </c>
      <c r="P247" s="10" t="s">
        <v>226</v>
      </c>
      <c r="Q247" s="11">
        <v>88</v>
      </c>
      <c r="R247" s="10">
        <f>O247-5*(1-(Q247/100))</f>
        <v>2.0327999999999999</v>
      </c>
      <c r="S247" s="10">
        <v>4.4699999999999997E-2</v>
      </c>
      <c r="T247" s="11">
        <v>60</v>
      </c>
      <c r="U247" s="9" t="s">
        <v>213</v>
      </c>
      <c r="V247" s="9" t="s">
        <v>987</v>
      </c>
      <c r="W247" s="14">
        <v>7</v>
      </c>
    </row>
    <row r="248" spans="1:23" ht="28.5" customHeight="1">
      <c r="A248" s="9" t="s">
        <v>492</v>
      </c>
      <c r="B248" s="9" t="s">
        <v>522</v>
      </c>
      <c r="C248" s="9">
        <v>73</v>
      </c>
      <c r="D248" s="10">
        <v>4.2759999999999998</v>
      </c>
      <c r="E248" s="10">
        <v>4.6420000000000003</v>
      </c>
      <c r="F248" s="9" t="s">
        <v>5</v>
      </c>
      <c r="G248" s="9">
        <v>2</v>
      </c>
      <c r="H248" s="9" t="s">
        <v>761</v>
      </c>
      <c r="I248" s="9" t="s">
        <v>6</v>
      </c>
      <c r="K248" s="11">
        <v>116</v>
      </c>
      <c r="L248" s="11">
        <v>17</v>
      </c>
      <c r="M248" s="12">
        <v>1989</v>
      </c>
      <c r="N248" s="12">
        <f t="shared" si="40"/>
        <v>156.63291709863176</v>
      </c>
      <c r="O248" s="10">
        <v>2.1568000000000001</v>
      </c>
      <c r="P248" s="10">
        <v>0.2117</v>
      </c>
      <c r="Q248" s="11">
        <v>96</v>
      </c>
      <c r="R248" s="10">
        <f t="shared" ref="R248:R294" si="43">O248-(4*(P248^2))-(3*(1-Q248/100))</f>
        <v>1.85753244</v>
      </c>
      <c r="T248" s="11">
        <v>60.1</v>
      </c>
      <c r="U248" s="9" t="s">
        <v>213</v>
      </c>
      <c r="V248" s="9" t="s">
        <v>986</v>
      </c>
      <c r="W248" s="14">
        <v>17</v>
      </c>
    </row>
    <row r="249" spans="1:23" ht="28.5" customHeight="1">
      <c r="A249" s="9" t="s">
        <v>493</v>
      </c>
      <c r="B249" s="9" t="s">
        <v>522</v>
      </c>
      <c r="C249" s="9">
        <v>259</v>
      </c>
      <c r="D249" s="10">
        <v>10.076000000000001</v>
      </c>
      <c r="E249" s="10">
        <v>10.18</v>
      </c>
      <c r="F249" s="9" t="s">
        <v>5</v>
      </c>
      <c r="G249" s="9">
        <v>2</v>
      </c>
      <c r="H249" s="9" t="s">
        <v>762</v>
      </c>
      <c r="I249" s="9" t="s">
        <v>6</v>
      </c>
      <c r="K249" s="11">
        <v>986</v>
      </c>
      <c r="L249" s="11">
        <v>253</v>
      </c>
      <c r="M249" s="12">
        <v>2001</v>
      </c>
      <c r="N249" s="12">
        <f t="shared" si="40"/>
        <v>151.64557258503098</v>
      </c>
      <c r="O249" s="10">
        <v>2.2201</v>
      </c>
      <c r="P249" s="10">
        <v>0.185</v>
      </c>
      <c r="Q249" s="11">
        <v>84</v>
      </c>
      <c r="R249" s="10">
        <f t="shared" si="43"/>
        <v>1.6032000000000002</v>
      </c>
      <c r="T249" s="11">
        <v>66.2</v>
      </c>
      <c r="U249" s="9" t="s">
        <v>63</v>
      </c>
      <c r="V249" s="9" t="s">
        <v>986</v>
      </c>
      <c r="W249" s="14">
        <v>8</v>
      </c>
    </row>
    <row r="250" spans="1:23" ht="28.5" customHeight="1">
      <c r="A250" s="9" t="s">
        <v>493</v>
      </c>
      <c r="B250" s="9" t="s">
        <v>522</v>
      </c>
      <c r="C250" s="9">
        <v>259</v>
      </c>
      <c r="D250" s="10">
        <v>10.18</v>
      </c>
      <c r="E250" s="10">
        <v>10.871</v>
      </c>
      <c r="F250" s="9" t="s">
        <v>5</v>
      </c>
      <c r="G250" s="9">
        <v>2</v>
      </c>
      <c r="H250" s="9" t="s">
        <v>762</v>
      </c>
      <c r="I250" s="9" t="s">
        <v>6</v>
      </c>
      <c r="J250" s="9" t="s">
        <v>73</v>
      </c>
      <c r="K250" s="11">
        <v>986</v>
      </c>
      <c r="L250" s="11">
        <v>253</v>
      </c>
      <c r="M250" s="12">
        <v>2001</v>
      </c>
      <c r="N250" s="12">
        <f t="shared" si="40"/>
        <v>88.821593858964093</v>
      </c>
      <c r="O250" s="10">
        <v>3.1960999999999999</v>
      </c>
      <c r="P250" s="10">
        <v>0.22370000000000001</v>
      </c>
      <c r="Q250" s="11">
        <v>93</v>
      </c>
      <c r="R250" s="10">
        <f t="shared" si="43"/>
        <v>2.7859332399999999</v>
      </c>
      <c r="T250" s="11">
        <v>55</v>
      </c>
      <c r="U250" s="9" t="s">
        <v>63</v>
      </c>
      <c r="V250" s="9" t="s">
        <v>986</v>
      </c>
      <c r="W250" s="14">
        <v>8</v>
      </c>
    </row>
    <row r="251" spans="1:23" ht="28.5" customHeight="1">
      <c r="A251" s="9" t="s">
        <v>493</v>
      </c>
      <c r="B251" s="9" t="s">
        <v>522</v>
      </c>
      <c r="C251" s="9">
        <v>259</v>
      </c>
      <c r="D251" s="10">
        <v>10.945</v>
      </c>
      <c r="E251" s="10">
        <v>21.041</v>
      </c>
      <c r="F251" s="9" t="s">
        <v>5</v>
      </c>
      <c r="G251" s="9">
        <v>2</v>
      </c>
      <c r="H251" s="9" t="s">
        <v>762</v>
      </c>
      <c r="I251" s="9" t="s">
        <v>13</v>
      </c>
      <c r="J251" s="9" t="s">
        <v>215</v>
      </c>
      <c r="K251" s="11">
        <v>1049.2447999999999</v>
      </c>
      <c r="L251" s="11">
        <v>250.3648</v>
      </c>
      <c r="M251" s="12">
        <v>2001</v>
      </c>
      <c r="N251" s="12">
        <f t="shared" si="40"/>
        <v>69.192216178542466</v>
      </c>
      <c r="O251" s="10">
        <v>3.5815000000000001</v>
      </c>
      <c r="P251" s="10">
        <v>0.20069999999999999</v>
      </c>
      <c r="Q251" s="11">
        <v>97</v>
      </c>
      <c r="R251" s="10">
        <f t="shared" si="43"/>
        <v>3.3303780400000003</v>
      </c>
      <c r="T251" s="11">
        <v>61.4238</v>
      </c>
      <c r="U251" s="9" t="s">
        <v>63</v>
      </c>
      <c r="V251" s="9" t="s">
        <v>986</v>
      </c>
      <c r="W251" s="14">
        <v>8</v>
      </c>
    </row>
    <row r="252" spans="1:23" ht="28.5" customHeight="1">
      <c r="A252" s="9" t="s">
        <v>493</v>
      </c>
      <c r="B252" s="9" t="s">
        <v>522</v>
      </c>
      <c r="C252" s="9">
        <v>259</v>
      </c>
      <c r="D252" s="10">
        <v>21.041</v>
      </c>
      <c r="E252" s="10">
        <v>28.082000000000001</v>
      </c>
      <c r="F252" s="9" t="s">
        <v>5</v>
      </c>
      <c r="G252" s="9">
        <v>2</v>
      </c>
      <c r="H252" s="9" t="s">
        <v>762</v>
      </c>
      <c r="I252" s="9" t="s">
        <v>6</v>
      </c>
      <c r="J252" s="9" t="s">
        <v>73</v>
      </c>
      <c r="K252" s="11">
        <v>1106</v>
      </c>
      <c r="L252" s="11">
        <v>248</v>
      </c>
      <c r="M252" s="12">
        <v>2002</v>
      </c>
      <c r="N252" s="12">
        <f t="shared" si="40"/>
        <v>66.626281172978366</v>
      </c>
      <c r="O252" s="10">
        <v>3.6352000000000002</v>
      </c>
      <c r="P252" s="10">
        <v>0.216</v>
      </c>
      <c r="Q252" s="11">
        <v>99</v>
      </c>
      <c r="R252" s="10">
        <f t="shared" si="43"/>
        <v>3.4185759999999998</v>
      </c>
      <c r="T252" s="11">
        <v>55.926699999999997</v>
      </c>
      <c r="U252" s="9" t="s">
        <v>63</v>
      </c>
      <c r="V252" s="9" t="s">
        <v>986</v>
      </c>
      <c r="W252" s="14">
        <v>11</v>
      </c>
    </row>
    <row r="253" spans="1:23" ht="28.5" customHeight="1">
      <c r="A253" s="9" t="s">
        <v>318</v>
      </c>
      <c r="B253" s="9" t="s">
        <v>522</v>
      </c>
      <c r="C253" s="9">
        <v>387</v>
      </c>
      <c r="D253" s="10">
        <v>93.447999999999993</v>
      </c>
      <c r="E253" s="10">
        <v>96.665999999999997</v>
      </c>
      <c r="F253" s="9" t="s">
        <v>5</v>
      </c>
      <c r="G253" s="9">
        <v>2</v>
      </c>
      <c r="H253" s="9" t="s">
        <v>763</v>
      </c>
      <c r="I253" s="9" t="s">
        <v>6</v>
      </c>
      <c r="J253" s="9" t="s">
        <v>79</v>
      </c>
      <c r="K253" s="11">
        <v>166</v>
      </c>
      <c r="L253" s="11">
        <v>37</v>
      </c>
      <c r="M253" s="12">
        <v>2000</v>
      </c>
      <c r="N253" s="12">
        <f t="shared" si="40"/>
        <v>113.902544011635</v>
      </c>
      <c r="O253" s="10">
        <v>2.7633999999999999</v>
      </c>
      <c r="P253" s="10">
        <v>9.7799999999999998E-2</v>
      </c>
      <c r="Q253" s="11">
        <v>96</v>
      </c>
      <c r="R253" s="10">
        <f t="shared" si="43"/>
        <v>2.6051406399999997</v>
      </c>
      <c r="T253" s="11">
        <v>64.349999999999994</v>
      </c>
      <c r="U253" s="9" t="s">
        <v>63</v>
      </c>
      <c r="V253" s="9" t="s">
        <v>987</v>
      </c>
      <c r="W253" s="14">
        <v>27</v>
      </c>
    </row>
    <row r="254" spans="1:23" ht="28.5" customHeight="1">
      <c r="A254" s="9" t="s">
        <v>318</v>
      </c>
      <c r="B254" s="9" t="s">
        <v>522</v>
      </c>
      <c r="C254" s="9">
        <v>387</v>
      </c>
      <c r="D254" s="10">
        <v>96.665999999999997</v>
      </c>
      <c r="E254" s="10">
        <v>100</v>
      </c>
      <c r="F254" s="9" t="s">
        <v>5</v>
      </c>
      <c r="G254" s="9">
        <v>2</v>
      </c>
      <c r="H254" s="9" t="s">
        <v>763</v>
      </c>
      <c r="I254" s="9" t="s">
        <v>6</v>
      </c>
      <c r="J254" s="9" t="s">
        <v>79</v>
      </c>
      <c r="K254" s="11">
        <v>166</v>
      </c>
      <c r="L254" s="11">
        <v>37</v>
      </c>
      <c r="M254" s="12">
        <v>1979</v>
      </c>
      <c r="N254" s="12">
        <f t="shared" si="40"/>
        <v>132.4748701363948</v>
      </c>
      <c r="O254" s="10">
        <v>2.4811999999999999</v>
      </c>
      <c r="P254" s="10">
        <v>0.217</v>
      </c>
      <c r="Q254" s="11">
        <v>85</v>
      </c>
      <c r="R254" s="10">
        <f t="shared" si="43"/>
        <v>1.8428439999999995</v>
      </c>
      <c r="T254" s="11">
        <v>56.1875</v>
      </c>
      <c r="U254" s="9" t="s">
        <v>63</v>
      </c>
      <c r="V254" s="9" t="s">
        <v>987</v>
      </c>
      <c r="W254" s="14">
        <v>8</v>
      </c>
    </row>
    <row r="255" spans="1:23" ht="28.5" customHeight="1">
      <c r="A255" s="9" t="s">
        <v>318</v>
      </c>
      <c r="B255" s="9" t="s">
        <v>522</v>
      </c>
      <c r="C255" s="9">
        <v>387</v>
      </c>
      <c r="D255" s="10">
        <v>100</v>
      </c>
      <c r="E255" s="10">
        <v>102.045</v>
      </c>
      <c r="F255" s="9" t="s">
        <v>5</v>
      </c>
      <c r="G255" s="9">
        <v>2</v>
      </c>
      <c r="H255" s="9" t="s">
        <v>764</v>
      </c>
      <c r="I255" s="9" t="s">
        <v>6</v>
      </c>
      <c r="J255" s="9" t="s">
        <v>79</v>
      </c>
      <c r="K255" s="11">
        <v>1149.0229999999999</v>
      </c>
      <c r="L255" s="11">
        <v>246.86750000000001</v>
      </c>
      <c r="M255" s="12">
        <v>1988</v>
      </c>
      <c r="N255" s="12">
        <f t="shared" si="40"/>
        <v>176.41553350021937</v>
      </c>
      <c r="O255" s="10">
        <v>1.923</v>
      </c>
      <c r="P255" s="10">
        <v>0.25790000000000002</v>
      </c>
      <c r="Q255" s="11">
        <v>93</v>
      </c>
      <c r="R255" s="10">
        <v>1.5</v>
      </c>
      <c r="T255" s="11">
        <v>42.916699999999999</v>
      </c>
      <c r="U255" s="9" t="s">
        <v>213</v>
      </c>
      <c r="V255" s="9" t="s">
        <v>987</v>
      </c>
      <c r="W255" s="14">
        <v>30</v>
      </c>
    </row>
    <row r="256" spans="1:23" ht="28.5" customHeight="1">
      <c r="A256" s="9" t="s">
        <v>318</v>
      </c>
      <c r="B256" s="9" t="s">
        <v>522</v>
      </c>
      <c r="C256" s="9">
        <v>387</v>
      </c>
      <c r="D256" s="10">
        <v>102.045</v>
      </c>
      <c r="E256" s="10">
        <v>109</v>
      </c>
      <c r="F256" s="9" t="s">
        <v>5</v>
      </c>
      <c r="G256" s="9">
        <v>2</v>
      </c>
      <c r="H256" s="9" t="s">
        <v>764</v>
      </c>
      <c r="I256" s="9" t="s">
        <v>6</v>
      </c>
      <c r="J256" s="9" t="s">
        <v>79</v>
      </c>
      <c r="K256" s="11">
        <v>832.68539999999996</v>
      </c>
      <c r="L256" s="11">
        <v>210.02619999999999</v>
      </c>
      <c r="M256" s="12">
        <v>2004</v>
      </c>
      <c r="N256" s="12">
        <f t="shared" si="40"/>
        <v>105.56592775690147</v>
      </c>
      <c r="O256" s="10">
        <v>2.9003000000000001</v>
      </c>
      <c r="P256" s="10">
        <v>0.2026</v>
      </c>
      <c r="Q256" s="11">
        <v>85</v>
      </c>
      <c r="R256" s="10">
        <f t="shared" si="43"/>
        <v>2.2861129600000001</v>
      </c>
      <c r="T256" s="11">
        <v>51.276899999999998</v>
      </c>
      <c r="U256" s="9" t="s">
        <v>63</v>
      </c>
      <c r="V256" s="9" t="s">
        <v>987</v>
      </c>
      <c r="W256" s="14">
        <v>13</v>
      </c>
    </row>
    <row r="257" spans="1:23" ht="28.5" customHeight="1">
      <c r="A257" s="9" t="s">
        <v>318</v>
      </c>
      <c r="B257" s="9" t="s">
        <v>522</v>
      </c>
      <c r="C257" s="9">
        <v>387</v>
      </c>
      <c r="D257" s="10">
        <v>109</v>
      </c>
      <c r="E257" s="10">
        <v>114.91</v>
      </c>
      <c r="F257" s="9" t="s">
        <v>5</v>
      </c>
      <c r="G257" s="9">
        <v>2</v>
      </c>
      <c r="H257" s="9" t="s">
        <v>765</v>
      </c>
      <c r="I257" s="9" t="s">
        <v>6</v>
      </c>
      <c r="J257" s="9" t="s">
        <v>79</v>
      </c>
      <c r="K257" s="11">
        <v>694.65819999999997</v>
      </c>
      <c r="L257" s="11">
        <v>188</v>
      </c>
      <c r="M257" s="12">
        <v>2007</v>
      </c>
      <c r="N257" s="12">
        <f t="shared" si="40"/>
        <v>93.00963539178052</v>
      </c>
      <c r="O257" s="10">
        <v>3.1194000000000002</v>
      </c>
      <c r="P257" s="10">
        <v>0.19209999999999999</v>
      </c>
      <c r="Q257" s="11">
        <v>96</v>
      </c>
      <c r="R257" s="10">
        <f t="shared" si="43"/>
        <v>2.8517903599999999</v>
      </c>
      <c r="T257" s="11">
        <v>48.908299999999997</v>
      </c>
      <c r="U257" s="9" t="s">
        <v>63</v>
      </c>
      <c r="V257" s="9" t="s">
        <v>987</v>
      </c>
      <c r="W257" s="14">
        <v>34</v>
      </c>
    </row>
    <row r="258" spans="1:23" ht="28.5" customHeight="1">
      <c r="A258" s="9" t="s">
        <v>318</v>
      </c>
      <c r="B258" s="9" t="s">
        <v>522</v>
      </c>
      <c r="C258" s="9">
        <v>387</v>
      </c>
      <c r="D258" s="10">
        <v>114.91</v>
      </c>
      <c r="E258" s="10">
        <v>131.79300000000001</v>
      </c>
      <c r="F258" s="9" t="s">
        <v>5</v>
      </c>
      <c r="G258" s="9">
        <v>2</v>
      </c>
      <c r="H258" s="9" t="s">
        <v>766</v>
      </c>
      <c r="I258" s="9" t="s">
        <v>6</v>
      </c>
      <c r="J258" s="9" t="s">
        <v>79</v>
      </c>
      <c r="K258" s="11">
        <v>731.69190000000003</v>
      </c>
      <c r="L258" s="11">
        <v>197.2877</v>
      </c>
      <c r="M258" s="12">
        <v>1990</v>
      </c>
      <c r="N258" s="12">
        <f t="shared" si="40"/>
        <v>90.159212092169824</v>
      </c>
      <c r="O258" s="10">
        <v>3.1714000000000002</v>
      </c>
      <c r="P258" s="10">
        <v>0.26440000000000002</v>
      </c>
      <c r="Q258" s="11">
        <v>96</v>
      </c>
      <c r="R258" s="10">
        <f t="shared" si="43"/>
        <v>2.7717705600000002</v>
      </c>
      <c r="T258" s="11">
        <v>57.714700000000001</v>
      </c>
      <c r="U258" s="9" t="s">
        <v>63</v>
      </c>
      <c r="V258" s="9" t="s">
        <v>988</v>
      </c>
      <c r="W258" s="14">
        <v>41</v>
      </c>
    </row>
    <row r="259" spans="1:23" ht="28.5" customHeight="1">
      <c r="A259" s="9" t="s">
        <v>320</v>
      </c>
      <c r="B259" s="9" t="s">
        <v>522</v>
      </c>
      <c r="C259" s="9">
        <v>59</v>
      </c>
      <c r="D259" s="10">
        <v>0</v>
      </c>
      <c r="E259" s="10">
        <v>2.7890000000000001</v>
      </c>
      <c r="F259" s="9" t="s">
        <v>5</v>
      </c>
      <c r="G259" s="9">
        <v>2</v>
      </c>
      <c r="H259" s="9" t="s">
        <v>767</v>
      </c>
      <c r="I259" s="9" t="s">
        <v>6</v>
      </c>
      <c r="J259" s="9" t="s">
        <v>79</v>
      </c>
      <c r="K259" s="11">
        <v>1487.3044</v>
      </c>
      <c r="L259" s="11">
        <v>321.89030000000002</v>
      </c>
      <c r="M259" s="12">
        <v>1988</v>
      </c>
      <c r="N259" s="12">
        <f t="shared" si="40"/>
        <v>104.75342295429346</v>
      </c>
      <c r="O259" s="10">
        <v>2.9140000000000001</v>
      </c>
      <c r="P259" s="10">
        <v>0.1575</v>
      </c>
      <c r="Q259" s="11">
        <v>81</v>
      </c>
      <c r="R259" s="10">
        <f t="shared" si="43"/>
        <v>2.2447750000000002</v>
      </c>
      <c r="T259" s="11">
        <v>53.98</v>
      </c>
      <c r="U259" s="9" t="s">
        <v>213</v>
      </c>
      <c r="V259" s="9" t="s">
        <v>986</v>
      </c>
      <c r="W259" s="14">
        <v>39</v>
      </c>
    </row>
    <row r="260" spans="1:23" ht="28.5" customHeight="1">
      <c r="A260" s="9" t="s">
        <v>320</v>
      </c>
      <c r="B260" s="9" t="s">
        <v>522</v>
      </c>
      <c r="C260" s="9">
        <v>59</v>
      </c>
      <c r="D260" s="10">
        <v>2.7890000000000001</v>
      </c>
      <c r="E260" s="10">
        <v>8.6219999999999999</v>
      </c>
      <c r="F260" s="9" t="s">
        <v>5</v>
      </c>
      <c r="G260" s="9">
        <v>2</v>
      </c>
      <c r="H260" s="9" t="s">
        <v>708</v>
      </c>
      <c r="I260" s="9" t="s">
        <v>6</v>
      </c>
      <c r="J260" s="9" t="s">
        <v>79</v>
      </c>
      <c r="K260" s="11">
        <v>1183</v>
      </c>
      <c r="L260" s="11">
        <v>363.08179999999999</v>
      </c>
      <c r="M260" s="12">
        <v>1996</v>
      </c>
      <c r="N260" s="12">
        <f t="shared" si="40"/>
        <v>94.625584022809434</v>
      </c>
      <c r="O260" s="10">
        <v>3.0903</v>
      </c>
      <c r="P260" s="10">
        <v>0.2782</v>
      </c>
      <c r="Q260" s="11">
        <v>93</v>
      </c>
      <c r="R260" s="10">
        <f t="shared" si="43"/>
        <v>2.5707190400000002</v>
      </c>
      <c r="T260" s="11">
        <v>59.875</v>
      </c>
      <c r="U260" s="9" t="s">
        <v>74</v>
      </c>
      <c r="V260" s="9" t="s">
        <v>988</v>
      </c>
      <c r="W260" s="14">
        <v>4</v>
      </c>
    </row>
    <row r="261" spans="1:23" ht="28.5" customHeight="1">
      <c r="A261" s="9" t="s">
        <v>320</v>
      </c>
      <c r="B261" s="9" t="s">
        <v>522</v>
      </c>
      <c r="C261" s="9">
        <v>59</v>
      </c>
      <c r="D261" s="10">
        <v>8.6620000000000008</v>
      </c>
      <c r="E261" s="10">
        <v>18.212</v>
      </c>
      <c r="F261" s="9" t="s">
        <v>5</v>
      </c>
      <c r="G261" s="9">
        <v>2</v>
      </c>
      <c r="H261" s="9" t="s">
        <v>768</v>
      </c>
      <c r="I261" s="9" t="s">
        <v>13</v>
      </c>
      <c r="J261" s="9" t="s">
        <v>86</v>
      </c>
      <c r="K261" s="11">
        <v>994.21680000000003</v>
      </c>
      <c r="L261" s="11">
        <v>331.24340000000001</v>
      </c>
      <c r="M261" s="12">
        <v>1997</v>
      </c>
      <c r="N261" s="12">
        <f t="shared" si="40"/>
        <v>50.103830997475569</v>
      </c>
      <c r="O261" s="10">
        <v>4.0007999999999999</v>
      </c>
      <c r="P261" s="10">
        <v>0.15310000000000001</v>
      </c>
      <c r="Q261" s="11">
        <v>97</v>
      </c>
      <c r="R261" s="10">
        <f t="shared" si="43"/>
        <v>3.8170415599999998</v>
      </c>
      <c r="T261" s="11">
        <v>60.05</v>
      </c>
      <c r="U261" s="9" t="s">
        <v>74</v>
      </c>
      <c r="V261" s="9"/>
    </row>
    <row r="262" spans="1:23" ht="28.5" customHeight="1">
      <c r="A262" s="9" t="s">
        <v>320</v>
      </c>
      <c r="B262" s="9" t="s">
        <v>522</v>
      </c>
      <c r="C262" s="9">
        <v>59</v>
      </c>
      <c r="D262" s="10">
        <v>18.212</v>
      </c>
      <c r="E262" s="10">
        <v>19.3</v>
      </c>
      <c r="F262" s="9" t="s">
        <v>5</v>
      </c>
      <c r="G262" s="9">
        <v>2</v>
      </c>
      <c r="H262" s="9" t="s">
        <v>769</v>
      </c>
      <c r="I262" s="9" t="s">
        <v>6</v>
      </c>
      <c r="J262" s="9" t="s">
        <v>79</v>
      </c>
      <c r="K262" s="11">
        <v>943</v>
      </c>
      <c r="L262" s="11">
        <v>321</v>
      </c>
      <c r="M262" s="12">
        <v>1997</v>
      </c>
      <c r="N262" s="12">
        <f t="shared" si="40"/>
        <v>73.496265405254192</v>
      </c>
      <c r="O262" s="10">
        <v>3.4931999999999999</v>
      </c>
      <c r="P262" s="10">
        <v>0.16869999999999999</v>
      </c>
      <c r="Q262" s="11">
        <v>98</v>
      </c>
      <c r="R262" s="10">
        <f t="shared" si="43"/>
        <v>3.3193612399999997</v>
      </c>
      <c r="T262" s="11">
        <v>61.4</v>
      </c>
      <c r="U262" s="9" t="s">
        <v>74</v>
      </c>
      <c r="V262" s="9" t="s">
        <v>986</v>
      </c>
      <c r="W262" s="14">
        <v>3</v>
      </c>
    </row>
    <row r="263" spans="1:23" ht="28.5" customHeight="1">
      <c r="A263" s="9" t="s">
        <v>320</v>
      </c>
      <c r="B263" s="9" t="s">
        <v>522</v>
      </c>
      <c r="C263" s="9">
        <v>59</v>
      </c>
      <c r="D263" s="10">
        <v>19.3</v>
      </c>
      <c r="E263" s="10">
        <v>27.32</v>
      </c>
      <c r="F263" s="9" t="s">
        <v>5</v>
      </c>
      <c r="G263" s="9">
        <v>2</v>
      </c>
      <c r="H263" s="9" t="s">
        <v>770</v>
      </c>
      <c r="I263" s="9" t="s">
        <v>6</v>
      </c>
      <c r="J263" s="9" t="s">
        <v>79</v>
      </c>
      <c r="K263" s="11">
        <v>943</v>
      </c>
      <c r="L263" s="11">
        <v>321</v>
      </c>
      <c r="M263" s="12">
        <v>1996</v>
      </c>
      <c r="N263" s="12">
        <f t="shared" si="40"/>
        <v>94.809795756533262</v>
      </c>
      <c r="O263" s="10">
        <v>3.0870000000000002</v>
      </c>
      <c r="P263" s="10">
        <v>0.15809999999999999</v>
      </c>
      <c r="Q263" s="11">
        <v>94</v>
      </c>
      <c r="R263" s="10">
        <f t="shared" si="43"/>
        <v>2.8070175600000002</v>
      </c>
      <c r="T263" s="11">
        <v>58.881300000000003</v>
      </c>
      <c r="U263" s="9" t="s">
        <v>74</v>
      </c>
      <c r="V263" s="9" t="s">
        <v>987</v>
      </c>
      <c r="W263" s="14">
        <v>13</v>
      </c>
    </row>
    <row r="264" spans="1:23" ht="28.5" customHeight="1">
      <c r="A264" s="9" t="s">
        <v>320</v>
      </c>
      <c r="B264" s="9" t="s">
        <v>522</v>
      </c>
      <c r="C264" s="9">
        <v>59</v>
      </c>
      <c r="D264" s="10">
        <v>27.32</v>
      </c>
      <c r="E264" s="10">
        <v>34</v>
      </c>
      <c r="F264" s="9" t="s">
        <v>5</v>
      </c>
      <c r="G264" s="9">
        <v>2</v>
      </c>
      <c r="H264" s="9" t="s">
        <v>771</v>
      </c>
      <c r="I264" s="9" t="s">
        <v>6</v>
      </c>
      <c r="J264" s="9" t="s">
        <v>86</v>
      </c>
      <c r="K264" s="11">
        <v>943</v>
      </c>
      <c r="L264" s="11">
        <v>321</v>
      </c>
      <c r="M264" s="12">
        <v>1994</v>
      </c>
      <c r="N264" s="12">
        <f t="shared" si="40"/>
        <v>61.100203694982049</v>
      </c>
      <c r="O264" s="10">
        <v>3.7536</v>
      </c>
      <c r="P264" s="10">
        <v>0.1754</v>
      </c>
      <c r="Q264" s="11">
        <v>95</v>
      </c>
      <c r="R264" s="10">
        <f t="shared" si="43"/>
        <v>3.4805393599999999</v>
      </c>
      <c r="T264" s="11">
        <v>59.05</v>
      </c>
      <c r="U264" s="9" t="s">
        <v>74</v>
      </c>
      <c r="V264" s="9" t="s">
        <v>986</v>
      </c>
      <c r="W264" s="14">
        <v>7</v>
      </c>
    </row>
    <row r="265" spans="1:23" ht="28.5" customHeight="1">
      <c r="A265" s="9" t="s">
        <v>320</v>
      </c>
      <c r="B265" s="9" t="s">
        <v>522</v>
      </c>
      <c r="C265" s="9">
        <v>59</v>
      </c>
      <c r="D265" s="10">
        <v>34</v>
      </c>
      <c r="E265" s="10">
        <v>35.56</v>
      </c>
      <c r="F265" s="9" t="s">
        <v>5</v>
      </c>
      <c r="G265" s="9">
        <v>2</v>
      </c>
      <c r="H265" s="9" t="s">
        <v>772</v>
      </c>
      <c r="I265" s="9" t="s">
        <v>6</v>
      </c>
      <c r="J265" s="9" t="s">
        <v>86</v>
      </c>
      <c r="K265" s="11">
        <v>943</v>
      </c>
      <c r="L265" s="11">
        <v>321</v>
      </c>
      <c r="M265" s="12">
        <v>1994</v>
      </c>
      <c r="N265" s="12">
        <f t="shared" si="40"/>
        <v>71.689429303915475</v>
      </c>
      <c r="O265" s="10">
        <v>3.53</v>
      </c>
      <c r="P265" s="10">
        <v>0.1706</v>
      </c>
      <c r="Q265" s="11">
        <v>94</v>
      </c>
      <c r="R265" s="10">
        <f t="shared" si="43"/>
        <v>3.2335825599999994</v>
      </c>
      <c r="T265" s="11">
        <v>57.2</v>
      </c>
      <c r="U265" s="9" t="s">
        <v>74</v>
      </c>
      <c r="V265" s="9" t="s">
        <v>986</v>
      </c>
      <c r="W265" s="14">
        <v>1</v>
      </c>
    </row>
    <row r="266" spans="1:23" ht="28.5" customHeight="1">
      <c r="A266" s="9" t="s">
        <v>320</v>
      </c>
      <c r="B266" s="9" t="s">
        <v>522</v>
      </c>
      <c r="C266" s="9">
        <v>59</v>
      </c>
      <c r="D266" s="10">
        <v>35.56</v>
      </c>
      <c r="E266" s="10">
        <v>40.091000000000001</v>
      </c>
      <c r="F266" s="9" t="s">
        <v>5</v>
      </c>
      <c r="G266" s="9">
        <v>2</v>
      </c>
      <c r="H266" s="9" t="s">
        <v>772</v>
      </c>
      <c r="I266" s="9" t="s">
        <v>6</v>
      </c>
      <c r="J266" s="9" t="s">
        <v>86</v>
      </c>
      <c r="K266" s="11">
        <v>1018.1816</v>
      </c>
      <c r="L266" s="11">
        <v>321.85430000000002</v>
      </c>
      <c r="M266" s="12">
        <v>2010</v>
      </c>
      <c r="N266" s="12">
        <f t="shared" si="40"/>
        <v>41.726213037688353</v>
      </c>
      <c r="O266" s="10">
        <v>4.2</v>
      </c>
      <c r="P266" s="10">
        <v>0.02</v>
      </c>
      <c r="Q266" s="11">
        <v>100</v>
      </c>
      <c r="R266" s="10">
        <f t="shared" si="43"/>
        <v>4.1984000000000004</v>
      </c>
      <c r="T266" s="11">
        <v>61.788899999999998</v>
      </c>
      <c r="U266" s="9" t="s">
        <v>74</v>
      </c>
      <c r="V266" s="9"/>
    </row>
    <row r="267" spans="1:23" ht="28.5" customHeight="1">
      <c r="A267" s="9" t="s">
        <v>320</v>
      </c>
      <c r="B267" s="9" t="s">
        <v>522</v>
      </c>
      <c r="C267" s="9">
        <v>59</v>
      </c>
      <c r="D267" s="10">
        <v>40.091000000000001</v>
      </c>
      <c r="E267" s="10">
        <v>40.64</v>
      </c>
      <c r="F267" s="9" t="s">
        <v>5</v>
      </c>
      <c r="G267" s="9">
        <v>2</v>
      </c>
      <c r="H267" s="9" t="s">
        <v>769</v>
      </c>
      <c r="I267" s="9" t="s">
        <v>6</v>
      </c>
      <c r="J267" s="9" t="s">
        <v>86</v>
      </c>
      <c r="K267" s="11">
        <v>1031</v>
      </c>
      <c r="L267" s="11">
        <v>322</v>
      </c>
      <c r="M267" s="12">
        <v>2010</v>
      </c>
      <c r="N267" s="12">
        <f t="shared" si="40"/>
        <v>41.726213037688353</v>
      </c>
      <c r="O267" s="10">
        <v>4.2</v>
      </c>
      <c r="P267" s="10">
        <v>0.02</v>
      </c>
      <c r="Q267" s="11">
        <v>100</v>
      </c>
      <c r="R267" s="10">
        <f t="shared" si="43"/>
        <v>4.1984000000000004</v>
      </c>
      <c r="T267" s="11">
        <v>62</v>
      </c>
      <c r="U267" s="9" t="s">
        <v>74</v>
      </c>
      <c r="V267" s="9"/>
    </row>
    <row r="268" spans="1:23" ht="28.5" customHeight="1">
      <c r="A268" s="9" t="s">
        <v>320</v>
      </c>
      <c r="B268" s="9" t="s">
        <v>522</v>
      </c>
      <c r="C268" s="9">
        <v>59</v>
      </c>
      <c r="D268" s="10">
        <v>40.64</v>
      </c>
      <c r="E268" s="10">
        <v>46</v>
      </c>
      <c r="F268" s="9" t="s">
        <v>5</v>
      </c>
      <c r="G268" s="9">
        <v>2</v>
      </c>
      <c r="H268" s="9" t="s">
        <v>773</v>
      </c>
      <c r="I268" s="9" t="s">
        <v>6</v>
      </c>
      <c r="J268" s="9" t="s">
        <v>86</v>
      </c>
      <c r="K268" s="11">
        <v>1031</v>
      </c>
      <c r="L268" s="11">
        <v>322</v>
      </c>
      <c r="M268" s="12">
        <v>2010</v>
      </c>
      <c r="N268" s="12">
        <f t="shared" si="40"/>
        <v>41.726213037688353</v>
      </c>
      <c r="O268" s="10">
        <v>4.2</v>
      </c>
      <c r="P268" s="10">
        <v>0.02</v>
      </c>
      <c r="Q268" s="11">
        <v>100</v>
      </c>
      <c r="R268" s="10">
        <f t="shared" si="43"/>
        <v>4.1984000000000004</v>
      </c>
      <c r="T268" s="11">
        <v>61.1</v>
      </c>
      <c r="U268" s="9" t="s">
        <v>74</v>
      </c>
      <c r="V268" s="9"/>
    </row>
    <row r="269" spans="1:23" ht="28.5" customHeight="1">
      <c r="A269" s="9" t="s">
        <v>320</v>
      </c>
      <c r="B269" s="9" t="s">
        <v>522</v>
      </c>
      <c r="C269" s="9">
        <v>59</v>
      </c>
      <c r="D269" s="10">
        <v>46</v>
      </c>
      <c r="E269" s="10">
        <v>56.506999999999998</v>
      </c>
      <c r="F269" s="9" t="s">
        <v>5</v>
      </c>
      <c r="G269" s="9">
        <v>2</v>
      </c>
      <c r="H269" s="9" t="s">
        <v>774</v>
      </c>
      <c r="I269" s="9" t="s">
        <v>6</v>
      </c>
      <c r="J269" s="9" t="s">
        <v>86</v>
      </c>
      <c r="K269" s="11">
        <v>1031</v>
      </c>
      <c r="L269" s="11">
        <v>322</v>
      </c>
      <c r="M269" s="12">
        <v>1993</v>
      </c>
      <c r="N269" s="12">
        <f t="shared" si="40"/>
        <v>104.63512875198336</v>
      </c>
      <c r="O269" s="10">
        <v>2.9159999999999999</v>
      </c>
      <c r="P269" s="10">
        <v>0.14549999999999999</v>
      </c>
      <c r="Q269" s="11">
        <v>88</v>
      </c>
      <c r="R269" s="10">
        <f t="shared" si="43"/>
        <v>2.4713190000000003</v>
      </c>
      <c r="T269" s="11">
        <v>51.9818</v>
      </c>
      <c r="U269" s="9" t="s">
        <v>74</v>
      </c>
      <c r="V269" s="9" t="s">
        <v>987</v>
      </c>
      <c r="W269" s="14">
        <v>5</v>
      </c>
    </row>
    <row r="270" spans="1:23" ht="28.5" customHeight="1">
      <c r="A270" s="9" t="s">
        <v>494</v>
      </c>
      <c r="B270" s="9" t="s">
        <v>523</v>
      </c>
      <c r="C270" s="9" t="s">
        <v>820</v>
      </c>
      <c r="D270" s="10">
        <v>0</v>
      </c>
      <c r="E270" s="10">
        <v>2.89</v>
      </c>
      <c r="F270" s="9" t="s">
        <v>5</v>
      </c>
      <c r="G270" s="9">
        <v>2</v>
      </c>
      <c r="H270" s="9" t="s">
        <v>775</v>
      </c>
      <c r="I270" s="9" t="s">
        <v>13</v>
      </c>
      <c r="J270" s="9" t="s">
        <v>73</v>
      </c>
      <c r="K270" s="11">
        <v>4794.2916999999998</v>
      </c>
      <c r="L270" s="11">
        <v>638.92560000000003</v>
      </c>
      <c r="M270" s="12">
        <v>1993</v>
      </c>
      <c r="N270" s="12">
        <f t="shared" si="40"/>
        <v>89.264511741470386</v>
      </c>
      <c r="O270" s="10">
        <v>3.1879</v>
      </c>
      <c r="P270" s="10">
        <v>0.36709999999999998</v>
      </c>
      <c r="Q270" s="11">
        <v>94</v>
      </c>
      <c r="R270" s="10">
        <f t="shared" si="43"/>
        <v>2.4688503599999998</v>
      </c>
      <c r="T270" s="11">
        <v>45.085700000000003</v>
      </c>
      <c r="U270" s="9" t="s">
        <v>74</v>
      </c>
      <c r="V270" s="9" t="s">
        <v>988</v>
      </c>
      <c r="W270" s="14">
        <v>2</v>
      </c>
    </row>
    <row r="271" spans="1:23" ht="28.5" customHeight="1">
      <c r="A271" s="9" t="s">
        <v>495</v>
      </c>
      <c r="B271" s="9" t="s">
        <v>522</v>
      </c>
      <c r="C271" s="9">
        <v>95</v>
      </c>
      <c r="D271" s="10">
        <v>0</v>
      </c>
      <c r="E271" s="10">
        <v>0.184</v>
      </c>
      <c r="F271" s="9" t="s">
        <v>5</v>
      </c>
      <c r="G271" s="9">
        <v>2</v>
      </c>
      <c r="H271" s="9" t="s">
        <v>776</v>
      </c>
      <c r="I271" s="9" t="s">
        <v>13</v>
      </c>
      <c r="J271" s="9" t="s">
        <v>73</v>
      </c>
      <c r="K271" s="11">
        <v>750</v>
      </c>
      <c r="L271" s="11">
        <v>44</v>
      </c>
      <c r="M271" s="12">
        <v>2001</v>
      </c>
      <c r="N271" s="12">
        <f t="shared" si="40"/>
        <v>67.377292183439891</v>
      </c>
      <c r="O271" s="10">
        <v>3.6194000000000002</v>
      </c>
      <c r="P271" s="10">
        <v>0.186</v>
      </c>
      <c r="Q271" s="11">
        <v>84</v>
      </c>
      <c r="R271" s="10">
        <f t="shared" si="43"/>
        <v>3.0010160000000003</v>
      </c>
      <c r="T271" s="11">
        <v>48.1</v>
      </c>
      <c r="U271" s="9" t="s">
        <v>63</v>
      </c>
      <c r="V271" s="9" t="s">
        <v>986</v>
      </c>
      <c r="W271" s="14">
        <v>15</v>
      </c>
    </row>
    <row r="272" spans="1:23" ht="28.5" customHeight="1">
      <c r="A272" s="9" t="s">
        <v>495</v>
      </c>
      <c r="B272" s="9" t="s">
        <v>522</v>
      </c>
      <c r="C272" s="9">
        <v>95</v>
      </c>
      <c r="D272" s="10">
        <v>0.184</v>
      </c>
      <c r="E272" s="10">
        <v>1.38</v>
      </c>
      <c r="F272" s="9" t="s">
        <v>5</v>
      </c>
      <c r="G272" s="9">
        <v>2</v>
      </c>
      <c r="H272" s="9" t="s">
        <v>776</v>
      </c>
      <c r="I272" s="9" t="s">
        <v>13</v>
      </c>
      <c r="J272" s="9" t="s">
        <v>73</v>
      </c>
      <c r="K272" s="11">
        <v>750</v>
      </c>
      <c r="L272" s="11">
        <v>44</v>
      </c>
      <c r="M272" s="12">
        <v>1996</v>
      </c>
      <c r="N272" s="12">
        <f t="shared" si="40"/>
        <v>53.006869127766869</v>
      </c>
      <c r="O272" s="10">
        <v>3.9340000000000002</v>
      </c>
      <c r="P272" s="10">
        <v>0.16120000000000001</v>
      </c>
      <c r="Q272" s="11">
        <v>93</v>
      </c>
      <c r="R272" s="10">
        <f t="shared" si="43"/>
        <v>3.6200582400000001</v>
      </c>
      <c r="T272" s="11">
        <v>42.52</v>
      </c>
      <c r="U272" s="9" t="s">
        <v>63</v>
      </c>
      <c r="V272" s="9" t="s">
        <v>986</v>
      </c>
      <c r="W272" s="14">
        <v>15</v>
      </c>
    </row>
    <row r="273" spans="1:23" ht="28.5" customHeight="1">
      <c r="A273" s="9" t="s">
        <v>495</v>
      </c>
      <c r="B273" s="9" t="s">
        <v>522</v>
      </c>
      <c r="C273" s="9">
        <v>95</v>
      </c>
      <c r="D273" s="10">
        <v>1.38</v>
      </c>
      <c r="E273" s="10">
        <v>1.68</v>
      </c>
      <c r="F273" s="9" t="s">
        <v>5</v>
      </c>
      <c r="G273" s="9">
        <v>2</v>
      </c>
      <c r="H273" s="9" t="s">
        <v>776</v>
      </c>
      <c r="I273" s="9" t="s">
        <v>13</v>
      </c>
      <c r="J273" s="9" t="s">
        <v>73</v>
      </c>
      <c r="K273" s="11">
        <v>1826.4532999999999</v>
      </c>
      <c r="L273" s="11">
        <v>107.1467</v>
      </c>
      <c r="M273" s="12">
        <v>1979</v>
      </c>
      <c r="N273" s="12">
        <f t="shared" si="40"/>
        <v>61.822862845919971</v>
      </c>
      <c r="O273" s="10">
        <v>3.7378999999999998</v>
      </c>
      <c r="P273" s="10">
        <v>0.2472</v>
      </c>
      <c r="Q273" s="11">
        <v>98</v>
      </c>
      <c r="R273" s="10">
        <f t="shared" si="43"/>
        <v>3.4334686399999996</v>
      </c>
      <c r="T273" s="11">
        <v>46.6</v>
      </c>
      <c r="U273" s="9" t="s">
        <v>213</v>
      </c>
      <c r="V273" s="9" t="s">
        <v>986</v>
      </c>
      <c r="W273" s="14">
        <v>71</v>
      </c>
    </row>
    <row r="274" spans="1:23" ht="28.5" customHeight="1">
      <c r="A274" s="9" t="s">
        <v>496</v>
      </c>
      <c r="B274" s="9" t="s">
        <v>522</v>
      </c>
      <c r="C274" s="9">
        <v>93</v>
      </c>
      <c r="D274" s="10">
        <v>3.2000000000000001E-2</v>
      </c>
      <c r="E274" s="10">
        <v>1.181</v>
      </c>
      <c r="F274" s="9" t="s">
        <v>5</v>
      </c>
      <c r="G274" s="9">
        <v>2</v>
      </c>
      <c r="H274" s="9" t="s">
        <v>777</v>
      </c>
      <c r="I274" s="9" t="s">
        <v>6</v>
      </c>
      <c r="J274" s="9" t="s">
        <v>73</v>
      </c>
      <c r="K274" s="11">
        <v>295.36470000000003</v>
      </c>
      <c r="L274" s="11">
        <v>45.1462</v>
      </c>
      <c r="M274" s="12">
        <v>2000</v>
      </c>
      <c r="N274" s="12">
        <f t="shared" si="40"/>
        <v>96.781416107282752</v>
      </c>
      <c r="O274" s="10">
        <v>3.0518999999999998</v>
      </c>
      <c r="P274" s="10">
        <v>0.25740000000000002</v>
      </c>
      <c r="Q274" s="11">
        <v>100</v>
      </c>
      <c r="R274" s="10">
        <f t="shared" si="43"/>
        <v>2.78688096</v>
      </c>
      <c r="T274" s="11">
        <v>45.866700000000002</v>
      </c>
      <c r="U274" s="9" t="s">
        <v>63</v>
      </c>
      <c r="V274" s="9" t="s">
        <v>988</v>
      </c>
      <c r="W274" s="14">
        <v>42</v>
      </c>
    </row>
    <row r="275" spans="1:23" ht="28.5" customHeight="1">
      <c r="A275" s="9" t="s">
        <v>496</v>
      </c>
      <c r="B275" s="9" t="s">
        <v>522</v>
      </c>
      <c r="C275" s="9">
        <v>93</v>
      </c>
      <c r="D275" s="10">
        <v>1.181</v>
      </c>
      <c r="E275" s="10">
        <v>1.4790000000000001</v>
      </c>
      <c r="F275" s="9" t="s">
        <v>5</v>
      </c>
      <c r="G275" s="9">
        <v>2</v>
      </c>
      <c r="H275" s="9" t="s">
        <v>777</v>
      </c>
      <c r="I275" s="9" t="s">
        <v>6</v>
      </c>
      <c r="J275" s="9" t="s">
        <v>73</v>
      </c>
      <c r="K275" s="11">
        <v>294</v>
      </c>
      <c r="L275" s="11">
        <v>45</v>
      </c>
      <c r="M275" s="12">
        <v>2000</v>
      </c>
      <c r="N275" s="12">
        <f t="shared" si="40"/>
        <v>99.974460973639779</v>
      </c>
      <c r="O275" s="10">
        <v>2.9958999999999998</v>
      </c>
      <c r="P275" s="10">
        <v>0.1832</v>
      </c>
      <c r="Q275" s="11">
        <v>99</v>
      </c>
      <c r="R275" s="10">
        <f t="shared" si="43"/>
        <v>2.8316510399999997</v>
      </c>
      <c r="T275" s="11">
        <v>54.6</v>
      </c>
      <c r="U275" s="9" t="s">
        <v>63</v>
      </c>
      <c r="V275" s="9" t="s">
        <v>987</v>
      </c>
      <c r="W275" s="14">
        <v>49</v>
      </c>
    </row>
    <row r="276" spans="1:23" ht="28.5" customHeight="1">
      <c r="A276" s="9" t="s">
        <v>496</v>
      </c>
      <c r="B276" s="9" t="s">
        <v>522</v>
      </c>
      <c r="C276" s="9">
        <v>93</v>
      </c>
      <c r="D276" s="10">
        <v>1.4790000000000001</v>
      </c>
      <c r="E276" s="10">
        <v>2.4209999999999998</v>
      </c>
      <c r="F276" s="9" t="s">
        <v>5</v>
      </c>
      <c r="G276" s="9">
        <v>2</v>
      </c>
      <c r="H276" s="9" t="s">
        <v>777</v>
      </c>
      <c r="I276" s="9" t="s">
        <v>6</v>
      </c>
      <c r="J276" s="9" t="s">
        <v>73</v>
      </c>
      <c r="K276" s="11">
        <v>294</v>
      </c>
      <c r="L276" s="11">
        <v>45</v>
      </c>
      <c r="M276" s="12">
        <v>2000</v>
      </c>
      <c r="N276" s="12">
        <f t="shared" si="40"/>
        <v>112.80792856139438</v>
      </c>
      <c r="O276" s="10">
        <v>2.7810000000000001</v>
      </c>
      <c r="P276" s="10">
        <v>0.19120000000000001</v>
      </c>
      <c r="Q276" s="11">
        <v>100</v>
      </c>
      <c r="R276" s="10">
        <f t="shared" si="43"/>
        <v>2.6347702399999999</v>
      </c>
      <c r="T276" s="11">
        <v>49.05</v>
      </c>
      <c r="U276" s="9" t="s">
        <v>63</v>
      </c>
      <c r="V276" s="9" t="s">
        <v>987</v>
      </c>
      <c r="W276" s="14">
        <v>49</v>
      </c>
    </row>
    <row r="277" spans="1:23" ht="28.5" customHeight="1">
      <c r="A277" s="9" t="s">
        <v>496</v>
      </c>
      <c r="B277" s="9" t="s">
        <v>522</v>
      </c>
      <c r="C277" s="9">
        <v>93</v>
      </c>
      <c r="D277" s="10">
        <v>2.4209999999999998</v>
      </c>
      <c r="E277" s="10">
        <v>8.6</v>
      </c>
      <c r="F277" s="9" t="s">
        <v>5</v>
      </c>
      <c r="G277" s="9">
        <v>2</v>
      </c>
      <c r="H277" s="9" t="s">
        <v>777</v>
      </c>
      <c r="I277" s="9" t="s">
        <v>6</v>
      </c>
      <c r="J277" s="9" t="s">
        <v>73</v>
      </c>
      <c r="K277" s="11">
        <v>294</v>
      </c>
      <c r="L277" s="11">
        <v>45</v>
      </c>
      <c r="M277" s="12">
        <v>2000</v>
      </c>
      <c r="N277" s="12">
        <f t="shared" si="40"/>
        <v>73.733341816762362</v>
      </c>
      <c r="O277" s="10">
        <v>3.4883999999999999</v>
      </c>
      <c r="P277" s="10">
        <v>0.2064</v>
      </c>
      <c r="Q277" s="11">
        <v>94</v>
      </c>
      <c r="R277" s="10">
        <f t="shared" si="43"/>
        <v>3.1379961599999997</v>
      </c>
      <c r="T277" s="11">
        <v>53.024999999999999</v>
      </c>
      <c r="U277" s="9" t="s">
        <v>63</v>
      </c>
      <c r="V277" s="9" t="s">
        <v>987</v>
      </c>
      <c r="W277" s="14">
        <v>49</v>
      </c>
    </row>
    <row r="278" spans="1:23" ht="28.5" customHeight="1">
      <c r="A278" s="9" t="s">
        <v>496</v>
      </c>
      <c r="B278" s="9" t="s">
        <v>522</v>
      </c>
      <c r="C278" s="9">
        <v>93</v>
      </c>
      <c r="D278" s="10">
        <v>8.6</v>
      </c>
      <c r="E278" s="10">
        <v>9.2590000000000003</v>
      </c>
      <c r="F278" s="9" t="s">
        <v>5</v>
      </c>
      <c r="G278" s="9">
        <v>2</v>
      </c>
      <c r="H278" s="9" t="s">
        <v>777</v>
      </c>
      <c r="I278" s="9" t="s">
        <v>6</v>
      </c>
      <c r="J278" s="9" t="s">
        <v>73</v>
      </c>
      <c r="K278" s="11">
        <v>210.19579999999999</v>
      </c>
      <c r="L278" s="11">
        <v>27.9666</v>
      </c>
      <c r="M278" s="12">
        <v>1997</v>
      </c>
      <c r="N278" s="12">
        <f t="shared" ref="N278:N294" si="44">(LN(O278/5.35))/-0.0058</f>
        <v>125.77603089747373</v>
      </c>
      <c r="O278" s="10">
        <v>2.5794999999999999</v>
      </c>
      <c r="P278" s="10">
        <v>0.1076</v>
      </c>
      <c r="Q278" s="11">
        <v>91</v>
      </c>
      <c r="R278" s="10">
        <f t="shared" si="43"/>
        <v>2.2631889599999999</v>
      </c>
      <c r="T278" s="11">
        <v>55.9</v>
      </c>
      <c r="U278" s="9" t="s">
        <v>63</v>
      </c>
      <c r="V278" s="9" t="s">
        <v>986</v>
      </c>
      <c r="W278" s="14">
        <v>10</v>
      </c>
    </row>
    <row r="279" spans="1:23" ht="28.5" customHeight="1">
      <c r="A279" s="9" t="s">
        <v>496</v>
      </c>
      <c r="B279" s="9" t="s">
        <v>522</v>
      </c>
      <c r="C279" s="9">
        <v>93</v>
      </c>
      <c r="D279" s="10">
        <v>9.2729999999999997</v>
      </c>
      <c r="E279" s="10">
        <v>14.375999999999999</v>
      </c>
      <c r="F279" s="9" t="s">
        <v>5</v>
      </c>
      <c r="G279" s="9">
        <v>2</v>
      </c>
      <c r="H279" s="9" t="s">
        <v>778</v>
      </c>
      <c r="I279" s="9" t="s">
        <v>6</v>
      </c>
      <c r="J279" s="9" t="s">
        <v>73</v>
      </c>
      <c r="K279" s="11">
        <v>171</v>
      </c>
      <c r="L279" s="11">
        <v>20</v>
      </c>
      <c r="M279" s="12">
        <v>1997</v>
      </c>
      <c r="N279" s="12">
        <f t="shared" si="44"/>
        <v>70.676488051015141</v>
      </c>
      <c r="O279" s="10">
        <v>3.5508000000000002</v>
      </c>
      <c r="P279" s="10">
        <v>8.3799999999999999E-2</v>
      </c>
      <c r="Q279" s="11">
        <v>96</v>
      </c>
      <c r="R279" s="10">
        <f t="shared" si="43"/>
        <v>3.4027102400000002</v>
      </c>
      <c r="T279" s="11">
        <v>57.48</v>
      </c>
      <c r="U279" s="9" t="s">
        <v>63</v>
      </c>
      <c r="V279" s="9" t="s">
        <v>986</v>
      </c>
      <c r="W279" s="14">
        <v>10</v>
      </c>
    </row>
    <row r="280" spans="1:23" ht="28.5" customHeight="1">
      <c r="A280" s="9" t="s">
        <v>496</v>
      </c>
      <c r="B280" s="9" t="s">
        <v>522</v>
      </c>
      <c r="C280" s="9">
        <v>93</v>
      </c>
      <c r="D280" s="10">
        <v>14.375999999999999</v>
      </c>
      <c r="E280" s="10">
        <v>18.22</v>
      </c>
      <c r="F280" s="9" t="s">
        <v>5</v>
      </c>
      <c r="G280" s="9">
        <v>2</v>
      </c>
      <c r="H280" s="9" t="s">
        <v>778</v>
      </c>
      <c r="I280" s="9" t="s">
        <v>6</v>
      </c>
      <c r="J280" s="9" t="s">
        <v>79</v>
      </c>
      <c r="K280" s="11">
        <v>170.6961</v>
      </c>
      <c r="L280" s="11">
        <v>19.962499999999999</v>
      </c>
      <c r="M280" s="12">
        <v>1997</v>
      </c>
      <c r="N280" s="12">
        <f t="shared" si="44"/>
        <v>118.2878418827143</v>
      </c>
      <c r="O280" s="10">
        <v>2.694</v>
      </c>
      <c r="P280" s="10">
        <v>0.26590000000000003</v>
      </c>
      <c r="Q280" s="11">
        <v>100</v>
      </c>
      <c r="R280" s="10">
        <f t="shared" si="43"/>
        <v>2.4111887599999999</v>
      </c>
      <c r="T280" s="11">
        <v>60.757100000000001</v>
      </c>
      <c r="U280" s="9" t="s">
        <v>63</v>
      </c>
      <c r="V280" s="9" t="s">
        <v>988</v>
      </c>
      <c r="W280" s="14">
        <v>34</v>
      </c>
    </row>
    <row r="281" spans="1:23" ht="28.5" customHeight="1">
      <c r="A281" s="9" t="s">
        <v>496</v>
      </c>
      <c r="B281" s="9" t="s">
        <v>522</v>
      </c>
      <c r="C281" s="9">
        <v>93</v>
      </c>
      <c r="D281" s="10">
        <v>18.22</v>
      </c>
      <c r="E281" s="10">
        <v>26.14</v>
      </c>
      <c r="F281" s="9" t="s">
        <v>5</v>
      </c>
      <c r="G281" s="9">
        <v>2</v>
      </c>
      <c r="H281" s="9" t="s">
        <v>778</v>
      </c>
      <c r="I281" s="9" t="s">
        <v>6</v>
      </c>
      <c r="J281" s="9" t="s">
        <v>79</v>
      </c>
      <c r="K281" s="11">
        <v>25</v>
      </c>
      <c r="L281" s="11">
        <v>2</v>
      </c>
      <c r="M281" s="12">
        <v>2009</v>
      </c>
      <c r="N281" s="12">
        <f t="shared" si="44"/>
        <v>43.376118385300536</v>
      </c>
      <c r="O281" s="10">
        <v>4.16</v>
      </c>
      <c r="P281" s="10">
        <v>0.04</v>
      </c>
      <c r="Q281" s="11">
        <v>100</v>
      </c>
      <c r="R281" s="10">
        <f t="shared" si="43"/>
        <v>4.1536</v>
      </c>
      <c r="T281" s="11">
        <v>56.935299999999998</v>
      </c>
      <c r="U281" s="9" t="s">
        <v>63</v>
      </c>
      <c r="V281" s="9"/>
    </row>
    <row r="282" spans="1:23" ht="28.5" customHeight="1">
      <c r="A282" s="9" t="s">
        <v>497</v>
      </c>
      <c r="B282" s="9" t="s">
        <v>522</v>
      </c>
      <c r="C282" s="9">
        <v>95</v>
      </c>
      <c r="D282" s="10">
        <v>1.68</v>
      </c>
      <c r="E282" s="10">
        <v>4.8</v>
      </c>
      <c r="F282" s="9" t="s">
        <v>5</v>
      </c>
      <c r="G282" s="9">
        <v>2</v>
      </c>
      <c r="H282" s="9" t="s">
        <v>776</v>
      </c>
      <c r="I282" s="9" t="s">
        <v>6</v>
      </c>
      <c r="K282" s="11">
        <v>602.91700000000003</v>
      </c>
      <c r="L282" s="11">
        <v>42.634799999999998</v>
      </c>
      <c r="M282" s="12">
        <v>1997</v>
      </c>
      <c r="N282" s="12">
        <f t="shared" si="44"/>
        <v>134.60035500664702</v>
      </c>
      <c r="O282" s="10">
        <v>2.4508000000000001</v>
      </c>
      <c r="P282" s="10">
        <v>0.17130000000000001</v>
      </c>
      <c r="Q282" s="11">
        <v>88</v>
      </c>
      <c r="R282" s="10">
        <f t="shared" si="43"/>
        <v>1.9734252400000001</v>
      </c>
      <c r="T282" s="11">
        <v>53.533299999999997</v>
      </c>
      <c r="U282" s="9" t="s">
        <v>63</v>
      </c>
      <c r="V282" s="9" t="s">
        <v>987</v>
      </c>
      <c r="W282" s="14">
        <v>9</v>
      </c>
    </row>
    <row r="283" spans="1:23" ht="28.5" customHeight="1">
      <c r="A283" s="9" t="s">
        <v>497</v>
      </c>
      <c r="B283" s="9" t="s">
        <v>522</v>
      </c>
      <c r="C283" s="9">
        <v>95</v>
      </c>
      <c r="D283" s="10">
        <v>4.8</v>
      </c>
      <c r="E283" s="10">
        <v>7.6520000000000001</v>
      </c>
      <c r="F283" s="9" t="s">
        <v>5</v>
      </c>
      <c r="G283" s="9">
        <v>2</v>
      </c>
      <c r="H283" s="9" t="s">
        <v>779</v>
      </c>
      <c r="I283" s="9" t="s">
        <v>6</v>
      </c>
      <c r="J283" s="9" t="s">
        <v>79</v>
      </c>
      <c r="K283" s="11">
        <v>730</v>
      </c>
      <c r="L283" s="11">
        <v>43</v>
      </c>
      <c r="M283" s="12">
        <v>1997</v>
      </c>
      <c r="N283" s="12">
        <f t="shared" si="44"/>
        <v>111.65862259908063</v>
      </c>
      <c r="O283" s="10">
        <v>2.7995999999999999</v>
      </c>
      <c r="P283" s="10">
        <v>6.9900000000000004E-2</v>
      </c>
      <c r="Q283" s="11">
        <v>85</v>
      </c>
      <c r="R283" s="10">
        <f t="shared" si="43"/>
        <v>2.3300559599999997</v>
      </c>
      <c r="T283" s="11">
        <v>49.65</v>
      </c>
      <c r="U283" s="9" t="s">
        <v>63</v>
      </c>
      <c r="V283" s="9" t="s">
        <v>987</v>
      </c>
      <c r="W283" s="14">
        <v>15</v>
      </c>
    </row>
    <row r="284" spans="1:23" ht="28.5" customHeight="1">
      <c r="A284" s="9" t="s">
        <v>497</v>
      </c>
      <c r="B284" s="9" t="s">
        <v>522</v>
      </c>
      <c r="C284" s="9">
        <v>95</v>
      </c>
      <c r="D284" s="10">
        <v>7.6520000000000001</v>
      </c>
      <c r="E284" s="10">
        <v>18.875</v>
      </c>
      <c r="F284" s="9" t="s">
        <v>5</v>
      </c>
      <c r="G284" s="9">
        <v>2</v>
      </c>
      <c r="H284" s="9" t="s">
        <v>779</v>
      </c>
      <c r="I284" s="9" t="s">
        <v>6</v>
      </c>
      <c r="J284" s="9" t="s">
        <v>73</v>
      </c>
      <c r="K284" s="11">
        <v>534.01499999999999</v>
      </c>
      <c r="L284" s="11">
        <v>33.5901</v>
      </c>
      <c r="M284" s="12">
        <v>1997</v>
      </c>
      <c r="N284" s="12">
        <f t="shared" si="44"/>
        <v>131.25619728804091</v>
      </c>
      <c r="O284" s="10">
        <v>2.4988000000000001</v>
      </c>
      <c r="P284" s="10">
        <v>8.5099999999999995E-2</v>
      </c>
      <c r="Q284" s="11">
        <v>93.008499999999998</v>
      </c>
      <c r="R284" s="10">
        <f t="shared" si="43"/>
        <v>2.2600869599999998</v>
      </c>
      <c r="T284" s="11">
        <v>53.779200000000003</v>
      </c>
      <c r="U284" s="9" t="s">
        <v>63</v>
      </c>
      <c r="V284" s="9" t="s">
        <v>987</v>
      </c>
      <c r="W284" s="14">
        <v>14</v>
      </c>
    </row>
    <row r="285" spans="1:23" ht="28.5" customHeight="1">
      <c r="A285" s="9" t="s">
        <v>498</v>
      </c>
      <c r="B285" s="9" t="s">
        <v>523</v>
      </c>
      <c r="C285" s="9" t="s">
        <v>822</v>
      </c>
      <c r="D285" s="10">
        <v>160.87</v>
      </c>
      <c r="E285" s="10">
        <v>161.143</v>
      </c>
      <c r="F285" s="9" t="s">
        <v>5</v>
      </c>
      <c r="G285" s="9">
        <v>2</v>
      </c>
      <c r="H285" s="9" t="s">
        <v>780</v>
      </c>
      <c r="I285" s="9" t="s">
        <v>6</v>
      </c>
      <c r="J285" s="9" t="s">
        <v>73</v>
      </c>
      <c r="K285" s="11">
        <v>805</v>
      </c>
      <c r="L285" s="11">
        <v>47</v>
      </c>
      <c r="M285" s="12">
        <v>1967</v>
      </c>
      <c r="N285" s="12">
        <f t="shared" si="44"/>
        <v>113.61577985387795</v>
      </c>
      <c r="O285" s="10">
        <v>2.7679999999999998</v>
      </c>
      <c r="P285" s="10">
        <v>0.19139999999999999</v>
      </c>
      <c r="Q285" s="11">
        <v>90</v>
      </c>
      <c r="R285" s="10">
        <f t="shared" si="43"/>
        <v>2.3214641600000001</v>
      </c>
      <c r="T285" s="11">
        <v>56.033299999999997</v>
      </c>
      <c r="U285" s="9" t="s">
        <v>63</v>
      </c>
      <c r="V285" s="9" t="s">
        <v>987</v>
      </c>
      <c r="W285" s="14">
        <v>48</v>
      </c>
    </row>
    <row r="286" spans="1:23" ht="28.5" customHeight="1">
      <c r="A286" s="9" t="s">
        <v>498</v>
      </c>
      <c r="B286" s="9" t="s">
        <v>523</v>
      </c>
      <c r="C286" s="9" t="s">
        <v>822</v>
      </c>
      <c r="D286" s="10">
        <v>161.143</v>
      </c>
      <c r="E286" s="10">
        <v>165.126</v>
      </c>
      <c r="F286" s="9" t="s">
        <v>5</v>
      </c>
      <c r="G286" s="9">
        <v>2</v>
      </c>
      <c r="H286" s="9" t="s">
        <v>780</v>
      </c>
      <c r="I286" s="9" t="s">
        <v>6</v>
      </c>
      <c r="J286" s="9" t="s">
        <v>73</v>
      </c>
      <c r="K286" s="11">
        <v>1379.0726</v>
      </c>
      <c r="L286" s="11">
        <v>80.853899999999996</v>
      </c>
      <c r="M286" s="12">
        <v>1964</v>
      </c>
      <c r="N286" s="12">
        <f t="shared" si="44"/>
        <v>77.026638200329472</v>
      </c>
      <c r="O286" s="10">
        <v>3.4224000000000001</v>
      </c>
      <c r="P286" s="10">
        <v>0.23719999999999999</v>
      </c>
      <c r="Q286" s="11">
        <v>99</v>
      </c>
      <c r="R286" s="10">
        <f t="shared" si="43"/>
        <v>3.1673446400000005</v>
      </c>
      <c r="T286" s="11">
        <v>48.037500000000001</v>
      </c>
      <c r="U286" s="9" t="s">
        <v>63</v>
      </c>
      <c r="V286" s="9" t="s">
        <v>987</v>
      </c>
      <c r="W286" s="14">
        <v>48</v>
      </c>
    </row>
    <row r="287" spans="1:23" ht="28.5" customHeight="1">
      <c r="A287" s="9" t="s">
        <v>498</v>
      </c>
      <c r="B287" s="9" t="s">
        <v>523</v>
      </c>
      <c r="C287" s="9" t="s">
        <v>822</v>
      </c>
      <c r="D287" s="10">
        <v>165.126</v>
      </c>
      <c r="E287" s="10">
        <v>165.45099999999999</v>
      </c>
      <c r="F287" s="9" t="s">
        <v>5</v>
      </c>
      <c r="G287" s="9">
        <v>2</v>
      </c>
      <c r="H287" s="9" t="s">
        <v>780</v>
      </c>
      <c r="I287" s="9" t="s">
        <v>13</v>
      </c>
      <c r="J287" s="9" t="s">
        <v>73</v>
      </c>
      <c r="K287" s="11">
        <v>2339</v>
      </c>
      <c r="L287" s="11">
        <v>137</v>
      </c>
      <c r="M287" s="12">
        <v>2005</v>
      </c>
      <c r="N287" s="12">
        <f t="shared" si="44"/>
        <v>130.46453327483565</v>
      </c>
      <c r="O287" s="10">
        <v>2.5103</v>
      </c>
      <c r="P287" s="10">
        <v>0.34799999999999998</v>
      </c>
      <c r="Q287" s="11">
        <v>97</v>
      </c>
      <c r="R287" s="10">
        <f t="shared" si="43"/>
        <v>1.9358839999999999</v>
      </c>
      <c r="T287" s="11">
        <v>37.6</v>
      </c>
      <c r="U287" s="9" t="s">
        <v>213</v>
      </c>
      <c r="V287" s="9" t="s">
        <v>986</v>
      </c>
      <c r="W287" s="14">
        <v>13</v>
      </c>
    </row>
    <row r="288" spans="1:23" ht="28.5" customHeight="1">
      <c r="A288" s="9" t="s">
        <v>498</v>
      </c>
      <c r="B288" s="9" t="s">
        <v>523</v>
      </c>
      <c r="C288" s="9" t="s">
        <v>822</v>
      </c>
      <c r="D288" s="10">
        <v>165.45099999999999</v>
      </c>
      <c r="E288" s="10">
        <v>166.22</v>
      </c>
      <c r="F288" s="9" t="s">
        <v>5</v>
      </c>
      <c r="G288" s="9">
        <v>2</v>
      </c>
      <c r="H288" s="9" t="s">
        <v>781</v>
      </c>
      <c r="I288" s="9" t="s">
        <v>13</v>
      </c>
      <c r="J288" s="9" t="s">
        <v>73</v>
      </c>
      <c r="K288" s="11">
        <v>1943.2094</v>
      </c>
      <c r="L288" s="11">
        <v>113.6268</v>
      </c>
      <c r="M288" s="12">
        <v>2005</v>
      </c>
      <c r="N288" s="12">
        <f t="shared" si="44"/>
        <v>99.583564999477488</v>
      </c>
      <c r="O288" s="10">
        <v>3.0026999999999999</v>
      </c>
      <c r="P288" s="10">
        <v>0.21179999999999999</v>
      </c>
      <c r="Q288" s="11">
        <v>90</v>
      </c>
      <c r="R288" s="10">
        <f t="shared" si="43"/>
        <v>2.5232630400000002</v>
      </c>
      <c r="T288" s="11">
        <v>47.6</v>
      </c>
      <c r="U288" s="9" t="s">
        <v>213</v>
      </c>
      <c r="V288" s="9" t="s">
        <v>986</v>
      </c>
      <c r="W288" s="14">
        <v>47</v>
      </c>
    </row>
    <row r="289" spans="1:23" ht="28.5" customHeight="1">
      <c r="A289" s="9" t="s">
        <v>498</v>
      </c>
      <c r="B289" s="9" t="s">
        <v>523</v>
      </c>
      <c r="C289" s="9" t="s">
        <v>822</v>
      </c>
      <c r="D289" s="10">
        <v>166.22</v>
      </c>
      <c r="E289" s="10">
        <v>172.43799999999999</v>
      </c>
      <c r="F289" s="9" t="s">
        <v>5</v>
      </c>
      <c r="G289" s="9">
        <v>2</v>
      </c>
      <c r="H289" s="9" t="s">
        <v>781</v>
      </c>
      <c r="I289" s="9" t="s">
        <v>13</v>
      </c>
      <c r="J289" s="9" t="s">
        <v>73</v>
      </c>
      <c r="K289" s="11">
        <v>1277.4016999999999</v>
      </c>
      <c r="L289" s="11">
        <v>75.044700000000006</v>
      </c>
      <c r="M289" s="12">
        <v>1997</v>
      </c>
      <c r="N289" s="12">
        <f t="shared" si="44"/>
        <v>67.677660568168605</v>
      </c>
      <c r="O289" s="10">
        <v>3.6131000000000002</v>
      </c>
      <c r="P289" s="10">
        <v>0.16769999999999999</v>
      </c>
      <c r="Q289" s="11">
        <v>85</v>
      </c>
      <c r="R289" s="10">
        <f t="shared" si="43"/>
        <v>3.0506068399999999</v>
      </c>
      <c r="T289" s="11">
        <v>59.466700000000003</v>
      </c>
      <c r="U289" s="9" t="s">
        <v>63</v>
      </c>
      <c r="V289" s="9" t="s">
        <v>987</v>
      </c>
      <c r="W289" s="14">
        <v>39</v>
      </c>
    </row>
    <row r="290" spans="1:23" ht="28.5" customHeight="1">
      <c r="A290" s="9" t="s">
        <v>498</v>
      </c>
      <c r="B290" s="9" t="s">
        <v>523</v>
      </c>
      <c r="C290" s="9" t="s">
        <v>822</v>
      </c>
      <c r="D290" s="10">
        <v>172.43799999999999</v>
      </c>
      <c r="E290" s="10">
        <v>176.39</v>
      </c>
      <c r="F290" s="9" t="s">
        <v>5</v>
      </c>
      <c r="G290" s="9">
        <v>2</v>
      </c>
      <c r="H290" s="9" t="s">
        <v>781</v>
      </c>
      <c r="I290" s="9" t="s">
        <v>13</v>
      </c>
      <c r="J290" s="9" t="s">
        <v>73</v>
      </c>
      <c r="K290" s="11">
        <v>1388</v>
      </c>
      <c r="L290" s="11">
        <v>81</v>
      </c>
      <c r="M290" s="12">
        <v>1997</v>
      </c>
      <c r="N290" s="12">
        <f t="shared" si="44"/>
        <v>72.242234085255731</v>
      </c>
      <c r="O290" s="10">
        <v>3.5186999999999999</v>
      </c>
      <c r="P290" s="10">
        <v>0.21820000000000001</v>
      </c>
      <c r="Q290" s="11">
        <v>86</v>
      </c>
      <c r="R290" s="10">
        <f t="shared" si="43"/>
        <v>2.9082550400000002</v>
      </c>
      <c r="T290" s="11">
        <v>59.422199999999997</v>
      </c>
      <c r="U290" s="9" t="s">
        <v>63</v>
      </c>
      <c r="V290" s="9" t="s">
        <v>987</v>
      </c>
      <c r="W290" s="14">
        <v>36</v>
      </c>
    </row>
    <row r="291" spans="1:23" ht="28.5" customHeight="1">
      <c r="A291" s="9" t="s">
        <v>498</v>
      </c>
      <c r="B291" s="9" t="s">
        <v>523</v>
      </c>
      <c r="C291" s="9" t="s">
        <v>822</v>
      </c>
      <c r="D291" s="10">
        <v>176.39</v>
      </c>
      <c r="E291" s="10">
        <v>178.52699999999999</v>
      </c>
      <c r="F291" s="9" t="s">
        <v>5</v>
      </c>
      <c r="G291" s="9">
        <v>2</v>
      </c>
      <c r="H291" s="9" t="s">
        <v>781</v>
      </c>
      <c r="I291" s="9" t="s">
        <v>13</v>
      </c>
      <c r="J291" s="9" t="s">
        <v>73</v>
      </c>
      <c r="K291" s="11">
        <v>1348</v>
      </c>
      <c r="L291" s="11">
        <v>97</v>
      </c>
      <c r="M291" s="12">
        <v>1999</v>
      </c>
      <c r="N291" s="12">
        <f t="shared" si="44"/>
        <v>41.344861693446951</v>
      </c>
      <c r="O291" s="10">
        <v>4.2092999999999998</v>
      </c>
      <c r="P291" s="10">
        <v>0.23569999999999999</v>
      </c>
      <c r="Q291" s="11">
        <v>98</v>
      </c>
      <c r="R291" s="10">
        <f t="shared" si="43"/>
        <v>3.9270820399999997</v>
      </c>
      <c r="T291" s="11">
        <v>57.45</v>
      </c>
      <c r="U291" s="9" t="s">
        <v>63</v>
      </c>
      <c r="V291" s="9"/>
    </row>
    <row r="292" spans="1:23" ht="28.5" customHeight="1">
      <c r="A292" s="9" t="s">
        <v>498</v>
      </c>
      <c r="B292" s="9" t="s">
        <v>523</v>
      </c>
      <c r="C292" s="9" t="s">
        <v>822</v>
      </c>
      <c r="D292" s="10">
        <v>178.52699999999999</v>
      </c>
      <c r="E292" s="10">
        <v>180.572</v>
      </c>
      <c r="F292" s="9" t="s">
        <v>5</v>
      </c>
      <c r="G292" s="9">
        <v>2</v>
      </c>
      <c r="H292" s="9" t="s">
        <v>781</v>
      </c>
      <c r="I292" s="9" t="s">
        <v>13</v>
      </c>
      <c r="J292" s="9" t="s">
        <v>73</v>
      </c>
      <c r="K292" s="11">
        <v>1348</v>
      </c>
      <c r="L292" s="11">
        <v>97</v>
      </c>
      <c r="M292" s="12">
        <v>1999</v>
      </c>
      <c r="N292" s="12">
        <f t="shared" si="44"/>
        <v>41.644130773294208</v>
      </c>
      <c r="O292" s="10">
        <v>4.202</v>
      </c>
      <c r="P292" s="10">
        <v>0.2276</v>
      </c>
      <c r="Q292" s="11">
        <v>97</v>
      </c>
      <c r="R292" s="10">
        <f t="shared" si="43"/>
        <v>3.90479296</v>
      </c>
      <c r="T292" s="11">
        <v>57.166699999999999</v>
      </c>
      <c r="U292" s="9" t="s">
        <v>63</v>
      </c>
      <c r="V292" s="9"/>
    </row>
    <row r="293" spans="1:23" ht="28.5" customHeight="1">
      <c r="A293" s="9" t="s">
        <v>498</v>
      </c>
      <c r="B293" s="9" t="s">
        <v>523</v>
      </c>
      <c r="C293" s="9" t="s">
        <v>822</v>
      </c>
      <c r="D293" s="10">
        <v>180.572</v>
      </c>
      <c r="E293" s="10">
        <v>183.72</v>
      </c>
      <c r="F293" s="9" t="s">
        <v>5</v>
      </c>
      <c r="G293" s="9">
        <v>2</v>
      </c>
      <c r="H293" s="9" t="s">
        <v>781</v>
      </c>
      <c r="I293" s="9" t="s">
        <v>13</v>
      </c>
      <c r="J293" s="9" t="s">
        <v>79</v>
      </c>
      <c r="K293" s="11">
        <v>1348</v>
      </c>
      <c r="L293" s="11">
        <v>97</v>
      </c>
      <c r="M293" s="12">
        <v>1999</v>
      </c>
      <c r="N293" s="12">
        <f t="shared" si="44"/>
        <v>42.35543864202635</v>
      </c>
      <c r="O293" s="10">
        <v>4.1847000000000003</v>
      </c>
      <c r="P293" s="10">
        <v>0.24479999999999999</v>
      </c>
      <c r="Q293" s="11">
        <v>95</v>
      </c>
      <c r="R293" s="10">
        <f t="shared" si="43"/>
        <v>3.7949918399999998</v>
      </c>
      <c r="T293" s="11">
        <v>55.3</v>
      </c>
      <c r="U293" s="9" t="s">
        <v>63</v>
      </c>
      <c r="V293" s="9" t="s">
        <v>986</v>
      </c>
      <c r="W293" s="14">
        <v>20</v>
      </c>
    </row>
    <row r="294" spans="1:23" ht="28.5" customHeight="1">
      <c r="A294" s="9" t="s">
        <v>498</v>
      </c>
      <c r="B294" s="9" t="s">
        <v>523</v>
      </c>
      <c r="C294" s="9" t="s">
        <v>822</v>
      </c>
      <c r="D294" s="10">
        <v>183.72</v>
      </c>
      <c r="E294" s="10">
        <v>186.82</v>
      </c>
      <c r="F294" s="9" t="s">
        <v>5</v>
      </c>
      <c r="G294" s="9">
        <v>2</v>
      </c>
      <c r="H294" s="9" t="s">
        <v>782</v>
      </c>
      <c r="I294" s="9" t="s">
        <v>6</v>
      </c>
      <c r="J294" s="9" t="s">
        <v>79</v>
      </c>
      <c r="K294" s="11">
        <v>1667</v>
      </c>
      <c r="L294" s="11">
        <v>178</v>
      </c>
      <c r="M294" s="12">
        <v>1999</v>
      </c>
      <c r="N294" s="12">
        <f t="shared" si="44"/>
        <v>97.318945392414165</v>
      </c>
      <c r="O294" s="10">
        <v>3.0424000000000002</v>
      </c>
      <c r="P294" s="10">
        <v>0.3533</v>
      </c>
      <c r="Q294" s="11">
        <v>82</v>
      </c>
      <c r="R294" s="10">
        <f t="shared" si="43"/>
        <v>2.0031164400000003</v>
      </c>
      <c r="T294" s="11">
        <v>41.116700000000002</v>
      </c>
      <c r="U294" s="9" t="s">
        <v>213</v>
      </c>
      <c r="V294" s="9" t="s">
        <v>988</v>
      </c>
      <c r="W294" s="14">
        <v>33</v>
      </c>
    </row>
    <row r="295" spans="1:23" ht="28.5" customHeight="1">
      <c r="A295" s="9" t="s">
        <v>498</v>
      </c>
      <c r="B295" s="9" t="s">
        <v>523</v>
      </c>
      <c r="C295" s="9" t="s">
        <v>822</v>
      </c>
      <c r="D295" s="10">
        <v>186.82</v>
      </c>
      <c r="E295" s="10">
        <v>186.934</v>
      </c>
      <c r="F295" s="9" t="s">
        <v>5</v>
      </c>
      <c r="G295" s="9">
        <v>2</v>
      </c>
      <c r="H295" s="9" t="s">
        <v>782</v>
      </c>
      <c r="I295" s="9" t="s">
        <v>12</v>
      </c>
      <c r="J295" s="9" t="s">
        <v>73</v>
      </c>
      <c r="K295" s="11">
        <v>3000</v>
      </c>
      <c r="L295" s="11">
        <v>152</v>
      </c>
      <c r="M295" s="12">
        <v>1999</v>
      </c>
      <c r="N295" s="12">
        <f>(LN(O295/5))/-0.0038</f>
        <v>201.25581164085412</v>
      </c>
      <c r="O295" s="10">
        <v>2.3271999999999999</v>
      </c>
      <c r="P295" s="10" t="s">
        <v>226</v>
      </c>
      <c r="Q295" s="11">
        <v>94</v>
      </c>
      <c r="R295" s="10">
        <f>O295-5*(1-(Q295/100))</f>
        <v>2.0271999999999997</v>
      </c>
      <c r="S295" s="10">
        <v>0.30640000000000001</v>
      </c>
      <c r="U295" s="9" t="s">
        <v>213</v>
      </c>
      <c r="V295" s="9" t="s">
        <v>987</v>
      </c>
      <c r="W295" s="14">
        <v>6</v>
      </c>
    </row>
    <row r="296" spans="1:23" ht="28.5" customHeight="1">
      <c r="A296" s="9" t="s">
        <v>498</v>
      </c>
      <c r="B296" s="9" t="s">
        <v>523</v>
      </c>
      <c r="C296" s="9" t="s">
        <v>822</v>
      </c>
      <c r="D296" s="10">
        <v>186.934</v>
      </c>
      <c r="E296" s="10">
        <v>187.25399999999999</v>
      </c>
      <c r="F296" s="9" t="s">
        <v>5</v>
      </c>
      <c r="G296" s="9">
        <v>2</v>
      </c>
      <c r="H296" s="9" t="s">
        <v>782</v>
      </c>
      <c r="I296" s="9" t="s">
        <v>13</v>
      </c>
      <c r="J296" s="9" t="s">
        <v>73</v>
      </c>
      <c r="K296" s="11">
        <v>2930</v>
      </c>
      <c r="L296" s="11">
        <v>133</v>
      </c>
      <c r="M296" s="12">
        <v>1999</v>
      </c>
      <c r="N296" s="12">
        <f t="shared" ref="N296:N299" si="45">(LN(O296/5.35))/-0.0058</f>
        <v>102.26280154815871</v>
      </c>
      <c r="O296" s="10">
        <v>2.9563999999999999</v>
      </c>
      <c r="P296" s="10">
        <v>0.47549999999999998</v>
      </c>
      <c r="Q296" s="11">
        <v>80</v>
      </c>
      <c r="R296" s="10">
        <v>1.5</v>
      </c>
      <c r="T296" s="11">
        <v>36.25</v>
      </c>
      <c r="U296" s="9" t="s">
        <v>213</v>
      </c>
      <c r="V296" s="9" t="s">
        <v>987</v>
      </c>
      <c r="W296" s="14">
        <v>11</v>
      </c>
    </row>
    <row r="297" spans="1:23" ht="28.5" customHeight="1">
      <c r="A297" s="9" t="s">
        <v>498</v>
      </c>
      <c r="B297" s="9" t="s">
        <v>523</v>
      </c>
      <c r="C297" s="9" t="s">
        <v>822</v>
      </c>
      <c r="D297" s="10">
        <v>187.25399999999999</v>
      </c>
      <c r="E297" s="10">
        <v>187.89</v>
      </c>
      <c r="F297" s="9" t="s">
        <v>5</v>
      </c>
      <c r="G297" s="9">
        <v>2</v>
      </c>
      <c r="H297" s="9" t="s">
        <v>783</v>
      </c>
      <c r="I297" s="9" t="s">
        <v>6</v>
      </c>
      <c r="J297" s="9" t="s">
        <v>79</v>
      </c>
      <c r="K297" s="11">
        <v>2930</v>
      </c>
      <c r="L297" s="11">
        <v>133</v>
      </c>
      <c r="M297" s="12">
        <v>1999</v>
      </c>
      <c r="N297" s="12">
        <f t="shared" si="45"/>
        <v>117.33051686292363</v>
      </c>
      <c r="O297" s="10">
        <v>2.7090000000000001</v>
      </c>
      <c r="P297" s="10">
        <v>0.39550000000000002</v>
      </c>
      <c r="Q297" s="11">
        <v>88</v>
      </c>
      <c r="R297" s="10">
        <f t="shared" ref="R297:R299" si="46">O297-(4*(P297^2))-(3*(1-Q297/100))</f>
        <v>1.723319</v>
      </c>
      <c r="T297" s="11">
        <v>49.45</v>
      </c>
      <c r="U297" s="9" t="s">
        <v>213</v>
      </c>
      <c r="V297" s="9" t="s">
        <v>987</v>
      </c>
      <c r="W297" s="14">
        <v>25</v>
      </c>
    </row>
    <row r="298" spans="1:23" ht="28.5" customHeight="1">
      <c r="A298" s="9" t="s">
        <v>499</v>
      </c>
      <c r="B298" s="9" t="s">
        <v>522</v>
      </c>
      <c r="C298" s="9">
        <v>90</v>
      </c>
      <c r="D298" s="10">
        <v>0</v>
      </c>
      <c r="E298" s="10">
        <v>3.0030000000000001</v>
      </c>
      <c r="F298" s="9" t="s">
        <v>5</v>
      </c>
      <c r="G298" s="9">
        <v>2</v>
      </c>
      <c r="H298" s="9" t="s">
        <v>784</v>
      </c>
      <c r="I298" s="9" t="s">
        <v>6</v>
      </c>
      <c r="J298" s="9" t="s">
        <v>73</v>
      </c>
      <c r="K298" s="11">
        <v>186</v>
      </c>
      <c r="L298" s="11">
        <v>11</v>
      </c>
      <c r="M298" s="12">
        <v>1959</v>
      </c>
      <c r="N298" s="12">
        <f t="shared" si="45"/>
        <v>230.06177288069929</v>
      </c>
      <c r="O298" s="10">
        <v>1.4088000000000001</v>
      </c>
      <c r="P298" s="10">
        <v>0.43640000000000001</v>
      </c>
      <c r="Q298" s="11">
        <v>97</v>
      </c>
      <c r="R298" s="10">
        <v>1.5</v>
      </c>
      <c r="T298" s="11">
        <v>52.933300000000003</v>
      </c>
      <c r="U298" s="9" t="s">
        <v>63</v>
      </c>
      <c r="V298" s="9" t="s">
        <v>988</v>
      </c>
      <c r="W298" s="14">
        <v>14</v>
      </c>
    </row>
    <row r="299" spans="1:23" ht="28.5" customHeight="1">
      <c r="A299" s="9" t="s">
        <v>500</v>
      </c>
      <c r="B299" s="9" t="s">
        <v>523</v>
      </c>
      <c r="C299" s="9" t="s">
        <v>823</v>
      </c>
      <c r="D299" s="10">
        <v>78.930000000000007</v>
      </c>
      <c r="E299" s="10">
        <v>78.995999999999995</v>
      </c>
      <c r="F299" s="9" t="s">
        <v>5</v>
      </c>
      <c r="G299" s="9">
        <v>2</v>
      </c>
      <c r="H299" s="9" t="s">
        <v>785</v>
      </c>
      <c r="I299" s="9" t="s">
        <v>13</v>
      </c>
      <c r="J299" s="9" t="s">
        <v>73</v>
      </c>
      <c r="K299" s="11">
        <v>2490</v>
      </c>
      <c r="L299" s="11">
        <v>133</v>
      </c>
      <c r="M299" s="12">
        <v>1976</v>
      </c>
      <c r="N299" s="12">
        <f t="shared" si="45"/>
        <v>189.57389589657382</v>
      </c>
      <c r="O299" s="10">
        <v>1.7817000000000001</v>
      </c>
      <c r="P299" s="10">
        <v>0.24879999999999999</v>
      </c>
      <c r="Q299" s="11">
        <v>100</v>
      </c>
      <c r="R299" s="10">
        <f t="shared" si="46"/>
        <v>1.5340942400000002</v>
      </c>
      <c r="T299" s="11">
        <v>33.1</v>
      </c>
      <c r="U299" s="9" t="s">
        <v>213</v>
      </c>
      <c r="V299" s="9" t="s">
        <v>987</v>
      </c>
      <c r="W299" s="14">
        <v>50</v>
      </c>
    </row>
    <row r="300" spans="1:23" ht="28.5" customHeight="1">
      <c r="A300" s="9" t="s">
        <v>500</v>
      </c>
      <c r="B300" s="9" t="s">
        <v>523</v>
      </c>
      <c r="C300" s="9" t="s">
        <v>823</v>
      </c>
      <c r="D300" s="10">
        <v>78.995999999999995</v>
      </c>
      <c r="E300" s="10">
        <v>79.423000000000002</v>
      </c>
      <c r="F300" s="9" t="s">
        <v>5</v>
      </c>
      <c r="G300" s="9">
        <v>2</v>
      </c>
      <c r="H300" s="9" t="s">
        <v>785</v>
      </c>
      <c r="I300" s="9" t="s">
        <v>12</v>
      </c>
      <c r="J300" s="9" t="s">
        <v>73</v>
      </c>
      <c r="K300" s="11">
        <v>2917.1241</v>
      </c>
      <c r="L300" s="11">
        <v>155.8689</v>
      </c>
      <c r="M300" s="12">
        <v>1983</v>
      </c>
      <c r="N300" s="12">
        <f>(LN(O300/5))/-0.0038</f>
        <v>153.18600678183012</v>
      </c>
      <c r="O300" s="10">
        <v>2.7936000000000001</v>
      </c>
      <c r="P300" s="10" t="s">
        <v>226</v>
      </c>
      <c r="Q300" s="11">
        <v>96</v>
      </c>
      <c r="R300" s="10">
        <f>O300-5*(1-(Q300/100))</f>
        <v>2.5935999999999999</v>
      </c>
      <c r="S300" s="10">
        <v>0.26340000000000002</v>
      </c>
      <c r="T300" s="11">
        <v>35.833300000000001</v>
      </c>
      <c r="U300" s="9" t="s">
        <v>213</v>
      </c>
      <c r="V300" s="9" t="s">
        <v>987</v>
      </c>
      <c r="W300" s="14">
        <v>50</v>
      </c>
    </row>
    <row r="301" spans="1:23" ht="28.5" customHeight="1">
      <c r="A301" s="9" t="s">
        <v>500</v>
      </c>
      <c r="B301" s="9" t="s">
        <v>523</v>
      </c>
      <c r="C301" s="9" t="s">
        <v>823</v>
      </c>
      <c r="D301" s="10">
        <v>79.423000000000002</v>
      </c>
      <c r="E301" s="10">
        <v>80.885000000000005</v>
      </c>
      <c r="F301" s="9" t="s">
        <v>5</v>
      </c>
      <c r="G301" s="9">
        <v>2</v>
      </c>
      <c r="H301" s="9" t="s">
        <v>786</v>
      </c>
      <c r="I301" s="9" t="s">
        <v>13</v>
      </c>
      <c r="J301" s="9" t="s">
        <v>73</v>
      </c>
      <c r="K301" s="11">
        <v>1998.7728999999999</v>
      </c>
      <c r="L301" s="11">
        <v>106.74760000000001</v>
      </c>
      <c r="M301" s="12">
        <v>1998</v>
      </c>
      <c r="N301" s="12">
        <f t="shared" ref="N301:N303" si="47">(LN(O301/5.35))/-0.0058</f>
        <v>75.242443732209708</v>
      </c>
      <c r="O301" s="10">
        <v>3.4580000000000002</v>
      </c>
      <c r="P301" s="10">
        <v>0.22220000000000001</v>
      </c>
      <c r="Q301" s="11">
        <v>99</v>
      </c>
      <c r="R301" s="10">
        <f t="shared" ref="R301:R303" si="48">O301-(4*(P301^2))-(3*(1-Q301/100))</f>
        <v>3.23050864</v>
      </c>
      <c r="T301" s="11">
        <v>46.833300000000001</v>
      </c>
      <c r="U301" s="9" t="s">
        <v>213</v>
      </c>
      <c r="V301" s="9"/>
    </row>
    <row r="302" spans="1:23" ht="28.5" customHeight="1">
      <c r="A302" s="9" t="s">
        <v>500</v>
      </c>
      <c r="B302" s="9" t="s">
        <v>523</v>
      </c>
      <c r="C302" s="9" t="s">
        <v>823</v>
      </c>
      <c r="D302" s="10">
        <v>80.885000000000005</v>
      </c>
      <c r="E302" s="10">
        <v>81.742000000000004</v>
      </c>
      <c r="F302" s="9" t="s">
        <v>5</v>
      </c>
      <c r="G302" s="9">
        <v>2</v>
      </c>
      <c r="H302" s="9" t="s">
        <v>787</v>
      </c>
      <c r="I302" s="9" t="s">
        <v>6</v>
      </c>
      <c r="J302" s="9" t="s">
        <v>73</v>
      </c>
      <c r="K302" s="11">
        <v>937.50990000000002</v>
      </c>
      <c r="L302" s="11">
        <v>49.776000000000003</v>
      </c>
      <c r="M302" s="12">
        <v>1980</v>
      </c>
      <c r="N302" s="12">
        <f t="shared" si="47"/>
        <v>87.971361820407054</v>
      </c>
      <c r="O302" s="10">
        <v>3.2119</v>
      </c>
      <c r="P302" s="10">
        <v>0.22070000000000001</v>
      </c>
      <c r="Q302" s="11">
        <v>100</v>
      </c>
      <c r="R302" s="10">
        <f t="shared" si="48"/>
        <v>3.01706604</v>
      </c>
      <c r="T302" s="11">
        <v>50.15</v>
      </c>
      <c r="U302" s="9" t="s">
        <v>213</v>
      </c>
      <c r="V302" s="9" t="s">
        <v>988</v>
      </c>
      <c r="W302" s="14">
        <v>66</v>
      </c>
    </row>
    <row r="303" spans="1:23" ht="28.5" customHeight="1">
      <c r="A303" s="9" t="s">
        <v>500</v>
      </c>
      <c r="B303" s="9" t="s">
        <v>523</v>
      </c>
      <c r="C303" s="9" t="s">
        <v>823</v>
      </c>
      <c r="D303" s="10">
        <v>81.742000000000004</v>
      </c>
      <c r="E303" s="10">
        <v>81.891000000000005</v>
      </c>
      <c r="F303" s="9" t="s">
        <v>5</v>
      </c>
      <c r="G303" s="9">
        <v>2</v>
      </c>
      <c r="H303" s="9" t="s">
        <v>787</v>
      </c>
      <c r="I303" s="9" t="s">
        <v>6</v>
      </c>
      <c r="J303" s="9" t="s">
        <v>73</v>
      </c>
      <c r="K303" s="11">
        <v>704</v>
      </c>
      <c r="L303" s="11">
        <v>38</v>
      </c>
      <c r="M303" s="12">
        <v>1976</v>
      </c>
      <c r="N303" s="12">
        <f t="shared" si="47"/>
        <v>82.492751409082942</v>
      </c>
      <c r="O303" s="10">
        <v>3.3155999999999999</v>
      </c>
      <c r="P303" s="10">
        <v>0.22459999999999999</v>
      </c>
      <c r="Q303" s="11">
        <v>82</v>
      </c>
      <c r="R303" s="10">
        <f t="shared" si="48"/>
        <v>2.5738193599999999</v>
      </c>
      <c r="T303" s="11">
        <v>55.2</v>
      </c>
      <c r="U303" s="9" t="s">
        <v>213</v>
      </c>
      <c r="V303" s="9" t="s">
        <v>987</v>
      </c>
      <c r="W303" s="14">
        <v>55</v>
      </c>
    </row>
    <row r="304" spans="1:23" ht="28.5" customHeight="1">
      <c r="A304" s="9" t="s">
        <v>501</v>
      </c>
      <c r="B304" s="9" t="s">
        <v>524</v>
      </c>
      <c r="C304" s="9" t="s">
        <v>824</v>
      </c>
      <c r="D304" s="10">
        <v>135.47</v>
      </c>
      <c r="E304" s="10">
        <v>135.82499999999999</v>
      </c>
      <c r="F304" s="9" t="s">
        <v>5</v>
      </c>
      <c r="G304" s="9">
        <v>2</v>
      </c>
      <c r="H304" s="9" t="s">
        <v>788</v>
      </c>
      <c r="I304" s="9" t="s">
        <v>12</v>
      </c>
      <c r="K304" s="11">
        <v>1360</v>
      </c>
      <c r="L304" s="11">
        <v>272</v>
      </c>
      <c r="M304" s="12">
        <v>1967</v>
      </c>
      <c r="N304" s="12">
        <f>(LN(O304/5))/-0.0038</f>
        <v>153.78013871075285</v>
      </c>
      <c r="O304" s="10">
        <v>2.7873000000000001</v>
      </c>
      <c r="P304" s="10" t="s">
        <v>226</v>
      </c>
      <c r="Q304" s="11">
        <v>73</v>
      </c>
      <c r="R304" s="10">
        <v>1.5</v>
      </c>
      <c r="S304" s="10">
        <v>0.15579999999999999</v>
      </c>
      <c r="T304" s="11">
        <v>41.466700000000003</v>
      </c>
      <c r="U304" s="9" t="s">
        <v>213</v>
      </c>
      <c r="V304" s="9" t="s">
        <v>988</v>
      </c>
      <c r="W304" s="14">
        <v>16</v>
      </c>
    </row>
    <row r="305" spans="1:23" ht="28.5" customHeight="1">
      <c r="A305" s="9" t="s">
        <v>501</v>
      </c>
      <c r="B305" s="9" t="s">
        <v>524</v>
      </c>
      <c r="C305" s="9" t="s">
        <v>824</v>
      </c>
      <c r="D305" s="10">
        <v>135.82499999999999</v>
      </c>
      <c r="E305" s="10">
        <v>136.54900000000001</v>
      </c>
      <c r="F305" s="9" t="s">
        <v>5</v>
      </c>
      <c r="G305" s="9">
        <v>2</v>
      </c>
      <c r="H305" s="9" t="s">
        <v>788</v>
      </c>
      <c r="I305" s="9" t="s">
        <v>13</v>
      </c>
      <c r="K305" s="11">
        <v>2353.2568999999999</v>
      </c>
      <c r="L305" s="11">
        <v>205.95439999999999</v>
      </c>
      <c r="M305" s="12">
        <v>1990</v>
      </c>
      <c r="N305" s="12">
        <f t="shared" ref="N305:N308" si="49">(LN(O305/5.35))/-0.0058</f>
        <v>89.529726311717127</v>
      </c>
      <c r="O305" s="10">
        <v>3.1829999999999998</v>
      </c>
      <c r="P305" s="10">
        <v>0.22770000000000001</v>
      </c>
      <c r="Q305" s="11">
        <v>84</v>
      </c>
      <c r="R305" s="10">
        <f t="shared" ref="R305:R308" si="50">O305-(4*(P305^2))-(3*(1-Q305/100))</f>
        <v>2.4956108399999999</v>
      </c>
      <c r="T305" s="11">
        <v>49.033299999999997</v>
      </c>
      <c r="U305" s="9" t="s">
        <v>213</v>
      </c>
      <c r="V305" s="9" t="s">
        <v>986</v>
      </c>
      <c r="W305" s="14">
        <v>49</v>
      </c>
    </row>
    <row r="306" spans="1:23" ht="28.5" customHeight="1">
      <c r="A306" s="9" t="s">
        <v>501</v>
      </c>
      <c r="B306" s="9" t="s">
        <v>524</v>
      </c>
      <c r="C306" s="9" t="s">
        <v>824</v>
      </c>
      <c r="D306" s="10">
        <v>136.54900000000001</v>
      </c>
      <c r="E306" s="10">
        <v>137.17699999999999</v>
      </c>
      <c r="F306" s="9" t="s">
        <v>5</v>
      </c>
      <c r="G306" s="9">
        <v>2</v>
      </c>
      <c r="H306" s="9" t="s">
        <v>788</v>
      </c>
      <c r="I306" s="9" t="s">
        <v>13</v>
      </c>
      <c r="K306" s="11">
        <v>3063.8121000000001</v>
      </c>
      <c r="L306" s="11">
        <v>202.9522</v>
      </c>
      <c r="M306" s="12">
        <v>1967</v>
      </c>
      <c r="N306" s="12">
        <f t="shared" si="49"/>
        <v>102.50791479088892</v>
      </c>
      <c r="O306" s="10">
        <v>2.9521999999999999</v>
      </c>
      <c r="P306" s="10">
        <v>0.45750000000000002</v>
      </c>
      <c r="Q306" s="11">
        <v>92</v>
      </c>
      <c r="R306" s="10">
        <f t="shared" si="50"/>
        <v>1.8749750000000001</v>
      </c>
      <c r="T306" s="11">
        <v>59.15</v>
      </c>
      <c r="U306" s="9" t="s">
        <v>213</v>
      </c>
      <c r="V306" s="9" t="s">
        <v>988</v>
      </c>
      <c r="W306" s="14">
        <v>23</v>
      </c>
    </row>
    <row r="307" spans="1:23" ht="28.5" customHeight="1">
      <c r="A307" s="9" t="s">
        <v>501</v>
      </c>
      <c r="B307" s="9" t="s">
        <v>524</v>
      </c>
      <c r="C307" s="9" t="s">
        <v>824</v>
      </c>
      <c r="D307" s="10">
        <v>137.17699999999999</v>
      </c>
      <c r="E307" s="10">
        <v>138.755</v>
      </c>
      <c r="F307" s="9" t="s">
        <v>5</v>
      </c>
      <c r="G307" s="9">
        <v>2</v>
      </c>
      <c r="H307" s="9" t="s">
        <v>789</v>
      </c>
      <c r="I307" s="9" t="s">
        <v>13</v>
      </c>
      <c r="J307" s="9" t="s">
        <v>73</v>
      </c>
      <c r="K307" s="11">
        <v>4781.1210000000001</v>
      </c>
      <c r="L307" s="11">
        <v>193.51140000000001</v>
      </c>
      <c r="M307" s="12">
        <v>2002</v>
      </c>
      <c r="N307" s="12">
        <f t="shared" si="49"/>
        <v>156.63291709863176</v>
      </c>
      <c r="O307" s="10">
        <v>2.1568000000000001</v>
      </c>
      <c r="P307" s="10">
        <v>0.40960000000000002</v>
      </c>
      <c r="Q307" s="11">
        <v>100</v>
      </c>
      <c r="R307" s="10">
        <v>1.5</v>
      </c>
      <c r="T307" s="11">
        <v>48.071399999999997</v>
      </c>
      <c r="U307" s="9" t="s">
        <v>213</v>
      </c>
      <c r="V307" s="9" t="s">
        <v>986</v>
      </c>
      <c r="W307" s="14">
        <v>28</v>
      </c>
    </row>
    <row r="308" spans="1:23" ht="28.5" customHeight="1">
      <c r="A308" s="9" t="s">
        <v>501</v>
      </c>
      <c r="B308" s="9" t="s">
        <v>524</v>
      </c>
      <c r="C308" s="9" t="s">
        <v>824</v>
      </c>
      <c r="D308" s="10">
        <v>138.755</v>
      </c>
      <c r="E308" s="10">
        <v>138.90100000000001</v>
      </c>
      <c r="F308" s="9" t="s">
        <v>5</v>
      </c>
      <c r="G308" s="9">
        <v>2</v>
      </c>
      <c r="H308" s="9" t="s">
        <v>790</v>
      </c>
      <c r="I308" s="9" t="s">
        <v>13</v>
      </c>
      <c r="J308" s="9" t="s">
        <v>79</v>
      </c>
      <c r="K308" s="11">
        <v>2470</v>
      </c>
      <c r="L308" s="11">
        <v>67</v>
      </c>
      <c r="M308" s="12">
        <v>1986</v>
      </c>
      <c r="N308" s="12">
        <f t="shared" si="49"/>
        <v>118.76850512434069</v>
      </c>
      <c r="O308" s="10">
        <v>2.6865000000000001</v>
      </c>
      <c r="P308" s="10">
        <v>0.18360000000000001</v>
      </c>
      <c r="Q308" s="11">
        <v>90</v>
      </c>
      <c r="R308" s="10">
        <f t="shared" si="50"/>
        <v>2.2516641600000002</v>
      </c>
      <c r="U308" s="9" t="s">
        <v>213</v>
      </c>
      <c r="V308" s="9" t="s">
        <v>987</v>
      </c>
      <c r="W308" s="14">
        <v>40</v>
      </c>
    </row>
    <row r="309" spans="1:23" ht="28.5" customHeight="1">
      <c r="A309" s="9" t="s">
        <v>501</v>
      </c>
      <c r="B309" s="9" t="s">
        <v>524</v>
      </c>
      <c r="C309" s="9" t="s">
        <v>824</v>
      </c>
      <c r="D309" s="10">
        <v>138.90100000000001</v>
      </c>
      <c r="E309" s="10">
        <v>140.04300000000001</v>
      </c>
      <c r="F309" s="9" t="s">
        <v>5</v>
      </c>
      <c r="G309" s="9">
        <v>2</v>
      </c>
      <c r="H309" s="9" t="s">
        <v>791</v>
      </c>
      <c r="I309" s="9" t="s">
        <v>12</v>
      </c>
      <c r="J309" s="9" t="s">
        <v>73</v>
      </c>
      <c r="K309" s="11">
        <v>3336.6051000000002</v>
      </c>
      <c r="L309" s="11">
        <v>90.413300000000007</v>
      </c>
      <c r="M309" s="12">
        <v>2008</v>
      </c>
      <c r="N309" s="12">
        <f t="shared" ref="N309:N311" si="51">(LN(O309/5))/-0.0038</f>
        <v>123.42424235594221</v>
      </c>
      <c r="O309" s="10">
        <v>3.1280999999999999</v>
      </c>
      <c r="P309" s="10" t="s">
        <v>226</v>
      </c>
      <c r="Q309" s="11">
        <v>99</v>
      </c>
      <c r="R309" s="10">
        <f t="shared" ref="R309" si="52">O309-5*(1-(Q309/100))</f>
        <v>3.0781000000000001</v>
      </c>
      <c r="S309" s="10">
        <v>0.2712</v>
      </c>
      <c r="T309" s="11">
        <v>50.128599999999999</v>
      </c>
      <c r="U309" s="9" t="s">
        <v>213</v>
      </c>
      <c r="V309" s="9" t="s">
        <v>987</v>
      </c>
      <c r="W309" s="14">
        <v>67</v>
      </c>
    </row>
    <row r="310" spans="1:23" ht="28.5" customHeight="1">
      <c r="A310" s="9" t="s">
        <v>501</v>
      </c>
      <c r="B310" s="9" t="s">
        <v>524</v>
      </c>
      <c r="C310" s="9" t="s">
        <v>824</v>
      </c>
      <c r="D310" s="10">
        <v>140.04300000000001</v>
      </c>
      <c r="E310" s="10">
        <v>140.107</v>
      </c>
      <c r="F310" s="9" t="s">
        <v>5</v>
      </c>
      <c r="G310" s="9">
        <v>2</v>
      </c>
      <c r="H310" s="9" t="s">
        <v>791</v>
      </c>
      <c r="I310" s="9" t="s">
        <v>12</v>
      </c>
      <c r="J310" s="9" t="s">
        <v>73</v>
      </c>
      <c r="K310" s="11">
        <v>2974.5</v>
      </c>
      <c r="L310" s="11">
        <v>186</v>
      </c>
      <c r="M310" s="12">
        <v>1988</v>
      </c>
      <c r="N310" s="12">
        <f t="shared" si="51"/>
        <v>266.99086872170938</v>
      </c>
      <c r="O310" s="10">
        <v>1.8128</v>
      </c>
      <c r="P310" s="10" t="s">
        <v>226</v>
      </c>
      <c r="Q310" s="11">
        <v>85</v>
      </c>
      <c r="R310" s="10">
        <v>1.5</v>
      </c>
      <c r="S310" s="10">
        <v>0.13389999999999999</v>
      </c>
      <c r="U310" s="9" t="s">
        <v>213</v>
      </c>
      <c r="V310" s="9" t="s">
        <v>987</v>
      </c>
      <c r="W310" s="14">
        <v>15</v>
      </c>
    </row>
    <row r="311" spans="1:23" ht="28.5" customHeight="1">
      <c r="A311" s="9" t="s">
        <v>501</v>
      </c>
      <c r="B311" s="9" t="s">
        <v>524</v>
      </c>
      <c r="C311" s="9" t="s">
        <v>824</v>
      </c>
      <c r="D311" s="10">
        <v>140.107</v>
      </c>
      <c r="E311" s="10">
        <v>140.44200000000001</v>
      </c>
      <c r="F311" s="9" t="s">
        <v>5</v>
      </c>
      <c r="G311" s="9">
        <v>2</v>
      </c>
      <c r="H311" s="9" t="s">
        <v>791</v>
      </c>
      <c r="I311" s="9" t="s">
        <v>12</v>
      </c>
      <c r="J311" s="9" t="s">
        <v>73</v>
      </c>
      <c r="K311" s="11">
        <v>2216</v>
      </c>
      <c r="L311" s="11">
        <v>271</v>
      </c>
      <c r="M311" s="12">
        <v>1988</v>
      </c>
      <c r="N311" s="12">
        <f t="shared" si="51"/>
        <v>212.94387814735629</v>
      </c>
      <c r="O311" s="10">
        <v>2.2261000000000002</v>
      </c>
      <c r="P311" s="10" t="s">
        <v>226</v>
      </c>
      <c r="Q311" s="11">
        <v>84</v>
      </c>
      <c r="R311" s="10">
        <v>1.5</v>
      </c>
      <c r="S311" s="10">
        <v>0.3145</v>
      </c>
      <c r="T311" s="11">
        <v>48.7</v>
      </c>
      <c r="U311" s="9" t="s">
        <v>213</v>
      </c>
      <c r="V311" s="9" t="s">
        <v>987</v>
      </c>
      <c r="W311" s="14">
        <v>15</v>
      </c>
    </row>
    <row r="312" spans="1:23" ht="28.5" customHeight="1">
      <c r="A312" s="9" t="s">
        <v>502</v>
      </c>
      <c r="B312" s="9" t="s">
        <v>522</v>
      </c>
      <c r="C312" s="9">
        <v>77</v>
      </c>
      <c r="D312" s="10">
        <v>122.099</v>
      </c>
      <c r="E312" s="10">
        <v>122.349</v>
      </c>
      <c r="F312" s="9" t="s">
        <v>5</v>
      </c>
      <c r="G312" s="9">
        <v>2</v>
      </c>
      <c r="H312" s="9" t="s">
        <v>792</v>
      </c>
      <c r="I312" s="9" t="s">
        <v>6</v>
      </c>
      <c r="J312" s="9" t="s">
        <v>73</v>
      </c>
      <c r="K312" s="11">
        <v>28</v>
      </c>
      <c r="L312" s="11">
        <v>6</v>
      </c>
      <c r="M312" s="12">
        <v>1984</v>
      </c>
      <c r="N312" s="12">
        <f t="shared" ref="N312:N352" si="53">(LN(O312/5.35))/-0.0058</f>
        <v>125.68248027493794</v>
      </c>
      <c r="O312" s="10">
        <v>2.5809000000000002</v>
      </c>
      <c r="P312" s="10">
        <v>0.2419</v>
      </c>
      <c r="Q312" s="11">
        <v>91</v>
      </c>
      <c r="R312" s="10">
        <f t="shared" ref="R312:R352" si="54">O312-(4*(P312^2))-(3*(1-Q312/100))</f>
        <v>2.07683756</v>
      </c>
      <c r="T312" s="11">
        <v>65.3</v>
      </c>
      <c r="U312" s="9" t="s">
        <v>63</v>
      </c>
      <c r="V312" s="9" t="s">
        <v>987</v>
      </c>
      <c r="W312" s="14">
        <v>16</v>
      </c>
    </row>
    <row r="313" spans="1:23" ht="28.5" customHeight="1">
      <c r="A313" s="9" t="s">
        <v>502</v>
      </c>
      <c r="B313" s="9" t="s">
        <v>522</v>
      </c>
      <c r="C313" s="9">
        <v>77</v>
      </c>
      <c r="D313" s="10">
        <v>122.349</v>
      </c>
      <c r="E313" s="10">
        <v>128.29599999999999</v>
      </c>
      <c r="F313" s="9" t="s">
        <v>5</v>
      </c>
      <c r="G313" s="9">
        <v>2</v>
      </c>
      <c r="H313" s="9" t="s">
        <v>792</v>
      </c>
      <c r="I313" s="9" t="s">
        <v>6</v>
      </c>
      <c r="J313" s="9" t="s">
        <v>73</v>
      </c>
      <c r="K313" s="11">
        <v>28</v>
      </c>
      <c r="L313" s="11">
        <v>6</v>
      </c>
      <c r="M313" s="12">
        <v>1959</v>
      </c>
      <c r="N313" s="12">
        <f t="shared" si="53"/>
        <v>110.15024521636219</v>
      </c>
      <c r="O313" s="10">
        <v>2.8241999999999998</v>
      </c>
      <c r="P313" s="10">
        <v>0.24440000000000001</v>
      </c>
      <c r="Q313" s="11">
        <v>93</v>
      </c>
      <c r="R313" s="10">
        <f t="shared" si="54"/>
        <v>2.3752745599999998</v>
      </c>
      <c r="T313" s="11">
        <v>71.099999999999994</v>
      </c>
      <c r="U313" s="9" t="s">
        <v>63</v>
      </c>
      <c r="V313" s="9" t="s">
        <v>987</v>
      </c>
      <c r="W313" s="14">
        <v>16</v>
      </c>
    </row>
    <row r="314" spans="1:23" ht="28.5" customHeight="1">
      <c r="A314" s="9" t="s">
        <v>502</v>
      </c>
      <c r="B314" s="9" t="s">
        <v>522</v>
      </c>
      <c r="C314" s="9">
        <v>77</v>
      </c>
      <c r="D314" s="10">
        <v>128.29599999999999</v>
      </c>
      <c r="E314" s="10">
        <v>135.85900000000001</v>
      </c>
      <c r="F314" s="9" t="s">
        <v>5</v>
      </c>
      <c r="G314" s="9">
        <v>2</v>
      </c>
      <c r="H314" s="9" t="s">
        <v>792</v>
      </c>
      <c r="I314" s="9" t="s">
        <v>6</v>
      </c>
      <c r="J314" s="9" t="s">
        <v>73</v>
      </c>
      <c r="K314" s="11">
        <v>25.2515</v>
      </c>
      <c r="L314" s="11">
        <v>2.3353000000000002</v>
      </c>
      <c r="M314" s="12">
        <v>1959</v>
      </c>
      <c r="N314" s="12">
        <f t="shared" si="53"/>
        <v>119.89529146302208</v>
      </c>
      <c r="O314" s="10">
        <v>2.669</v>
      </c>
      <c r="P314" s="10">
        <v>0.24479999999999999</v>
      </c>
      <c r="Q314" s="11">
        <v>90</v>
      </c>
      <c r="R314" s="10">
        <f t="shared" si="54"/>
        <v>2.12929184</v>
      </c>
      <c r="T314" s="11">
        <v>66.528599999999997</v>
      </c>
      <c r="U314" s="9" t="s">
        <v>63</v>
      </c>
      <c r="V314" s="9" t="s">
        <v>987</v>
      </c>
      <c r="W314" s="14">
        <v>10</v>
      </c>
    </row>
    <row r="315" spans="1:23" ht="28.5" customHeight="1">
      <c r="A315" s="9" t="s">
        <v>502</v>
      </c>
      <c r="B315" s="9" t="s">
        <v>522</v>
      </c>
      <c r="C315" s="9">
        <v>77</v>
      </c>
      <c r="D315" s="10">
        <v>135.85900000000001</v>
      </c>
      <c r="E315" s="10">
        <v>143.96799999999999</v>
      </c>
      <c r="F315" s="9" t="s">
        <v>5</v>
      </c>
      <c r="G315" s="9">
        <v>2</v>
      </c>
      <c r="H315" s="9" t="s">
        <v>792</v>
      </c>
      <c r="I315" s="9" t="s">
        <v>6</v>
      </c>
      <c r="J315" s="9" t="s">
        <v>73</v>
      </c>
      <c r="K315" s="11">
        <v>25</v>
      </c>
      <c r="L315" s="11">
        <v>2</v>
      </c>
      <c r="M315" s="12">
        <v>1959</v>
      </c>
      <c r="N315" s="12">
        <f t="shared" si="53"/>
        <v>137.84570313328217</v>
      </c>
      <c r="O315" s="10">
        <v>2.4051</v>
      </c>
      <c r="P315" s="10">
        <v>0.39329999999999998</v>
      </c>
      <c r="Q315" s="11">
        <v>74</v>
      </c>
      <c r="R315" s="10">
        <v>1.5</v>
      </c>
      <c r="T315" s="11">
        <v>60.381300000000003</v>
      </c>
      <c r="U315" s="9" t="s">
        <v>63</v>
      </c>
      <c r="V315" s="9" t="s">
        <v>988</v>
      </c>
      <c r="W315" s="14">
        <v>15</v>
      </c>
    </row>
    <row r="316" spans="1:23" ht="28.5" customHeight="1">
      <c r="A316" s="9" t="s">
        <v>502</v>
      </c>
      <c r="B316" s="9" t="s">
        <v>522</v>
      </c>
      <c r="C316" s="9">
        <v>77</v>
      </c>
      <c r="D316" s="10">
        <v>143.96799999999999</v>
      </c>
      <c r="E316" s="10">
        <v>144.28100000000001</v>
      </c>
      <c r="F316" s="9" t="s">
        <v>5</v>
      </c>
      <c r="G316" s="9">
        <v>2</v>
      </c>
      <c r="H316" s="9" t="s">
        <v>792</v>
      </c>
      <c r="I316" s="9" t="s">
        <v>6</v>
      </c>
      <c r="J316" s="9" t="s">
        <v>73</v>
      </c>
      <c r="K316" s="11">
        <v>25</v>
      </c>
      <c r="L316" s="11">
        <v>2</v>
      </c>
      <c r="M316" s="12">
        <v>1984</v>
      </c>
      <c r="N316" s="12">
        <f t="shared" si="53"/>
        <v>118.74283589540973</v>
      </c>
      <c r="O316" s="10">
        <v>2.6869000000000001</v>
      </c>
      <c r="P316" s="10">
        <v>0.27139999999999997</v>
      </c>
      <c r="Q316" s="11">
        <v>81</v>
      </c>
      <c r="R316" s="10">
        <f t="shared" si="54"/>
        <v>1.8222681600000001</v>
      </c>
      <c r="T316" s="11">
        <v>68.433300000000003</v>
      </c>
      <c r="U316" s="9" t="s">
        <v>63</v>
      </c>
      <c r="V316" s="9" t="s">
        <v>988</v>
      </c>
      <c r="W316" s="14">
        <v>15</v>
      </c>
    </row>
    <row r="317" spans="1:23" ht="28.5" customHeight="1">
      <c r="A317" s="9" t="s">
        <v>503</v>
      </c>
      <c r="B317" s="9" t="s">
        <v>522</v>
      </c>
      <c r="C317" s="9">
        <v>151</v>
      </c>
      <c r="D317" s="10">
        <v>0</v>
      </c>
      <c r="E317" s="10">
        <v>4.4020000000000001</v>
      </c>
      <c r="F317" s="9" t="s">
        <v>5</v>
      </c>
      <c r="G317" s="9">
        <v>2</v>
      </c>
      <c r="H317" s="9" t="s">
        <v>793</v>
      </c>
      <c r="I317" s="9" t="s">
        <v>6</v>
      </c>
      <c r="J317" s="9" t="s">
        <v>73</v>
      </c>
      <c r="K317" s="11">
        <v>299.74560000000002</v>
      </c>
      <c r="L317" s="11">
        <v>66.915499999999994</v>
      </c>
      <c r="M317" s="12">
        <v>1992</v>
      </c>
      <c r="N317" s="12">
        <f t="shared" si="53"/>
        <v>96.071058097287221</v>
      </c>
      <c r="O317" s="10">
        <v>3.0644999999999998</v>
      </c>
      <c r="P317" s="10">
        <v>0.24510000000000001</v>
      </c>
      <c r="Q317" s="11">
        <v>86</v>
      </c>
      <c r="R317" s="10">
        <f t="shared" si="54"/>
        <v>2.4042039599999998</v>
      </c>
      <c r="T317" s="11">
        <v>61.24</v>
      </c>
      <c r="U317" s="9" t="s">
        <v>63</v>
      </c>
      <c r="V317" s="9" t="s">
        <v>988</v>
      </c>
      <c r="W317" s="14">
        <v>31</v>
      </c>
    </row>
    <row r="318" spans="1:23" ht="28.5" customHeight="1">
      <c r="A318" s="9" t="s">
        <v>503</v>
      </c>
      <c r="B318" s="9" t="s">
        <v>522</v>
      </c>
      <c r="C318" s="9">
        <v>151</v>
      </c>
      <c r="D318" s="10">
        <v>4.4210000000000003</v>
      </c>
      <c r="E318" s="10">
        <v>9.9079999999999995</v>
      </c>
      <c r="F318" s="9" t="s">
        <v>5</v>
      </c>
      <c r="G318" s="9">
        <v>2</v>
      </c>
      <c r="H318" s="9" t="s">
        <v>794</v>
      </c>
      <c r="I318" s="9" t="s">
        <v>6</v>
      </c>
      <c r="K318" s="11">
        <v>272</v>
      </c>
      <c r="L318" s="11">
        <v>61</v>
      </c>
      <c r="M318" s="12">
        <v>1999</v>
      </c>
      <c r="N318" s="12">
        <f t="shared" si="53"/>
        <v>54.87963336044988</v>
      </c>
      <c r="O318" s="10">
        <v>3.8915000000000002</v>
      </c>
      <c r="P318" s="10">
        <v>0.2349</v>
      </c>
      <c r="Q318" s="11">
        <v>100</v>
      </c>
      <c r="R318" s="10">
        <f t="shared" si="54"/>
        <v>3.6707879600000002</v>
      </c>
      <c r="T318" s="11">
        <v>58.541699999999999</v>
      </c>
      <c r="U318" s="9" t="s">
        <v>63</v>
      </c>
      <c r="V318" s="9" t="s">
        <v>986</v>
      </c>
      <c r="W318" s="14">
        <v>16</v>
      </c>
    </row>
    <row r="319" spans="1:23" ht="28.5" customHeight="1">
      <c r="A319" s="9" t="s">
        <v>504</v>
      </c>
      <c r="B319" s="9" t="s">
        <v>522</v>
      </c>
      <c r="C319" s="9">
        <v>152</v>
      </c>
      <c r="D319" s="10">
        <v>0</v>
      </c>
      <c r="E319" s="10">
        <v>1.514</v>
      </c>
      <c r="F319" s="9" t="s">
        <v>5</v>
      </c>
      <c r="G319" s="9">
        <v>2</v>
      </c>
      <c r="H319" s="9" t="s">
        <v>795</v>
      </c>
      <c r="I319" s="9" t="s">
        <v>6</v>
      </c>
      <c r="J319" s="9" t="s">
        <v>73</v>
      </c>
      <c r="K319" s="11">
        <v>306.4914</v>
      </c>
      <c r="L319" s="11">
        <v>23.916799999999999</v>
      </c>
      <c r="M319" s="12">
        <v>2002</v>
      </c>
      <c r="N319" s="12">
        <f t="shared" si="53"/>
        <v>81.626518041708934</v>
      </c>
      <c r="O319" s="10">
        <v>3.3323</v>
      </c>
      <c r="P319" s="10">
        <v>0.22289999999999999</v>
      </c>
      <c r="Q319" s="11">
        <v>97</v>
      </c>
      <c r="R319" s="10">
        <f t="shared" si="54"/>
        <v>3.0435623600000001</v>
      </c>
      <c r="T319" s="11">
        <v>46.725000000000001</v>
      </c>
      <c r="U319" s="9" t="s">
        <v>63</v>
      </c>
      <c r="V319" s="9" t="s">
        <v>987</v>
      </c>
      <c r="W319" s="14">
        <v>42</v>
      </c>
    </row>
    <row r="320" spans="1:23" ht="28.5" customHeight="1">
      <c r="A320" s="9" t="s">
        <v>504</v>
      </c>
      <c r="B320" s="9" t="s">
        <v>522</v>
      </c>
      <c r="C320" s="9">
        <v>152</v>
      </c>
      <c r="D320" s="10">
        <v>1.514</v>
      </c>
      <c r="E320" s="10">
        <v>1.859</v>
      </c>
      <c r="F320" s="9" t="s">
        <v>5</v>
      </c>
      <c r="G320" s="9">
        <v>2</v>
      </c>
      <c r="H320" s="9" t="s">
        <v>796</v>
      </c>
      <c r="I320" s="9" t="s">
        <v>6</v>
      </c>
      <c r="J320" s="9" t="s">
        <v>73</v>
      </c>
      <c r="K320" s="11">
        <v>252</v>
      </c>
      <c r="L320" s="11">
        <v>15</v>
      </c>
      <c r="M320" s="12">
        <v>2002</v>
      </c>
      <c r="N320" s="12">
        <f t="shared" si="53"/>
        <v>84.243637841053783</v>
      </c>
      <c r="O320" s="10">
        <v>3.2820999999999998</v>
      </c>
      <c r="P320" s="10">
        <v>0.2104</v>
      </c>
      <c r="Q320" s="11">
        <v>98</v>
      </c>
      <c r="R320" s="10">
        <f t="shared" si="54"/>
        <v>3.0450273599999997</v>
      </c>
      <c r="T320" s="11">
        <v>60.4</v>
      </c>
      <c r="U320" s="9" t="s">
        <v>63</v>
      </c>
      <c r="V320" s="9" t="s">
        <v>987</v>
      </c>
      <c r="W320" s="14">
        <v>42</v>
      </c>
    </row>
    <row r="321" spans="1:23" ht="28.5" customHeight="1">
      <c r="A321" s="9" t="s">
        <v>504</v>
      </c>
      <c r="B321" s="9" t="s">
        <v>522</v>
      </c>
      <c r="C321" s="9">
        <v>152</v>
      </c>
      <c r="D321" s="10">
        <v>1.859</v>
      </c>
      <c r="E321" s="10">
        <v>2.125</v>
      </c>
      <c r="F321" s="9" t="s">
        <v>5</v>
      </c>
      <c r="G321" s="9">
        <v>2</v>
      </c>
      <c r="H321" s="9" t="s">
        <v>796</v>
      </c>
      <c r="I321" s="9" t="s">
        <v>6</v>
      </c>
      <c r="J321" s="9" t="s">
        <v>73</v>
      </c>
      <c r="K321" s="11">
        <v>201.50749999999999</v>
      </c>
      <c r="L321" s="11">
        <v>11.815799999999999</v>
      </c>
      <c r="M321" s="12">
        <v>2002</v>
      </c>
      <c r="N321" s="12">
        <f t="shared" si="53"/>
        <v>128.26023816793619</v>
      </c>
      <c r="O321" s="10">
        <v>2.5426000000000002</v>
      </c>
      <c r="P321" s="10">
        <v>0.25480000000000003</v>
      </c>
      <c r="Q321" s="11">
        <v>88</v>
      </c>
      <c r="R321" s="10">
        <f t="shared" si="54"/>
        <v>1.9229078400000001</v>
      </c>
      <c r="T321" s="11">
        <v>54</v>
      </c>
      <c r="U321" s="9" t="s">
        <v>63</v>
      </c>
      <c r="V321" s="9" t="s">
        <v>987</v>
      </c>
      <c r="W321" s="14">
        <v>42</v>
      </c>
    </row>
    <row r="322" spans="1:23" ht="28.5" customHeight="1">
      <c r="A322" s="9" t="s">
        <v>504</v>
      </c>
      <c r="B322" s="9" t="s">
        <v>522</v>
      </c>
      <c r="C322" s="9">
        <v>152</v>
      </c>
      <c r="D322" s="10">
        <v>2.125</v>
      </c>
      <c r="E322" s="10">
        <v>9.8000000000000007</v>
      </c>
      <c r="F322" s="9" t="s">
        <v>5</v>
      </c>
      <c r="G322" s="9">
        <v>2</v>
      </c>
      <c r="H322" s="9" t="s">
        <v>675</v>
      </c>
      <c r="I322" s="9" t="s">
        <v>6</v>
      </c>
      <c r="J322" s="9" t="s">
        <v>73</v>
      </c>
      <c r="K322" s="11">
        <v>108.3518</v>
      </c>
      <c r="L322" s="11">
        <v>5.9908999999999999</v>
      </c>
      <c r="M322" s="12">
        <v>1957</v>
      </c>
      <c r="N322" s="12">
        <f t="shared" si="53"/>
        <v>103.36856576510996</v>
      </c>
      <c r="O322" s="10">
        <v>2.9375</v>
      </c>
      <c r="P322" s="10">
        <v>0.27550000000000002</v>
      </c>
      <c r="Q322" s="11">
        <v>95</v>
      </c>
      <c r="R322" s="10">
        <f t="shared" si="54"/>
        <v>2.4838990000000001</v>
      </c>
      <c r="T322" s="11">
        <v>61.064700000000002</v>
      </c>
      <c r="U322" s="9" t="s">
        <v>63</v>
      </c>
      <c r="V322" s="9" t="s">
        <v>988</v>
      </c>
      <c r="W322" s="14">
        <v>36</v>
      </c>
    </row>
    <row r="323" spans="1:23" ht="28.5" customHeight="1">
      <c r="A323" s="9" t="s">
        <v>505</v>
      </c>
      <c r="B323" s="9" t="s">
        <v>522</v>
      </c>
      <c r="C323" s="9">
        <v>158</v>
      </c>
      <c r="D323" s="10">
        <v>0</v>
      </c>
      <c r="E323" s="10">
        <v>8.0210000000000008</v>
      </c>
      <c r="F323" s="9" t="s">
        <v>5</v>
      </c>
      <c r="G323" s="9">
        <v>2</v>
      </c>
      <c r="H323" s="9" t="s">
        <v>797</v>
      </c>
      <c r="I323" s="9" t="s">
        <v>6</v>
      </c>
      <c r="J323" s="9" t="s">
        <v>73</v>
      </c>
      <c r="K323" s="11">
        <v>66</v>
      </c>
      <c r="L323" s="11">
        <v>4</v>
      </c>
      <c r="M323" s="12">
        <v>1987</v>
      </c>
      <c r="N323" s="12">
        <f t="shared" si="53"/>
        <v>161.44794456719785</v>
      </c>
      <c r="O323" s="10">
        <v>2.0973999999999999</v>
      </c>
      <c r="P323" s="10">
        <v>0.31209999999999999</v>
      </c>
      <c r="Q323" s="11">
        <v>85</v>
      </c>
      <c r="R323" s="10">
        <v>1.5</v>
      </c>
      <c r="T323" s="11">
        <v>54.477800000000002</v>
      </c>
      <c r="U323" s="9" t="s">
        <v>63</v>
      </c>
      <c r="V323" s="9" t="s">
        <v>988</v>
      </c>
      <c r="W323" s="14">
        <v>16</v>
      </c>
    </row>
    <row r="324" spans="1:23" ht="27.75" customHeight="1">
      <c r="A324" s="9" t="s">
        <v>506</v>
      </c>
      <c r="B324" s="9" t="s">
        <v>522</v>
      </c>
      <c r="C324" s="9">
        <v>154</v>
      </c>
      <c r="D324" s="10">
        <v>0</v>
      </c>
      <c r="E324" s="10">
        <v>7</v>
      </c>
      <c r="F324" s="9" t="s">
        <v>5</v>
      </c>
      <c r="G324" s="9">
        <v>2</v>
      </c>
      <c r="H324" s="9" t="s">
        <v>798</v>
      </c>
      <c r="I324" s="9" t="s">
        <v>6</v>
      </c>
      <c r="J324" s="9" t="s">
        <v>73</v>
      </c>
      <c r="K324" s="11">
        <v>283.11309999999997</v>
      </c>
      <c r="L324" s="11">
        <v>17.125699999999998</v>
      </c>
      <c r="M324" s="12">
        <v>2005</v>
      </c>
      <c r="N324" s="12">
        <f t="shared" si="53"/>
        <v>61.762909673354947</v>
      </c>
      <c r="O324" s="10">
        <v>3.7391999999999999</v>
      </c>
      <c r="P324" s="10">
        <v>8.9899999999999994E-2</v>
      </c>
      <c r="Q324" s="11">
        <v>99</v>
      </c>
      <c r="R324" s="10">
        <f t="shared" si="54"/>
        <v>3.6768719599999997</v>
      </c>
      <c r="T324" s="11">
        <v>49.4</v>
      </c>
      <c r="U324" s="9" t="s">
        <v>63</v>
      </c>
      <c r="V324" s="9" t="s">
        <v>986</v>
      </c>
      <c r="W324" s="14">
        <v>18</v>
      </c>
    </row>
    <row r="325" spans="1:23" ht="27.75" customHeight="1">
      <c r="A325" s="9" t="s">
        <v>506</v>
      </c>
      <c r="B325" s="9" t="s">
        <v>522</v>
      </c>
      <c r="C325" s="9">
        <v>154</v>
      </c>
      <c r="D325" s="10">
        <v>7</v>
      </c>
      <c r="E325" s="10">
        <v>14.1</v>
      </c>
      <c r="F325" s="9" t="s">
        <v>5</v>
      </c>
      <c r="G325" s="9">
        <v>2</v>
      </c>
      <c r="H325" s="9" t="s">
        <v>798</v>
      </c>
      <c r="I325" s="9" t="s">
        <v>6</v>
      </c>
      <c r="J325" s="9" t="s">
        <v>73</v>
      </c>
      <c r="K325" s="11">
        <v>238.97970000000001</v>
      </c>
      <c r="L325" s="11">
        <v>14.662800000000001</v>
      </c>
      <c r="M325" s="12">
        <v>1950</v>
      </c>
      <c r="N325" s="12">
        <f t="shared" si="53"/>
        <v>94.319001163840511</v>
      </c>
      <c r="O325" s="10">
        <v>3.0958000000000001</v>
      </c>
      <c r="P325" s="10">
        <v>0.30649999999999999</v>
      </c>
      <c r="Q325" s="11">
        <v>97</v>
      </c>
      <c r="R325" s="10">
        <f t="shared" si="54"/>
        <v>2.6300309999999998</v>
      </c>
      <c r="T325" s="11">
        <v>56.7</v>
      </c>
      <c r="U325" s="9" t="s">
        <v>63</v>
      </c>
      <c r="V325" s="9" t="s">
        <v>988</v>
      </c>
      <c r="W325" s="14">
        <v>38</v>
      </c>
    </row>
    <row r="326" spans="1:23" ht="27.75" customHeight="1">
      <c r="A326" s="9" t="s">
        <v>506</v>
      </c>
      <c r="B326" s="9" t="s">
        <v>522</v>
      </c>
      <c r="C326" s="9">
        <v>154</v>
      </c>
      <c r="D326" s="10">
        <v>14.1</v>
      </c>
      <c r="E326" s="10">
        <v>21.11</v>
      </c>
      <c r="F326" s="9" t="s">
        <v>5</v>
      </c>
      <c r="G326" s="9">
        <v>2</v>
      </c>
      <c r="H326" s="9" t="s">
        <v>799</v>
      </c>
      <c r="I326" s="9" t="s">
        <v>6</v>
      </c>
      <c r="J326" s="9" t="s">
        <v>73</v>
      </c>
      <c r="K326" s="11">
        <v>110</v>
      </c>
      <c r="L326" s="11">
        <v>6</v>
      </c>
      <c r="M326" s="12">
        <v>2005</v>
      </c>
      <c r="N326" s="12">
        <f t="shared" si="53"/>
        <v>83.050059525535374</v>
      </c>
      <c r="O326" s="10">
        <v>3.3048999999999999</v>
      </c>
      <c r="P326" s="10">
        <v>0.14480000000000001</v>
      </c>
      <c r="Q326" s="11">
        <v>99</v>
      </c>
      <c r="R326" s="10">
        <f t="shared" si="54"/>
        <v>3.19103184</v>
      </c>
      <c r="T326" s="11">
        <v>58.018799999999999</v>
      </c>
      <c r="U326" s="9" t="s">
        <v>63</v>
      </c>
      <c r="V326" s="9" t="s">
        <v>986</v>
      </c>
      <c r="W326" s="14">
        <v>1</v>
      </c>
    </row>
    <row r="327" spans="1:23" ht="27.75" customHeight="1">
      <c r="A327" s="9" t="s">
        <v>507</v>
      </c>
      <c r="B327" s="9" t="s">
        <v>522</v>
      </c>
      <c r="C327" s="9">
        <v>156</v>
      </c>
      <c r="D327" s="10">
        <v>0</v>
      </c>
      <c r="E327" s="10">
        <v>0.25</v>
      </c>
      <c r="F327" s="9" t="s">
        <v>5</v>
      </c>
      <c r="G327" s="9">
        <v>2</v>
      </c>
      <c r="H327" s="9" t="s">
        <v>800</v>
      </c>
      <c r="I327" s="9" t="s">
        <v>6</v>
      </c>
      <c r="J327" s="9" t="s">
        <v>73</v>
      </c>
      <c r="K327" s="11">
        <v>450</v>
      </c>
      <c r="L327" s="11">
        <v>62</v>
      </c>
      <c r="M327" s="12">
        <v>1997</v>
      </c>
      <c r="N327" s="12">
        <f t="shared" si="53"/>
        <v>192.04952370040729</v>
      </c>
      <c r="O327" s="10">
        <v>1.7563</v>
      </c>
      <c r="P327" s="10">
        <v>0.29089999999999999</v>
      </c>
      <c r="Q327" s="11">
        <v>70</v>
      </c>
      <c r="R327" s="10">
        <v>1.5</v>
      </c>
      <c r="T327" s="11">
        <v>50.8</v>
      </c>
      <c r="U327" s="9" t="s">
        <v>213</v>
      </c>
      <c r="V327" s="9" t="s">
        <v>987</v>
      </c>
      <c r="W327" s="14">
        <v>10</v>
      </c>
    </row>
    <row r="328" spans="1:23" ht="27.75" customHeight="1">
      <c r="A328" s="9" t="s">
        <v>507</v>
      </c>
      <c r="B328" s="9" t="s">
        <v>522</v>
      </c>
      <c r="C328" s="9">
        <v>156</v>
      </c>
      <c r="D328" s="10">
        <v>0.25</v>
      </c>
      <c r="E328" s="10">
        <v>4.431</v>
      </c>
      <c r="F328" s="9" t="s">
        <v>5</v>
      </c>
      <c r="G328" s="9">
        <v>2</v>
      </c>
      <c r="H328" s="9" t="s">
        <v>800</v>
      </c>
      <c r="I328" s="9" t="s">
        <v>6</v>
      </c>
      <c r="J328" s="9" t="s">
        <v>73</v>
      </c>
      <c r="K328" s="11">
        <v>320</v>
      </c>
      <c r="L328" s="11">
        <v>89</v>
      </c>
      <c r="M328" s="12">
        <v>1939</v>
      </c>
      <c r="N328" s="12">
        <f t="shared" si="53"/>
        <v>124.13955773123978</v>
      </c>
      <c r="O328" s="10">
        <v>2.6040999999999999</v>
      </c>
      <c r="P328" s="10">
        <v>0.30830000000000002</v>
      </c>
      <c r="Q328" s="11">
        <v>74</v>
      </c>
      <c r="R328" s="10">
        <v>1.5</v>
      </c>
      <c r="T328" s="11">
        <v>52.012500000000003</v>
      </c>
      <c r="U328" s="9" t="s">
        <v>63</v>
      </c>
      <c r="V328" s="9" t="s">
        <v>988</v>
      </c>
      <c r="W328" s="14">
        <v>14</v>
      </c>
    </row>
    <row r="329" spans="1:23" ht="27.75" customHeight="1">
      <c r="A329" s="9" t="s">
        <v>507</v>
      </c>
      <c r="B329" s="9" t="s">
        <v>522</v>
      </c>
      <c r="C329" s="9">
        <v>156</v>
      </c>
      <c r="D329" s="10">
        <v>4.431</v>
      </c>
      <c r="E329" s="10">
        <v>8.9619999999999997</v>
      </c>
      <c r="F329" s="9" t="s">
        <v>5</v>
      </c>
      <c r="G329" s="9">
        <v>2</v>
      </c>
      <c r="H329" s="9" t="s">
        <v>800</v>
      </c>
      <c r="I329" s="9" t="s">
        <v>6</v>
      </c>
      <c r="J329" s="9" t="s">
        <v>73</v>
      </c>
      <c r="K329" s="11">
        <v>223.4059</v>
      </c>
      <c r="L329" s="11">
        <v>74.573599999999999</v>
      </c>
      <c r="M329" s="12">
        <v>1948</v>
      </c>
      <c r="N329" s="12">
        <f t="shared" si="53"/>
        <v>118.8776420029595</v>
      </c>
      <c r="O329" s="10">
        <v>2.6848000000000001</v>
      </c>
      <c r="P329" s="10">
        <v>0.33279999999999998</v>
      </c>
      <c r="Q329" s="11">
        <v>69</v>
      </c>
      <c r="R329" s="10">
        <v>1.5</v>
      </c>
      <c r="T329" s="11">
        <v>64.075000000000003</v>
      </c>
      <c r="U329" s="9" t="s">
        <v>63</v>
      </c>
      <c r="V329" s="9" t="s">
        <v>988</v>
      </c>
      <c r="W329" s="14">
        <v>18</v>
      </c>
    </row>
    <row r="330" spans="1:23" ht="27.75" customHeight="1">
      <c r="A330" s="9" t="s">
        <v>507</v>
      </c>
      <c r="B330" s="9" t="s">
        <v>522</v>
      </c>
      <c r="C330" s="9">
        <v>156</v>
      </c>
      <c r="D330" s="10">
        <v>8.9619999999999997</v>
      </c>
      <c r="E330" s="10">
        <v>11.826000000000001</v>
      </c>
      <c r="F330" s="9" t="s">
        <v>5</v>
      </c>
      <c r="G330" s="9">
        <v>2</v>
      </c>
      <c r="H330" s="9" t="s">
        <v>800</v>
      </c>
      <c r="I330" s="9" t="s">
        <v>6</v>
      </c>
      <c r="J330" s="9" t="s">
        <v>73</v>
      </c>
      <c r="K330" s="11">
        <v>179.2123</v>
      </c>
      <c r="L330" s="11">
        <v>64.348500000000001</v>
      </c>
      <c r="M330" s="12">
        <v>1948</v>
      </c>
      <c r="N330" s="12">
        <f t="shared" si="53"/>
        <v>118.37746402498581</v>
      </c>
      <c r="O330" s="10">
        <v>2.6926000000000001</v>
      </c>
      <c r="P330" s="10">
        <v>0.29260000000000003</v>
      </c>
      <c r="Q330" s="11">
        <v>90</v>
      </c>
      <c r="R330" s="10">
        <f t="shared" si="54"/>
        <v>2.0501409600000002</v>
      </c>
      <c r="T330" s="11">
        <v>64.533299999999997</v>
      </c>
      <c r="U330" s="9" t="s">
        <v>63</v>
      </c>
      <c r="V330" s="9" t="s">
        <v>988</v>
      </c>
      <c r="W330" s="14">
        <v>19</v>
      </c>
    </row>
    <row r="331" spans="1:23" ht="27.75" customHeight="1">
      <c r="A331" s="9" t="s">
        <v>507</v>
      </c>
      <c r="B331" s="9" t="s">
        <v>522</v>
      </c>
      <c r="C331" s="9">
        <v>156</v>
      </c>
      <c r="D331" s="10">
        <v>11.826000000000001</v>
      </c>
      <c r="E331" s="10">
        <v>12.393000000000001</v>
      </c>
      <c r="F331" s="9" t="s">
        <v>5</v>
      </c>
      <c r="G331" s="9">
        <v>2</v>
      </c>
      <c r="H331" s="9" t="s">
        <v>800</v>
      </c>
      <c r="I331" s="9" t="s">
        <v>6</v>
      </c>
      <c r="J331" s="9" t="s">
        <v>73</v>
      </c>
      <c r="K331" s="11">
        <v>206</v>
      </c>
      <c r="L331" s="11">
        <v>61</v>
      </c>
      <c r="M331" s="12">
        <v>1985</v>
      </c>
      <c r="N331" s="12">
        <f t="shared" si="53"/>
        <v>146.67767871754259</v>
      </c>
      <c r="O331" s="10">
        <v>2.2850000000000001</v>
      </c>
      <c r="P331" s="10">
        <v>0.2611</v>
      </c>
      <c r="Q331" s="11">
        <v>88</v>
      </c>
      <c r="R331" s="10">
        <f t="shared" si="54"/>
        <v>1.6523071600000003</v>
      </c>
      <c r="T331" s="11">
        <v>63.55</v>
      </c>
      <c r="U331" s="9" t="s">
        <v>63</v>
      </c>
      <c r="V331" s="9" t="s">
        <v>988</v>
      </c>
      <c r="W331" s="14">
        <v>19</v>
      </c>
    </row>
    <row r="332" spans="1:23" ht="27.75" customHeight="1">
      <c r="A332" s="9" t="s">
        <v>507</v>
      </c>
      <c r="B332" s="9" t="s">
        <v>522</v>
      </c>
      <c r="C332" s="9">
        <v>156</v>
      </c>
      <c r="D332" s="10">
        <v>12.393000000000001</v>
      </c>
      <c r="E332" s="10">
        <v>14.282</v>
      </c>
      <c r="F332" s="9" t="s">
        <v>5</v>
      </c>
      <c r="G332" s="9">
        <v>2</v>
      </c>
      <c r="H332" s="9" t="s">
        <v>800</v>
      </c>
      <c r="I332" s="9" t="s">
        <v>6</v>
      </c>
      <c r="J332" s="9" t="s">
        <v>73</v>
      </c>
      <c r="K332" s="11">
        <v>224.7928</v>
      </c>
      <c r="L332" s="11">
        <v>62.637500000000003</v>
      </c>
      <c r="M332" s="12">
        <v>1948</v>
      </c>
      <c r="N332" s="12">
        <f t="shared" si="53"/>
        <v>116.46078032577337</v>
      </c>
      <c r="O332" s="10">
        <v>2.7227000000000001</v>
      </c>
      <c r="P332" s="10">
        <v>0.26</v>
      </c>
      <c r="Q332" s="11">
        <v>97</v>
      </c>
      <c r="R332" s="10">
        <f t="shared" si="54"/>
        <v>2.3623000000000003</v>
      </c>
      <c r="T332" s="11">
        <v>64.16</v>
      </c>
      <c r="U332" s="9" t="s">
        <v>63</v>
      </c>
      <c r="V332" s="9" t="s">
        <v>988</v>
      </c>
      <c r="W332" s="14">
        <v>29</v>
      </c>
    </row>
    <row r="333" spans="1:23" ht="27.75" customHeight="1">
      <c r="A333" s="9" t="s">
        <v>508</v>
      </c>
      <c r="B333" s="9" t="s">
        <v>522</v>
      </c>
      <c r="C333" s="9">
        <v>157</v>
      </c>
      <c r="D333" s="10">
        <v>0</v>
      </c>
      <c r="E333" s="10">
        <v>1.6759999999999999</v>
      </c>
      <c r="F333" s="9" t="s">
        <v>5</v>
      </c>
      <c r="G333" s="9">
        <v>2</v>
      </c>
      <c r="H333" s="9" t="s">
        <v>801</v>
      </c>
      <c r="I333" s="9" t="s">
        <v>6</v>
      </c>
      <c r="J333" s="9" t="s">
        <v>73</v>
      </c>
      <c r="K333" s="11">
        <v>147.69149999999999</v>
      </c>
      <c r="L333" s="11">
        <v>28.2255</v>
      </c>
      <c r="M333" s="12">
        <v>1951</v>
      </c>
      <c r="N333" s="12">
        <f t="shared" si="53"/>
        <v>84.517018512490552</v>
      </c>
      <c r="O333" s="10">
        <v>3.2768999999999999</v>
      </c>
      <c r="P333" s="10">
        <v>0.3296</v>
      </c>
      <c r="Q333" s="11">
        <v>85</v>
      </c>
      <c r="R333" s="10">
        <f t="shared" si="54"/>
        <v>2.3923553599999998</v>
      </c>
      <c r="T333" s="11">
        <v>53.85</v>
      </c>
      <c r="U333" s="9" t="s">
        <v>63</v>
      </c>
      <c r="V333" s="9" t="s">
        <v>988</v>
      </c>
      <c r="W333" s="14">
        <v>33</v>
      </c>
    </row>
    <row r="334" spans="1:23" ht="27.75" customHeight="1">
      <c r="A334" s="9" t="s">
        <v>508</v>
      </c>
      <c r="B334" s="9" t="s">
        <v>522</v>
      </c>
      <c r="C334" s="9">
        <v>157</v>
      </c>
      <c r="D334" s="10">
        <v>1.6759999999999999</v>
      </c>
      <c r="E334" s="10">
        <v>2.3119999999999998</v>
      </c>
      <c r="F334" s="9" t="s">
        <v>5</v>
      </c>
      <c r="G334" s="9">
        <v>2</v>
      </c>
      <c r="H334" s="9" t="s">
        <v>802</v>
      </c>
      <c r="I334" s="9" t="s">
        <v>6</v>
      </c>
      <c r="J334" s="9" t="s">
        <v>73</v>
      </c>
      <c r="K334" s="11">
        <v>146</v>
      </c>
      <c r="L334" s="11">
        <v>28</v>
      </c>
      <c r="M334" s="12">
        <v>1987</v>
      </c>
      <c r="N334" s="12">
        <f t="shared" si="53"/>
        <v>111.75102508433186</v>
      </c>
      <c r="O334" s="10">
        <v>2.7980999999999998</v>
      </c>
      <c r="P334" s="10">
        <v>0.2702</v>
      </c>
      <c r="Q334" s="11">
        <v>86</v>
      </c>
      <c r="R334" s="10">
        <f t="shared" si="54"/>
        <v>2.0860678400000001</v>
      </c>
      <c r="T334" s="11">
        <v>55.15</v>
      </c>
      <c r="U334" s="9" t="s">
        <v>63</v>
      </c>
      <c r="V334" s="9" t="s">
        <v>988</v>
      </c>
      <c r="W334" s="14">
        <v>33</v>
      </c>
    </row>
    <row r="335" spans="1:23" ht="27.75" customHeight="1">
      <c r="A335" s="9" t="s">
        <v>508</v>
      </c>
      <c r="B335" s="9" t="s">
        <v>522</v>
      </c>
      <c r="C335" s="9">
        <v>157</v>
      </c>
      <c r="D335" s="10">
        <v>2.3119999999999998</v>
      </c>
      <c r="E335" s="10">
        <v>6.8179999999999996</v>
      </c>
      <c r="F335" s="9" t="s">
        <v>5</v>
      </c>
      <c r="G335" s="9">
        <v>2</v>
      </c>
      <c r="H335" s="9" t="s">
        <v>802</v>
      </c>
      <c r="I335" s="9" t="s">
        <v>6</v>
      </c>
      <c r="J335" s="9" t="s">
        <v>73</v>
      </c>
      <c r="K335" s="11">
        <v>136.435</v>
      </c>
      <c r="L335" s="11">
        <v>25.608699999999999</v>
      </c>
      <c r="M335" s="12">
        <v>1951</v>
      </c>
      <c r="N335" s="12">
        <f t="shared" si="53"/>
        <v>84.143856778919556</v>
      </c>
      <c r="O335" s="10">
        <v>3.2839999999999998</v>
      </c>
      <c r="P335" s="10">
        <v>0.309</v>
      </c>
      <c r="Q335" s="11">
        <v>91</v>
      </c>
      <c r="R335" s="10">
        <f t="shared" si="54"/>
        <v>2.6320759999999996</v>
      </c>
      <c r="T335" s="11">
        <v>57.575000000000003</v>
      </c>
      <c r="U335" s="9" t="s">
        <v>63</v>
      </c>
      <c r="V335" s="9" t="s">
        <v>988</v>
      </c>
      <c r="W335" s="14">
        <v>39</v>
      </c>
    </row>
    <row r="336" spans="1:23" ht="27.75" customHeight="1">
      <c r="A336" s="9" t="s">
        <v>508</v>
      </c>
      <c r="B336" s="9" t="s">
        <v>522</v>
      </c>
      <c r="C336" s="9">
        <v>157</v>
      </c>
      <c r="D336" s="10">
        <v>6.8179999999999996</v>
      </c>
      <c r="E336" s="10">
        <v>7.2160000000000002</v>
      </c>
      <c r="F336" s="9" t="s">
        <v>5</v>
      </c>
      <c r="G336" s="9">
        <v>2</v>
      </c>
      <c r="H336" s="9" t="s">
        <v>802</v>
      </c>
      <c r="I336" s="9" t="s">
        <v>6</v>
      </c>
      <c r="J336" s="9" t="s">
        <v>73</v>
      </c>
      <c r="K336" s="11">
        <v>126</v>
      </c>
      <c r="L336" s="11">
        <v>23</v>
      </c>
      <c r="M336" s="12">
        <v>1987</v>
      </c>
      <c r="N336" s="12">
        <f t="shared" si="53"/>
        <v>126.65386589963052</v>
      </c>
      <c r="O336" s="10">
        <v>2.5663999999999998</v>
      </c>
      <c r="P336" s="10">
        <v>0.1462</v>
      </c>
      <c r="Q336" s="11">
        <v>91</v>
      </c>
      <c r="R336" s="10">
        <f t="shared" si="54"/>
        <v>2.2109022399999998</v>
      </c>
      <c r="T336" s="11">
        <v>49.8</v>
      </c>
      <c r="U336" s="9" t="s">
        <v>63</v>
      </c>
      <c r="V336" s="9" t="s">
        <v>988</v>
      </c>
      <c r="W336" s="14">
        <v>39</v>
      </c>
    </row>
    <row r="337" spans="1:23" ht="27.75" customHeight="1">
      <c r="A337" s="9" t="s">
        <v>508</v>
      </c>
      <c r="B337" s="9" t="s">
        <v>522</v>
      </c>
      <c r="C337" s="9">
        <v>157</v>
      </c>
      <c r="D337" s="10">
        <v>7.2160000000000002</v>
      </c>
      <c r="E337" s="10">
        <v>7.9880000000000004</v>
      </c>
      <c r="F337" s="9" t="s">
        <v>5</v>
      </c>
      <c r="G337" s="9">
        <v>2</v>
      </c>
      <c r="H337" s="9" t="s">
        <v>802</v>
      </c>
      <c r="I337" s="9" t="s">
        <v>6</v>
      </c>
      <c r="J337" s="9" t="s">
        <v>73</v>
      </c>
      <c r="K337" s="11">
        <v>126</v>
      </c>
      <c r="L337" s="11">
        <v>23</v>
      </c>
      <c r="M337" s="12">
        <v>1951</v>
      </c>
      <c r="N337" s="12">
        <f t="shared" si="53"/>
        <v>114.90999132938569</v>
      </c>
      <c r="O337" s="10">
        <v>2.7473000000000001</v>
      </c>
      <c r="P337" s="10">
        <v>0.31940000000000002</v>
      </c>
      <c r="Q337" s="11">
        <v>83</v>
      </c>
      <c r="R337" s="10">
        <f t="shared" si="54"/>
        <v>1.8292345599999997</v>
      </c>
      <c r="T337" s="11">
        <v>55.5</v>
      </c>
      <c r="U337" s="9" t="s">
        <v>63</v>
      </c>
      <c r="V337" s="9" t="s">
        <v>988</v>
      </c>
      <c r="W337" s="14">
        <v>39</v>
      </c>
    </row>
    <row r="338" spans="1:23" ht="27.75" customHeight="1">
      <c r="A338" s="9" t="s">
        <v>509</v>
      </c>
      <c r="B338" s="9" t="s">
        <v>522</v>
      </c>
      <c r="C338" s="9">
        <v>92</v>
      </c>
      <c r="D338" s="10">
        <v>0</v>
      </c>
      <c r="E338" s="10">
        <v>7.7270000000000003</v>
      </c>
      <c r="F338" s="9" t="s">
        <v>5</v>
      </c>
      <c r="G338" s="9">
        <v>2</v>
      </c>
      <c r="H338" s="9" t="s">
        <v>803</v>
      </c>
      <c r="I338" s="9" t="s">
        <v>6</v>
      </c>
      <c r="J338" s="9" t="s">
        <v>73</v>
      </c>
      <c r="K338" s="11">
        <v>604</v>
      </c>
      <c r="L338" s="11">
        <v>47</v>
      </c>
      <c r="M338" s="12">
        <v>1977</v>
      </c>
      <c r="N338" s="12">
        <f t="shared" si="53"/>
        <v>167.18139235295612</v>
      </c>
      <c r="O338" s="10">
        <v>2.0287999999999999</v>
      </c>
      <c r="P338" s="10">
        <v>0.3327</v>
      </c>
      <c r="Q338" s="11">
        <v>98</v>
      </c>
      <c r="R338" s="10">
        <f t="shared" si="54"/>
        <v>1.5260428399999999</v>
      </c>
      <c r="T338" s="11">
        <v>46.862499999999997</v>
      </c>
      <c r="U338" s="9" t="s">
        <v>63</v>
      </c>
      <c r="V338" s="9" t="s">
        <v>988</v>
      </c>
      <c r="W338" s="14">
        <v>20</v>
      </c>
    </row>
    <row r="339" spans="1:23" ht="27.75" customHeight="1">
      <c r="A339" s="9" t="s">
        <v>509</v>
      </c>
      <c r="B339" s="9" t="s">
        <v>522</v>
      </c>
      <c r="C339" s="9">
        <v>92</v>
      </c>
      <c r="D339" s="10">
        <v>7.7270000000000003</v>
      </c>
      <c r="E339" s="10">
        <v>10.986000000000001</v>
      </c>
      <c r="F339" s="9" t="s">
        <v>5</v>
      </c>
      <c r="G339" s="9">
        <v>2</v>
      </c>
      <c r="H339" s="9" t="s">
        <v>804</v>
      </c>
      <c r="I339" s="9" t="s">
        <v>6</v>
      </c>
      <c r="J339" s="9" t="s">
        <v>73</v>
      </c>
      <c r="K339" s="11">
        <v>249.6754</v>
      </c>
      <c r="L339" s="11">
        <v>36.2378</v>
      </c>
      <c r="M339" s="12">
        <v>1951</v>
      </c>
      <c r="N339" s="12">
        <f t="shared" si="53"/>
        <v>142.99732768949278</v>
      </c>
      <c r="O339" s="10">
        <v>2.3342999999999998</v>
      </c>
      <c r="P339" s="10">
        <v>0.31080000000000002</v>
      </c>
      <c r="Q339" s="11">
        <v>98</v>
      </c>
      <c r="R339" s="10">
        <f t="shared" si="54"/>
        <v>1.8879134399999997</v>
      </c>
      <c r="T339" s="11">
        <v>45.7333</v>
      </c>
      <c r="U339" s="9" t="s">
        <v>63</v>
      </c>
      <c r="V339" s="9" t="s">
        <v>988</v>
      </c>
      <c r="W339" s="14">
        <v>21</v>
      </c>
    </row>
    <row r="340" spans="1:23" ht="27.75" customHeight="1">
      <c r="A340" s="9" t="s">
        <v>509</v>
      </c>
      <c r="B340" s="9" t="s">
        <v>522</v>
      </c>
      <c r="C340" s="9">
        <v>92</v>
      </c>
      <c r="D340" s="10">
        <v>10.986000000000001</v>
      </c>
      <c r="E340" s="10">
        <v>14.071999999999999</v>
      </c>
      <c r="F340" s="9" t="s">
        <v>5</v>
      </c>
      <c r="G340" s="9">
        <v>2</v>
      </c>
      <c r="H340" s="9" t="s">
        <v>805</v>
      </c>
      <c r="I340" s="9" t="s">
        <v>6</v>
      </c>
      <c r="J340" s="9" t="s">
        <v>73</v>
      </c>
      <c r="K340" s="11">
        <v>191</v>
      </c>
      <c r="L340" s="11">
        <v>34</v>
      </c>
      <c r="M340" s="12">
        <v>1957</v>
      </c>
      <c r="N340" s="12">
        <f t="shared" si="53"/>
        <v>101.50051248864439</v>
      </c>
      <c r="O340" s="10">
        <v>2.9695</v>
      </c>
      <c r="P340" s="10">
        <v>0.2291</v>
      </c>
      <c r="Q340" s="11">
        <v>100</v>
      </c>
      <c r="R340" s="10">
        <f t="shared" si="54"/>
        <v>2.75955276</v>
      </c>
      <c r="T340" s="11">
        <v>45.924999999999997</v>
      </c>
      <c r="U340" s="9" t="s">
        <v>63</v>
      </c>
      <c r="V340" s="9" t="s">
        <v>987</v>
      </c>
      <c r="W340" s="14">
        <v>33</v>
      </c>
    </row>
    <row r="341" spans="1:23" ht="27.75" customHeight="1">
      <c r="A341" s="9" t="s">
        <v>510</v>
      </c>
      <c r="B341" s="9" t="s">
        <v>522</v>
      </c>
      <c r="C341" s="9">
        <v>159</v>
      </c>
      <c r="D341" s="10">
        <v>0.45</v>
      </c>
      <c r="E341" s="10">
        <v>1.66</v>
      </c>
      <c r="F341" s="9" t="s">
        <v>5</v>
      </c>
      <c r="G341" s="9">
        <v>2</v>
      </c>
      <c r="H341" s="9" t="s">
        <v>806</v>
      </c>
      <c r="I341" s="9" t="s">
        <v>6</v>
      </c>
      <c r="J341" s="9" t="s">
        <v>73</v>
      </c>
      <c r="K341" s="11">
        <v>449</v>
      </c>
      <c r="L341" s="11">
        <v>15</v>
      </c>
      <c r="M341" s="12">
        <v>1954</v>
      </c>
      <c r="N341" s="12">
        <f t="shared" si="53"/>
        <v>98.19388463247131</v>
      </c>
      <c r="O341" s="10">
        <v>3.0270000000000001</v>
      </c>
      <c r="P341" s="10">
        <v>0.20680000000000001</v>
      </c>
      <c r="Q341" s="11">
        <v>100</v>
      </c>
      <c r="R341" s="10">
        <f t="shared" si="54"/>
        <v>2.8559350400000003</v>
      </c>
      <c r="T341" s="11">
        <v>46.48</v>
      </c>
      <c r="U341" s="9" t="s">
        <v>213</v>
      </c>
      <c r="V341" s="9" t="s">
        <v>988</v>
      </c>
      <c r="W341" s="14">
        <v>63</v>
      </c>
    </row>
    <row r="342" spans="1:23" ht="27.75" customHeight="1">
      <c r="A342" s="9" t="s">
        <v>510</v>
      </c>
      <c r="B342" s="9" t="s">
        <v>522</v>
      </c>
      <c r="C342" s="9">
        <v>159</v>
      </c>
      <c r="D342" s="10">
        <v>1.66</v>
      </c>
      <c r="E342" s="10">
        <v>3.62</v>
      </c>
      <c r="F342" s="9" t="s">
        <v>5</v>
      </c>
      <c r="G342" s="9">
        <v>2</v>
      </c>
      <c r="H342" s="9" t="s">
        <v>806</v>
      </c>
      <c r="I342" s="9" t="s">
        <v>6</v>
      </c>
      <c r="J342" s="9" t="s">
        <v>73</v>
      </c>
      <c r="K342" s="11">
        <v>182.4837</v>
      </c>
      <c r="L342" s="11">
        <v>12.0352</v>
      </c>
      <c r="M342" s="12">
        <v>1954</v>
      </c>
      <c r="N342" s="12">
        <f t="shared" si="53"/>
        <v>93.219794973148069</v>
      </c>
      <c r="O342" s="10">
        <v>3.1156000000000001</v>
      </c>
      <c r="P342" s="10">
        <v>0.25559999999999999</v>
      </c>
      <c r="Q342" s="11">
        <v>79</v>
      </c>
      <c r="R342" s="10">
        <f t="shared" si="54"/>
        <v>2.2242745600000005</v>
      </c>
      <c r="T342" s="11">
        <v>50.98</v>
      </c>
      <c r="U342" s="9" t="s">
        <v>63</v>
      </c>
      <c r="V342" s="9" t="s">
        <v>988</v>
      </c>
      <c r="W342" s="14">
        <v>27</v>
      </c>
    </row>
    <row r="343" spans="1:23" ht="27.75" customHeight="1">
      <c r="A343" s="9" t="s">
        <v>510</v>
      </c>
      <c r="B343" s="9" t="s">
        <v>522</v>
      </c>
      <c r="C343" s="9">
        <v>159</v>
      </c>
      <c r="D343" s="10">
        <v>3.62</v>
      </c>
      <c r="E343" s="10">
        <v>12.782</v>
      </c>
      <c r="F343" s="9" t="s">
        <v>5</v>
      </c>
      <c r="G343" s="9">
        <v>2</v>
      </c>
      <c r="H343" s="9" t="s">
        <v>806</v>
      </c>
      <c r="I343" s="9" t="s">
        <v>6</v>
      </c>
      <c r="J343" s="9" t="s">
        <v>73</v>
      </c>
      <c r="K343" s="11">
        <v>210.69069999999999</v>
      </c>
      <c r="L343" s="11">
        <v>20.5611</v>
      </c>
      <c r="M343" s="12">
        <v>1954</v>
      </c>
      <c r="N343" s="12">
        <f t="shared" si="53"/>
        <v>103.57411744605606</v>
      </c>
      <c r="O343" s="10">
        <v>2.9340000000000002</v>
      </c>
      <c r="P343" s="10">
        <v>0.2324</v>
      </c>
      <c r="Q343" s="11">
        <v>93</v>
      </c>
      <c r="R343" s="10">
        <f t="shared" si="54"/>
        <v>2.5079609600000001</v>
      </c>
      <c r="T343" s="11">
        <v>56.828600000000002</v>
      </c>
      <c r="U343" s="9" t="s">
        <v>63</v>
      </c>
      <c r="V343" s="9" t="s">
        <v>987</v>
      </c>
      <c r="W343" s="14">
        <v>22</v>
      </c>
    </row>
    <row r="344" spans="1:23" ht="27.75" customHeight="1">
      <c r="A344" s="9" t="s">
        <v>511</v>
      </c>
      <c r="B344" s="9" t="s">
        <v>522</v>
      </c>
      <c r="C344" s="9">
        <v>160</v>
      </c>
      <c r="D344" s="10">
        <v>0</v>
      </c>
      <c r="E344" s="10">
        <v>1.0780000000000001</v>
      </c>
      <c r="F344" s="9" t="s">
        <v>5</v>
      </c>
      <c r="G344" s="9">
        <v>2</v>
      </c>
      <c r="H344" s="9" t="s">
        <v>807</v>
      </c>
      <c r="I344" s="9" t="s">
        <v>6</v>
      </c>
      <c r="J344" s="9" t="s">
        <v>73</v>
      </c>
      <c r="K344" s="11">
        <v>259.01310000000001</v>
      </c>
      <c r="L344" s="11">
        <v>15.1159</v>
      </c>
      <c r="M344" s="12">
        <v>2000</v>
      </c>
      <c r="N344" s="12">
        <f t="shared" si="53"/>
        <v>78.30593696958077</v>
      </c>
      <c r="O344" s="10">
        <v>3.3971</v>
      </c>
      <c r="P344" s="10">
        <v>7.1099999999999997E-2</v>
      </c>
      <c r="Q344" s="11">
        <v>98</v>
      </c>
      <c r="R344" s="10">
        <f t="shared" si="54"/>
        <v>3.31687916</v>
      </c>
      <c r="T344" s="11">
        <v>49.81</v>
      </c>
      <c r="U344" s="9" t="s">
        <v>63</v>
      </c>
      <c r="V344" s="9" t="s">
        <v>986</v>
      </c>
      <c r="W344" s="14">
        <v>6</v>
      </c>
    </row>
    <row r="345" spans="1:23" ht="27.75" customHeight="1">
      <c r="A345" s="9" t="s">
        <v>512</v>
      </c>
      <c r="B345" s="9" t="s">
        <v>522</v>
      </c>
      <c r="C345" s="9">
        <v>161</v>
      </c>
      <c r="D345" s="10">
        <v>0</v>
      </c>
      <c r="E345" s="10">
        <v>7.032</v>
      </c>
      <c r="F345" s="9" t="s">
        <v>5</v>
      </c>
      <c r="G345" s="9">
        <v>2</v>
      </c>
      <c r="H345" s="9" t="s">
        <v>808</v>
      </c>
      <c r="I345" s="9" t="s">
        <v>6</v>
      </c>
      <c r="J345" s="9" t="s">
        <v>73</v>
      </c>
      <c r="K345" s="11">
        <v>156</v>
      </c>
      <c r="L345" s="11">
        <v>34</v>
      </c>
      <c r="M345" s="12">
        <v>1962</v>
      </c>
      <c r="N345" s="12">
        <f t="shared" si="53"/>
        <v>103.06948562520785</v>
      </c>
      <c r="O345" s="10">
        <v>2.9426000000000001</v>
      </c>
      <c r="P345" s="10">
        <v>0.29370000000000002</v>
      </c>
      <c r="Q345" s="11">
        <v>91</v>
      </c>
      <c r="R345" s="10">
        <f t="shared" si="54"/>
        <v>2.3275612400000001</v>
      </c>
      <c r="T345" s="11">
        <v>52.987499999999997</v>
      </c>
      <c r="U345" s="9" t="s">
        <v>63</v>
      </c>
      <c r="V345" s="9" t="s">
        <v>988</v>
      </c>
      <c r="W345" s="14">
        <v>30</v>
      </c>
    </row>
    <row r="346" spans="1:23" ht="27.75" customHeight="1">
      <c r="A346" s="9" t="s">
        <v>61</v>
      </c>
      <c r="B346" s="9" t="s">
        <v>523</v>
      </c>
      <c r="C346" s="9">
        <v>85</v>
      </c>
      <c r="D346" s="10">
        <v>56.643999999999998</v>
      </c>
      <c r="E346" s="10">
        <v>61</v>
      </c>
      <c r="F346" s="9" t="s">
        <v>5</v>
      </c>
      <c r="G346" s="9">
        <v>2</v>
      </c>
      <c r="H346" s="9" t="s">
        <v>809</v>
      </c>
      <c r="I346" s="9" t="s">
        <v>6</v>
      </c>
      <c r="J346" s="9" t="s">
        <v>73</v>
      </c>
      <c r="K346" s="11">
        <v>765</v>
      </c>
      <c r="L346" s="11">
        <v>230</v>
      </c>
      <c r="M346" s="12">
        <v>1996</v>
      </c>
      <c r="N346" s="12">
        <f t="shared" si="53"/>
        <v>62.187642629688099</v>
      </c>
      <c r="O346" s="10">
        <v>3.73</v>
      </c>
      <c r="P346" s="10">
        <v>0.13700000000000001</v>
      </c>
      <c r="Q346" s="11">
        <v>96</v>
      </c>
      <c r="R346" s="10">
        <f t="shared" si="54"/>
        <v>3.5349239999999997</v>
      </c>
      <c r="T346" s="11">
        <v>53.975000000000001</v>
      </c>
      <c r="U346" s="9" t="s">
        <v>74</v>
      </c>
      <c r="V346" s="9" t="s">
        <v>986</v>
      </c>
      <c r="W346" s="14">
        <v>9</v>
      </c>
    </row>
    <row r="347" spans="1:23" ht="27.75" customHeight="1">
      <c r="A347" s="9" t="s">
        <v>61</v>
      </c>
      <c r="B347" s="9" t="s">
        <v>523</v>
      </c>
      <c r="C347" s="9">
        <v>85</v>
      </c>
      <c r="D347" s="10">
        <v>61</v>
      </c>
      <c r="E347" s="10">
        <v>66.3</v>
      </c>
      <c r="F347" s="9" t="s">
        <v>5</v>
      </c>
      <c r="G347" s="9">
        <v>2</v>
      </c>
      <c r="H347" s="9" t="s">
        <v>810</v>
      </c>
      <c r="I347" s="9" t="s">
        <v>6</v>
      </c>
      <c r="J347" s="9" t="s">
        <v>79</v>
      </c>
      <c r="K347" s="11">
        <v>689.226</v>
      </c>
      <c r="L347" s="11">
        <v>202.5068</v>
      </c>
      <c r="M347" s="12">
        <v>2009</v>
      </c>
      <c r="N347" s="12">
        <f t="shared" si="53"/>
        <v>55.048075479409263</v>
      </c>
      <c r="O347" s="10">
        <v>3.8877000000000002</v>
      </c>
      <c r="P347" s="10">
        <v>0.1164</v>
      </c>
      <c r="Q347" s="11">
        <v>97</v>
      </c>
      <c r="R347" s="10">
        <f t="shared" si="54"/>
        <v>3.7435041599999996</v>
      </c>
      <c r="T347" s="11">
        <v>61.058300000000003</v>
      </c>
      <c r="U347" s="9" t="s">
        <v>74</v>
      </c>
      <c r="V347" s="9" t="s">
        <v>986</v>
      </c>
      <c r="W347" s="14">
        <v>21</v>
      </c>
    </row>
    <row r="348" spans="1:23" ht="27.75" customHeight="1">
      <c r="A348" s="9" t="s">
        <v>61</v>
      </c>
      <c r="B348" s="9" t="s">
        <v>523</v>
      </c>
      <c r="C348" s="9">
        <v>85</v>
      </c>
      <c r="D348" s="10">
        <v>66.3</v>
      </c>
      <c r="E348" s="10">
        <v>72.3</v>
      </c>
      <c r="F348" s="9" t="s">
        <v>5</v>
      </c>
      <c r="G348" s="9">
        <v>2</v>
      </c>
      <c r="H348" s="9" t="s">
        <v>809</v>
      </c>
      <c r="I348" s="9" t="s">
        <v>6</v>
      </c>
      <c r="J348" s="9" t="s">
        <v>79</v>
      </c>
      <c r="K348" s="11">
        <v>678.17070000000001</v>
      </c>
      <c r="L348" s="11">
        <v>197.8793</v>
      </c>
      <c r="M348" s="12">
        <v>2009</v>
      </c>
      <c r="N348" s="12">
        <f t="shared" si="53"/>
        <v>47.652013297723187</v>
      </c>
      <c r="O348" s="10">
        <v>4.0580999999999996</v>
      </c>
      <c r="P348" s="10">
        <v>0.1095</v>
      </c>
      <c r="Q348" s="11">
        <v>99</v>
      </c>
      <c r="R348" s="10">
        <f t="shared" si="54"/>
        <v>3.9801389999999994</v>
      </c>
      <c r="T348" s="11">
        <v>71.875</v>
      </c>
      <c r="U348" s="9" t="s">
        <v>74</v>
      </c>
      <c r="V348" s="9"/>
    </row>
    <row r="349" spans="1:23" ht="27.75" customHeight="1">
      <c r="A349" s="9" t="s">
        <v>61</v>
      </c>
      <c r="B349" s="9" t="s">
        <v>523</v>
      </c>
      <c r="C349" s="9">
        <v>85</v>
      </c>
      <c r="D349" s="10">
        <v>72.3</v>
      </c>
      <c r="E349" s="10">
        <v>74.491</v>
      </c>
      <c r="F349" s="9" t="s">
        <v>5</v>
      </c>
      <c r="G349" s="9">
        <v>2</v>
      </c>
      <c r="H349" s="9" t="s">
        <v>809</v>
      </c>
      <c r="I349" s="9" t="s">
        <v>6</v>
      </c>
      <c r="J349" s="9" t="s">
        <v>73</v>
      </c>
      <c r="K349" s="11">
        <v>871.50340000000006</v>
      </c>
      <c r="L349" s="11">
        <v>266.01729999999998</v>
      </c>
      <c r="M349" s="12">
        <v>1998</v>
      </c>
      <c r="N349" s="12">
        <f t="shared" si="53"/>
        <v>63.333160996202395</v>
      </c>
      <c r="O349" s="10">
        <v>3.7052999999999998</v>
      </c>
      <c r="P349" s="10">
        <v>0.188</v>
      </c>
      <c r="Q349" s="11">
        <v>100</v>
      </c>
      <c r="R349" s="10">
        <f t="shared" si="54"/>
        <v>3.5639239999999996</v>
      </c>
      <c r="T349" s="11">
        <v>71.375</v>
      </c>
      <c r="U349" s="9" t="s">
        <v>74</v>
      </c>
      <c r="V349" s="9" t="s">
        <v>986</v>
      </c>
      <c r="W349" s="14">
        <v>10</v>
      </c>
    </row>
    <row r="350" spans="1:23" ht="27.75" customHeight="1">
      <c r="A350" s="9" t="s">
        <v>61</v>
      </c>
      <c r="B350" s="9" t="s">
        <v>523</v>
      </c>
      <c r="C350" s="9">
        <v>85</v>
      </c>
      <c r="D350" s="10">
        <v>74.491</v>
      </c>
      <c r="E350" s="10">
        <v>81.292000000000002</v>
      </c>
      <c r="F350" s="9" t="s">
        <v>5</v>
      </c>
      <c r="G350" s="9">
        <v>2</v>
      </c>
      <c r="H350" s="9" t="s">
        <v>811</v>
      </c>
      <c r="I350" s="9" t="s">
        <v>6</v>
      </c>
      <c r="J350" s="9" t="s">
        <v>73</v>
      </c>
      <c r="K350" s="11">
        <v>894</v>
      </c>
      <c r="L350" s="11">
        <v>274</v>
      </c>
      <c r="M350" s="12">
        <v>1998</v>
      </c>
      <c r="N350" s="12">
        <f t="shared" si="53"/>
        <v>54.760050725608878</v>
      </c>
      <c r="O350" s="10">
        <v>3.8942000000000001</v>
      </c>
      <c r="P350" s="10">
        <v>0.1552</v>
      </c>
      <c r="Q350" s="11">
        <v>97</v>
      </c>
      <c r="R350" s="10">
        <f t="shared" si="54"/>
        <v>3.70785184</v>
      </c>
      <c r="T350" s="11">
        <v>66.392899999999997</v>
      </c>
      <c r="U350" s="9" t="s">
        <v>74</v>
      </c>
      <c r="V350" s="9" t="s">
        <v>986</v>
      </c>
      <c r="W350" s="14">
        <v>19</v>
      </c>
    </row>
    <row r="351" spans="1:23" ht="27.75" customHeight="1">
      <c r="A351" s="9" t="s">
        <v>61</v>
      </c>
      <c r="B351" s="9" t="s">
        <v>523</v>
      </c>
      <c r="C351" s="9">
        <v>85</v>
      </c>
      <c r="D351" s="10">
        <v>81.292000000000002</v>
      </c>
      <c r="E351" s="10">
        <v>92.018000000000001</v>
      </c>
      <c r="F351" s="9" t="s">
        <v>5</v>
      </c>
      <c r="G351" s="9">
        <v>2</v>
      </c>
      <c r="H351" s="9" t="s">
        <v>811</v>
      </c>
      <c r="I351" s="9" t="s">
        <v>6</v>
      </c>
      <c r="J351" s="9" t="s">
        <v>73</v>
      </c>
      <c r="K351" s="11">
        <v>1283.7185999999999</v>
      </c>
      <c r="L351" s="11">
        <v>374.4178</v>
      </c>
      <c r="M351" s="12">
        <v>1999</v>
      </c>
      <c r="N351" s="12">
        <f t="shared" si="53"/>
        <v>56.952234129363418</v>
      </c>
      <c r="O351" s="10">
        <v>3.8450000000000002</v>
      </c>
      <c r="P351" s="10">
        <v>0.20080000000000001</v>
      </c>
      <c r="Q351" s="11">
        <v>97</v>
      </c>
      <c r="R351" s="10">
        <f t="shared" si="54"/>
        <v>3.5937174399999998</v>
      </c>
      <c r="T351" s="11">
        <v>52.3095</v>
      </c>
      <c r="U351" s="9" t="s">
        <v>74</v>
      </c>
      <c r="V351" s="9" t="s">
        <v>986</v>
      </c>
      <c r="W351" s="14">
        <v>13</v>
      </c>
    </row>
    <row r="352" spans="1:23" ht="27.75" customHeight="1">
      <c r="A352" s="9" t="s">
        <v>61</v>
      </c>
      <c r="B352" s="9" t="s">
        <v>523</v>
      </c>
      <c r="C352" s="9">
        <v>85</v>
      </c>
      <c r="D352" s="10">
        <v>92.018000000000001</v>
      </c>
      <c r="E352" s="10">
        <v>93.106999999999999</v>
      </c>
      <c r="F352" s="9" t="s">
        <v>5</v>
      </c>
      <c r="G352" s="9">
        <v>2</v>
      </c>
      <c r="H352" s="9" t="s">
        <v>740</v>
      </c>
      <c r="I352" s="9" t="s">
        <v>13</v>
      </c>
      <c r="J352" s="9" t="s">
        <v>73</v>
      </c>
      <c r="K352" s="11">
        <v>3855.2498000000001</v>
      </c>
      <c r="L352" s="11">
        <v>378.47660000000002</v>
      </c>
      <c r="M352" s="12">
        <v>1987</v>
      </c>
      <c r="N352" s="12">
        <f t="shared" si="53"/>
        <v>119.72741673078814</v>
      </c>
      <c r="O352" s="10">
        <v>2.6716000000000002</v>
      </c>
      <c r="P352" s="10">
        <v>0.12609999999999999</v>
      </c>
      <c r="Q352" s="11">
        <v>82</v>
      </c>
      <c r="R352" s="10">
        <f t="shared" si="54"/>
        <v>2.0679951600000002</v>
      </c>
      <c r="T352" s="11">
        <v>47.68</v>
      </c>
      <c r="U352" s="9" t="s">
        <v>213</v>
      </c>
      <c r="V352" s="9" t="s">
        <v>986</v>
      </c>
      <c r="W352" s="14">
        <v>26</v>
      </c>
    </row>
    <row r="353" spans="1:23" ht="27.75" customHeight="1">
      <c r="A353" s="9" t="s">
        <v>61</v>
      </c>
      <c r="B353" s="9" t="s">
        <v>523</v>
      </c>
      <c r="C353" s="9" t="s">
        <v>825</v>
      </c>
      <c r="D353" s="10">
        <v>93.119</v>
      </c>
      <c r="E353" s="10">
        <v>93.628</v>
      </c>
      <c r="F353" s="9" t="s">
        <v>5</v>
      </c>
      <c r="G353" s="9">
        <v>2</v>
      </c>
      <c r="H353" s="9" t="s">
        <v>740</v>
      </c>
      <c r="I353" s="9" t="s">
        <v>12</v>
      </c>
      <c r="J353" s="9" t="s">
        <v>79</v>
      </c>
      <c r="K353" s="11">
        <v>5426.6247999999996</v>
      </c>
      <c r="L353" s="11">
        <v>487.11790000000002</v>
      </c>
      <c r="M353" s="12">
        <v>1980</v>
      </c>
      <c r="N353" s="12">
        <f>(LN(O353/5))/-0.0038</f>
        <v>231.91091656704216</v>
      </c>
      <c r="O353" s="10">
        <v>2.0712999999999999</v>
      </c>
      <c r="P353" s="10" t="s">
        <v>226</v>
      </c>
      <c r="Q353" s="11">
        <v>100</v>
      </c>
      <c r="R353" s="10">
        <f>O353-5*(1-(Q353/100))</f>
        <v>2.0712999999999999</v>
      </c>
      <c r="S353" s="10">
        <v>0.3271</v>
      </c>
      <c r="T353" s="11">
        <v>36.1</v>
      </c>
      <c r="U353" s="9" t="s">
        <v>213</v>
      </c>
      <c r="V353" s="9" t="s">
        <v>987</v>
      </c>
      <c r="W353" s="14">
        <v>21</v>
      </c>
    </row>
    <row r="354" spans="1:23" ht="27.75" customHeight="1">
      <c r="A354" s="9" t="s">
        <v>61</v>
      </c>
      <c r="B354" s="9" t="s">
        <v>523</v>
      </c>
      <c r="C354" s="9" t="s">
        <v>825</v>
      </c>
      <c r="D354" s="10">
        <v>93.628</v>
      </c>
      <c r="E354" s="10">
        <v>95.013000000000005</v>
      </c>
      <c r="F354" s="9" t="s">
        <v>5</v>
      </c>
      <c r="G354" s="9">
        <v>2</v>
      </c>
      <c r="H354" s="9" t="s">
        <v>740</v>
      </c>
      <c r="I354" s="9" t="s">
        <v>13</v>
      </c>
      <c r="J354" s="9" t="s">
        <v>73</v>
      </c>
      <c r="K354" s="11">
        <v>4564.1531000000004</v>
      </c>
      <c r="L354" s="11">
        <v>450.36750000000001</v>
      </c>
      <c r="M354" s="12">
        <v>1976</v>
      </c>
      <c r="N354" s="12">
        <f t="shared" ref="N354:N363" si="55">(LN(O354/5.35))/-0.0058</f>
        <v>89.795349475417183</v>
      </c>
      <c r="O354" s="10">
        <v>3.1781000000000001</v>
      </c>
      <c r="P354" s="10">
        <v>0.29199999999999998</v>
      </c>
      <c r="Q354" s="11">
        <v>85</v>
      </c>
      <c r="R354" s="10">
        <f t="shared" ref="R354:R363" si="56">O354-(4*(P354^2))-(3*(1-Q354/100))</f>
        <v>2.3870439999999999</v>
      </c>
      <c r="T354" s="11">
        <v>49.8</v>
      </c>
      <c r="U354" s="9" t="s">
        <v>213</v>
      </c>
      <c r="V354" s="9" t="s">
        <v>988</v>
      </c>
      <c r="W354" s="14">
        <v>44</v>
      </c>
    </row>
    <row r="355" spans="1:23" ht="27.75" customHeight="1">
      <c r="A355" s="9" t="s">
        <v>61</v>
      </c>
      <c r="B355" s="9" t="s">
        <v>523</v>
      </c>
      <c r="C355" s="9" t="s">
        <v>825</v>
      </c>
      <c r="D355" s="10">
        <v>95.013000000000005</v>
      </c>
      <c r="E355" s="10">
        <v>103.255</v>
      </c>
      <c r="F355" s="9" t="s">
        <v>5</v>
      </c>
      <c r="G355" s="9">
        <v>2</v>
      </c>
      <c r="H355" s="9" t="s">
        <v>812</v>
      </c>
      <c r="I355" s="9" t="s">
        <v>13</v>
      </c>
      <c r="J355" s="9" t="s">
        <v>73</v>
      </c>
      <c r="K355" s="11">
        <v>2184.2413000000001</v>
      </c>
      <c r="L355" s="11">
        <v>482.55410000000001</v>
      </c>
      <c r="M355" s="12">
        <v>2000</v>
      </c>
      <c r="N355" s="12">
        <f t="shared" si="55"/>
        <v>52.765991242122304</v>
      </c>
      <c r="O355" s="10">
        <v>3.9394999999999998</v>
      </c>
      <c r="P355" s="10">
        <v>0.26840000000000003</v>
      </c>
      <c r="Q355" s="11">
        <v>86</v>
      </c>
      <c r="R355" s="10">
        <f t="shared" si="56"/>
        <v>3.23134576</v>
      </c>
      <c r="T355" s="11">
        <v>52.4238</v>
      </c>
      <c r="U355" s="9" t="s">
        <v>74</v>
      </c>
      <c r="V355" s="9" t="s">
        <v>987</v>
      </c>
      <c r="W355" s="14">
        <v>20</v>
      </c>
    </row>
    <row r="356" spans="1:23" ht="27.75" customHeight="1">
      <c r="A356" s="9" t="s">
        <v>61</v>
      </c>
      <c r="B356" s="9" t="s">
        <v>523</v>
      </c>
      <c r="C356" s="9">
        <v>85</v>
      </c>
      <c r="D356" s="10">
        <v>103.255</v>
      </c>
      <c r="E356" s="10">
        <v>107.84399999999999</v>
      </c>
      <c r="F356" s="9" t="s">
        <v>5</v>
      </c>
      <c r="G356" s="9">
        <v>2</v>
      </c>
      <c r="H356" s="9" t="s">
        <v>801</v>
      </c>
      <c r="I356" s="9" t="s">
        <v>6</v>
      </c>
      <c r="J356" s="9" t="s">
        <v>73</v>
      </c>
      <c r="K356" s="11">
        <v>777.46519999999998</v>
      </c>
      <c r="L356" s="11">
        <v>204.53559999999999</v>
      </c>
      <c r="M356" s="12">
        <v>1997</v>
      </c>
      <c r="N356" s="12">
        <f t="shared" si="55"/>
        <v>60.028709858206099</v>
      </c>
      <c r="O356" s="10">
        <v>3.7770000000000001</v>
      </c>
      <c r="P356" s="10">
        <v>0.1065</v>
      </c>
      <c r="Q356" s="11">
        <v>86</v>
      </c>
      <c r="R356" s="10">
        <f t="shared" si="56"/>
        <v>3.3116310000000002</v>
      </c>
      <c r="T356" s="11">
        <v>64.912499999999994</v>
      </c>
      <c r="U356" s="9" t="s">
        <v>74</v>
      </c>
      <c r="V356" s="9" t="s">
        <v>986</v>
      </c>
      <c r="W356" s="14">
        <v>2</v>
      </c>
    </row>
    <row r="357" spans="1:23" ht="27.75" customHeight="1">
      <c r="A357" s="9" t="s">
        <v>61</v>
      </c>
      <c r="B357" s="9" t="s">
        <v>523</v>
      </c>
      <c r="C357" s="9">
        <v>85</v>
      </c>
      <c r="D357" s="10">
        <v>107.84399999999999</v>
      </c>
      <c r="E357" s="10">
        <v>115.63500000000001</v>
      </c>
      <c r="F357" s="9" t="s">
        <v>5</v>
      </c>
      <c r="G357" s="9">
        <v>2</v>
      </c>
      <c r="H357" s="9" t="s">
        <v>813</v>
      </c>
      <c r="I357" s="9" t="s">
        <v>6</v>
      </c>
      <c r="J357" s="9" t="s">
        <v>73</v>
      </c>
      <c r="K357" s="11">
        <v>627</v>
      </c>
      <c r="L357" s="11">
        <v>161</v>
      </c>
      <c r="M357" s="12">
        <v>1997</v>
      </c>
      <c r="N357" s="12">
        <f t="shared" si="55"/>
        <v>69.790189265424516</v>
      </c>
      <c r="O357" s="10">
        <v>3.5691000000000002</v>
      </c>
      <c r="P357" s="10">
        <v>0.1048</v>
      </c>
      <c r="Q357" s="11">
        <v>85</v>
      </c>
      <c r="R357" s="10">
        <f t="shared" si="56"/>
        <v>3.0751678399999998</v>
      </c>
      <c r="T357" s="11">
        <v>69.331299999999999</v>
      </c>
      <c r="U357" s="9" t="s">
        <v>74</v>
      </c>
      <c r="V357" s="9" t="s">
        <v>987</v>
      </c>
      <c r="W357" s="14">
        <v>18</v>
      </c>
    </row>
    <row r="358" spans="1:23" ht="27.75" customHeight="1">
      <c r="A358" s="9" t="s">
        <v>61</v>
      </c>
      <c r="B358" s="9" t="s">
        <v>523</v>
      </c>
      <c r="C358" s="9">
        <v>85</v>
      </c>
      <c r="D358" s="10">
        <v>115.63500000000001</v>
      </c>
      <c r="E358" s="10">
        <v>117.417</v>
      </c>
      <c r="F358" s="9" t="s">
        <v>5</v>
      </c>
      <c r="G358" s="9">
        <v>2</v>
      </c>
      <c r="H358" s="9" t="s">
        <v>813</v>
      </c>
      <c r="I358" s="9" t="s">
        <v>6</v>
      </c>
      <c r="J358" s="9" t="s">
        <v>73</v>
      </c>
      <c r="K358" s="11">
        <v>627</v>
      </c>
      <c r="L358" s="11">
        <v>161</v>
      </c>
      <c r="M358" s="12">
        <v>1998</v>
      </c>
      <c r="N358" s="12">
        <f t="shared" si="55"/>
        <v>87.264241963615817</v>
      </c>
      <c r="O358" s="10">
        <v>3.2250999999999999</v>
      </c>
      <c r="P358" s="10">
        <v>0.11509999999999999</v>
      </c>
      <c r="Q358" s="11">
        <v>83</v>
      </c>
      <c r="R358" s="10">
        <f t="shared" si="56"/>
        <v>2.6621079599999997</v>
      </c>
      <c r="T358" s="11">
        <v>60.9</v>
      </c>
      <c r="U358" s="9" t="s">
        <v>74</v>
      </c>
      <c r="V358" s="9" t="s">
        <v>987</v>
      </c>
      <c r="W358" s="14">
        <v>7</v>
      </c>
    </row>
    <row r="359" spans="1:23" ht="27.75" customHeight="1">
      <c r="A359" s="9" t="s">
        <v>61</v>
      </c>
      <c r="B359" s="9" t="s">
        <v>523</v>
      </c>
      <c r="C359" s="9">
        <v>85</v>
      </c>
      <c r="D359" s="10">
        <v>117.417</v>
      </c>
      <c r="E359" s="10">
        <v>122.898</v>
      </c>
      <c r="F359" s="9" t="s">
        <v>5</v>
      </c>
      <c r="G359" s="9">
        <v>2</v>
      </c>
      <c r="H359" s="9" t="s">
        <v>813</v>
      </c>
      <c r="I359" s="9" t="s">
        <v>6</v>
      </c>
      <c r="J359" s="9" t="s">
        <v>73</v>
      </c>
      <c r="K359" s="11">
        <v>627</v>
      </c>
      <c r="L359" s="11">
        <v>161</v>
      </c>
      <c r="M359" s="12">
        <v>1998</v>
      </c>
      <c r="N359" s="12">
        <f t="shared" si="55"/>
        <v>90.583782973239664</v>
      </c>
      <c r="O359" s="10">
        <v>3.1636000000000002</v>
      </c>
      <c r="P359" s="10">
        <v>9.7100000000000006E-2</v>
      </c>
      <c r="Q359" s="11">
        <v>85</v>
      </c>
      <c r="R359" s="10">
        <f t="shared" si="56"/>
        <v>2.6758863599999998</v>
      </c>
      <c r="T359" s="11">
        <v>61.2</v>
      </c>
      <c r="U359" s="9" t="s">
        <v>74</v>
      </c>
      <c r="V359" s="9" t="s">
        <v>987</v>
      </c>
      <c r="W359" s="14">
        <v>9</v>
      </c>
    </row>
    <row r="360" spans="1:23" ht="27.75" customHeight="1">
      <c r="A360" s="9" t="s">
        <v>61</v>
      </c>
      <c r="B360" s="9" t="s">
        <v>523</v>
      </c>
      <c r="C360" s="9">
        <v>85</v>
      </c>
      <c r="D360" s="10">
        <v>122.898</v>
      </c>
      <c r="E360" s="10">
        <v>130.11099999999999</v>
      </c>
      <c r="F360" s="9" t="s">
        <v>5</v>
      </c>
      <c r="G360" s="9">
        <v>2</v>
      </c>
      <c r="H360" s="9" t="s">
        <v>813</v>
      </c>
      <c r="I360" s="9" t="s">
        <v>6</v>
      </c>
      <c r="J360" s="9" t="s">
        <v>73</v>
      </c>
      <c r="K360" s="11">
        <v>473.10250000000002</v>
      </c>
      <c r="L360" s="11">
        <v>142.13560000000001</v>
      </c>
      <c r="M360" s="12">
        <v>2001</v>
      </c>
      <c r="N360" s="12">
        <f t="shared" si="55"/>
        <v>89.340245713052298</v>
      </c>
      <c r="O360" s="10">
        <v>3.1865000000000001</v>
      </c>
      <c r="P360" s="10">
        <v>0.1186</v>
      </c>
      <c r="Q360" s="11">
        <v>88</v>
      </c>
      <c r="R360" s="10">
        <f t="shared" si="56"/>
        <v>2.7702361600000001</v>
      </c>
      <c r="T360" s="11">
        <v>58.686700000000002</v>
      </c>
      <c r="U360" s="9" t="s">
        <v>74</v>
      </c>
      <c r="V360" s="9" t="s">
        <v>987</v>
      </c>
      <c r="W360" s="14">
        <v>11</v>
      </c>
    </row>
    <row r="361" spans="1:23" ht="27.75" customHeight="1">
      <c r="A361" s="9" t="s">
        <v>61</v>
      </c>
      <c r="B361" s="9" t="s">
        <v>523</v>
      </c>
      <c r="C361" s="9">
        <v>85</v>
      </c>
      <c r="D361" s="10">
        <v>130.11099999999999</v>
      </c>
      <c r="E361" s="10">
        <v>138.97399999999999</v>
      </c>
      <c r="F361" s="9" t="s">
        <v>5</v>
      </c>
      <c r="G361" s="9">
        <v>2</v>
      </c>
      <c r="H361" s="9" t="s">
        <v>813</v>
      </c>
      <c r="I361" s="9" t="s">
        <v>6</v>
      </c>
      <c r="J361" s="9" t="s">
        <v>73</v>
      </c>
      <c r="K361" s="11">
        <v>414</v>
      </c>
      <c r="L361" s="11">
        <v>132</v>
      </c>
      <c r="M361" s="12">
        <v>2001</v>
      </c>
      <c r="N361" s="12">
        <f t="shared" si="55"/>
        <v>73.032932939911731</v>
      </c>
      <c r="O361" s="10">
        <v>3.5026000000000002</v>
      </c>
      <c r="P361" s="10">
        <v>0.11219999999999999</v>
      </c>
      <c r="Q361" s="11">
        <v>88</v>
      </c>
      <c r="R361" s="10">
        <f t="shared" si="56"/>
        <v>3.0922446400000001</v>
      </c>
      <c r="T361" s="11">
        <v>59.176499999999997</v>
      </c>
      <c r="U361" s="9" t="s">
        <v>74</v>
      </c>
      <c r="V361" s="9" t="s">
        <v>987</v>
      </c>
      <c r="W361" s="14">
        <v>19</v>
      </c>
    </row>
    <row r="362" spans="1:23" ht="27.75" customHeight="1">
      <c r="A362" s="9" t="s">
        <v>61</v>
      </c>
      <c r="B362" s="9" t="s">
        <v>523</v>
      </c>
      <c r="C362" s="9">
        <v>85</v>
      </c>
      <c r="D362" s="10">
        <v>138.97399999999999</v>
      </c>
      <c r="E362" s="10">
        <v>148.99</v>
      </c>
      <c r="F362" s="9" t="s">
        <v>5</v>
      </c>
      <c r="G362" s="9">
        <v>2</v>
      </c>
      <c r="H362" s="9" t="s">
        <v>814</v>
      </c>
      <c r="I362" s="9" t="s">
        <v>6</v>
      </c>
      <c r="J362" s="9" t="s">
        <v>73</v>
      </c>
      <c r="K362" s="11">
        <v>453.68369999999999</v>
      </c>
      <c r="L362" s="11">
        <v>128.1893</v>
      </c>
      <c r="M362" s="12">
        <v>2010</v>
      </c>
      <c r="N362" s="12">
        <f t="shared" si="55"/>
        <v>41.726213037688353</v>
      </c>
      <c r="O362" s="10">
        <v>4.2</v>
      </c>
      <c r="P362" s="10">
        <v>0.02</v>
      </c>
      <c r="Q362" s="11">
        <v>100</v>
      </c>
      <c r="R362" s="10">
        <f t="shared" si="56"/>
        <v>4.1984000000000004</v>
      </c>
      <c r="T362" s="11">
        <v>63.6</v>
      </c>
      <c r="U362" s="9" t="s">
        <v>74</v>
      </c>
      <c r="V362" s="9"/>
    </row>
    <row r="363" spans="1:23" ht="27.75" customHeight="1">
      <c r="A363" s="9" t="s">
        <v>61</v>
      </c>
      <c r="B363" s="9" t="s">
        <v>523</v>
      </c>
      <c r="C363" s="9">
        <v>85</v>
      </c>
      <c r="D363" s="10">
        <v>148.99</v>
      </c>
      <c r="E363" s="10">
        <v>149.24700000000001</v>
      </c>
      <c r="F363" s="9" t="s">
        <v>5</v>
      </c>
      <c r="G363" s="9">
        <v>2</v>
      </c>
      <c r="H363" s="9" t="s">
        <v>814</v>
      </c>
      <c r="I363" s="9" t="s">
        <v>13</v>
      </c>
      <c r="J363" s="9" t="s">
        <v>73</v>
      </c>
      <c r="K363" s="11">
        <v>1320</v>
      </c>
      <c r="L363" s="11">
        <v>296</v>
      </c>
      <c r="M363" s="12">
        <v>2002</v>
      </c>
      <c r="N363" s="12">
        <f t="shared" si="55"/>
        <v>91.946182664403949</v>
      </c>
      <c r="O363" s="10">
        <v>3.1387</v>
      </c>
      <c r="P363" s="10">
        <v>0.1038</v>
      </c>
      <c r="Q363" s="11">
        <v>100</v>
      </c>
      <c r="R363" s="10">
        <f t="shared" si="56"/>
        <v>3.0956022399999998</v>
      </c>
      <c r="T363" s="11">
        <v>43.65</v>
      </c>
      <c r="U363" s="9" t="s">
        <v>213</v>
      </c>
      <c r="V363" s="9"/>
    </row>
    <row r="364" spans="1:23" ht="27.75" customHeight="1">
      <c r="A364" s="9" t="s">
        <v>61</v>
      </c>
      <c r="B364" s="9" t="s">
        <v>523</v>
      </c>
      <c r="C364" s="9">
        <v>85</v>
      </c>
      <c r="D364" s="10">
        <v>149.24700000000001</v>
      </c>
      <c r="E364" s="10">
        <v>149.30000000000001</v>
      </c>
      <c r="F364" s="9" t="s">
        <v>5</v>
      </c>
      <c r="G364" s="9">
        <v>2</v>
      </c>
      <c r="H364" s="9" t="s">
        <v>760</v>
      </c>
      <c r="I364" s="9" t="s">
        <v>12</v>
      </c>
      <c r="J364" s="9" t="s">
        <v>73</v>
      </c>
      <c r="K364" s="11">
        <v>1981.9622999999999</v>
      </c>
      <c r="L364" s="11">
        <v>456.60379999999998</v>
      </c>
      <c r="M364" s="12">
        <v>2002</v>
      </c>
      <c r="N364" s="12">
        <f>(LN(O364/5))/-0.0038</f>
        <v>103.93957131987446</v>
      </c>
      <c r="O364" s="10">
        <v>3.3685</v>
      </c>
      <c r="P364" s="10" t="s">
        <v>226</v>
      </c>
      <c r="Q364" s="11">
        <v>84</v>
      </c>
      <c r="R364" s="10">
        <f>O364-5*(1-(Q364/100))</f>
        <v>2.5684999999999998</v>
      </c>
      <c r="S364" s="10">
        <v>0.2074</v>
      </c>
      <c r="U364" s="9" t="s">
        <v>213</v>
      </c>
      <c r="V364" s="9"/>
    </row>
    <row r="365" spans="1:23" ht="27.75" customHeight="1">
      <c r="A365" s="9" t="s">
        <v>61</v>
      </c>
      <c r="B365" s="9" t="s">
        <v>523</v>
      </c>
      <c r="C365" s="9">
        <v>85</v>
      </c>
      <c r="D365" s="10">
        <v>149.30000000000001</v>
      </c>
      <c r="E365" s="10">
        <v>149.738</v>
      </c>
      <c r="F365" s="9" t="s">
        <v>5</v>
      </c>
      <c r="G365" s="9">
        <v>2</v>
      </c>
      <c r="H365" s="9" t="s">
        <v>760</v>
      </c>
      <c r="I365" s="9" t="s">
        <v>13</v>
      </c>
      <c r="J365" s="9" t="s">
        <v>73</v>
      </c>
      <c r="K365" s="11">
        <v>2573</v>
      </c>
      <c r="L365" s="11">
        <v>600</v>
      </c>
      <c r="M365" s="12">
        <v>2002</v>
      </c>
      <c r="N365" s="12">
        <f t="shared" ref="N365" si="57">(LN(O365/5.35))/-0.0058</f>
        <v>105.96468262968344</v>
      </c>
      <c r="O365" s="10">
        <v>2.8936000000000002</v>
      </c>
      <c r="P365" s="10">
        <v>9.6500000000000002E-2</v>
      </c>
      <c r="Q365" s="11">
        <v>87</v>
      </c>
      <c r="R365" s="10">
        <f>O365-(4*(P365^2))-(3*(1-Q365/100))</f>
        <v>2.466351</v>
      </c>
      <c r="U365" s="9" t="s">
        <v>213</v>
      </c>
      <c r="V365" s="9" t="s">
        <v>986</v>
      </c>
      <c r="W365" s="14">
        <v>38</v>
      </c>
    </row>
    <row r="366" spans="1:23" ht="27.75" customHeight="1">
      <c r="A366" s="9" t="s">
        <v>61</v>
      </c>
      <c r="B366" s="9" t="s">
        <v>523</v>
      </c>
      <c r="C366" s="9">
        <v>85</v>
      </c>
      <c r="D366" s="10">
        <v>149.738</v>
      </c>
      <c r="E366" s="10">
        <v>149.803</v>
      </c>
      <c r="F366" s="9" t="s">
        <v>5</v>
      </c>
      <c r="G366" s="9">
        <v>2</v>
      </c>
      <c r="H366" s="9" t="s">
        <v>760</v>
      </c>
      <c r="I366" s="9" t="s">
        <v>12</v>
      </c>
      <c r="J366" s="9" t="s">
        <v>73</v>
      </c>
      <c r="K366" s="11">
        <v>2363</v>
      </c>
      <c r="L366" s="11">
        <v>556.15380000000005</v>
      </c>
      <c r="M366" s="12">
        <v>2002</v>
      </c>
      <c r="N366" s="12">
        <f>(LN(O366/5))/-0.0038</f>
        <v>123.35694930274204</v>
      </c>
      <c r="O366" s="10">
        <v>3.1288999999999998</v>
      </c>
      <c r="P366" s="10" t="s">
        <v>226</v>
      </c>
      <c r="Q366" s="11">
        <v>88</v>
      </c>
      <c r="R366" s="10">
        <f>O366-5*(1-(Q366/100))</f>
        <v>2.5288999999999997</v>
      </c>
      <c r="S366" s="10">
        <v>0.16309999999999999</v>
      </c>
      <c r="U366" s="9" t="s">
        <v>213</v>
      </c>
      <c r="V366" s="9"/>
    </row>
    <row r="367" spans="1:23" ht="27.75" customHeight="1">
      <c r="A367" s="9" t="s">
        <v>61</v>
      </c>
      <c r="B367" s="9" t="s">
        <v>523</v>
      </c>
      <c r="C367" s="9">
        <v>85</v>
      </c>
      <c r="D367" s="10">
        <v>149.803</v>
      </c>
      <c r="E367" s="10">
        <v>149.89099999999999</v>
      </c>
      <c r="F367" s="9" t="s">
        <v>5</v>
      </c>
      <c r="G367" s="9">
        <v>2</v>
      </c>
      <c r="H367" s="9" t="s">
        <v>760</v>
      </c>
      <c r="I367" s="9" t="s">
        <v>13</v>
      </c>
      <c r="J367" s="9" t="s">
        <v>73</v>
      </c>
      <c r="K367" s="11">
        <v>2118</v>
      </c>
      <c r="L367" s="11">
        <v>505</v>
      </c>
      <c r="M367" s="12">
        <v>2002</v>
      </c>
      <c r="N367" s="12">
        <f t="shared" ref="N367:N382" si="58">(LN(O367/5.35))/-0.0058</f>
        <v>139.52414768209599</v>
      </c>
      <c r="O367" s="10">
        <v>2.3818000000000001</v>
      </c>
      <c r="P367" s="10">
        <v>0.1144</v>
      </c>
      <c r="Q367" s="11">
        <v>100</v>
      </c>
      <c r="R367" s="10">
        <f t="shared" ref="R367:R382" si="59">O367-(4*(P367^2))-(3*(1-Q367/100))</f>
        <v>2.3294505600000002</v>
      </c>
      <c r="U367" s="9" t="s">
        <v>213</v>
      </c>
      <c r="V367" s="9" t="s">
        <v>988</v>
      </c>
      <c r="W367" s="14">
        <v>14</v>
      </c>
    </row>
    <row r="368" spans="1:23" ht="27.75" customHeight="1">
      <c r="A368" s="9" t="s">
        <v>61</v>
      </c>
      <c r="B368" s="9" t="s">
        <v>523</v>
      </c>
      <c r="C368" s="9">
        <v>85</v>
      </c>
      <c r="D368" s="10">
        <v>149.89099999999999</v>
      </c>
      <c r="E368" s="10">
        <v>150.22300000000001</v>
      </c>
      <c r="F368" s="9" t="s">
        <v>5</v>
      </c>
      <c r="G368" s="9">
        <v>2</v>
      </c>
      <c r="H368" s="9" t="s">
        <v>760</v>
      </c>
      <c r="I368" s="9" t="s">
        <v>13</v>
      </c>
      <c r="J368" s="9" t="s">
        <v>73</v>
      </c>
      <c r="K368" s="11">
        <v>2209.1024000000002</v>
      </c>
      <c r="L368" s="11">
        <v>511.41570000000002</v>
      </c>
      <c r="M368" s="12">
        <v>2002</v>
      </c>
      <c r="N368" s="12">
        <f t="shared" si="58"/>
        <v>154.65382267104718</v>
      </c>
      <c r="O368" s="10">
        <v>2.1817000000000002</v>
      </c>
      <c r="P368" s="10">
        <v>0.15190000000000001</v>
      </c>
      <c r="Q368" s="11">
        <v>100</v>
      </c>
      <c r="R368" s="10">
        <f t="shared" si="59"/>
        <v>2.0894055600000003</v>
      </c>
      <c r="T368" s="11">
        <v>31.7</v>
      </c>
      <c r="U368" s="9" t="s">
        <v>213</v>
      </c>
      <c r="V368" s="9" t="s">
        <v>988</v>
      </c>
      <c r="W368" s="14">
        <v>14</v>
      </c>
    </row>
    <row r="369" spans="1:23" ht="27.75" customHeight="1">
      <c r="A369" s="9" t="s">
        <v>61</v>
      </c>
      <c r="B369" s="9" t="s">
        <v>523</v>
      </c>
      <c r="C369" s="9">
        <v>85</v>
      </c>
      <c r="D369" s="10">
        <v>150.22300000000001</v>
      </c>
      <c r="E369" s="10">
        <v>160.52099999999999</v>
      </c>
      <c r="F369" s="9" t="s">
        <v>5</v>
      </c>
      <c r="G369" s="9">
        <v>2</v>
      </c>
      <c r="H369" s="9" t="s">
        <v>815</v>
      </c>
      <c r="I369" s="9" t="s">
        <v>6</v>
      </c>
      <c r="J369" s="9" t="s">
        <v>73</v>
      </c>
      <c r="K369" s="11">
        <v>1344.5891999999999</v>
      </c>
      <c r="L369" s="11">
        <v>373.65219999999999</v>
      </c>
      <c r="M369" s="12">
        <v>1997</v>
      </c>
      <c r="N369" s="12">
        <f t="shared" si="58"/>
        <v>54.892925441079143</v>
      </c>
      <c r="O369" s="10">
        <v>3.8912</v>
      </c>
      <c r="P369" s="10">
        <v>0.16600000000000001</v>
      </c>
      <c r="Q369" s="11">
        <v>97</v>
      </c>
      <c r="R369" s="10">
        <f t="shared" si="59"/>
        <v>3.690976</v>
      </c>
      <c r="T369" s="11">
        <v>61.1952</v>
      </c>
      <c r="U369" s="9" t="s">
        <v>74</v>
      </c>
      <c r="V369" s="9" t="s">
        <v>986</v>
      </c>
      <c r="W369" s="14">
        <v>18</v>
      </c>
    </row>
    <row r="370" spans="1:23" ht="27.75" customHeight="1">
      <c r="A370" s="9" t="s">
        <v>61</v>
      </c>
      <c r="B370" s="9" t="s">
        <v>523</v>
      </c>
      <c r="C370" s="9">
        <v>85</v>
      </c>
      <c r="D370" s="10">
        <v>160.52099999999999</v>
      </c>
      <c r="E370" s="10">
        <v>162.923</v>
      </c>
      <c r="F370" s="9" t="s">
        <v>5</v>
      </c>
      <c r="G370" s="9">
        <v>2</v>
      </c>
      <c r="H370" s="9" t="s">
        <v>815</v>
      </c>
      <c r="I370" s="9" t="s">
        <v>6</v>
      </c>
      <c r="J370" s="9" t="s">
        <v>73</v>
      </c>
      <c r="K370" s="11">
        <v>1173</v>
      </c>
      <c r="L370" s="11">
        <v>322</v>
      </c>
      <c r="M370" s="12">
        <v>1998</v>
      </c>
      <c r="N370" s="12">
        <f t="shared" si="58"/>
        <v>55.452120194467547</v>
      </c>
      <c r="O370" s="10">
        <v>3.8786</v>
      </c>
      <c r="P370" s="10">
        <v>0.2268</v>
      </c>
      <c r="Q370" s="11">
        <v>94</v>
      </c>
      <c r="R370" s="10">
        <f t="shared" si="59"/>
        <v>3.49284704</v>
      </c>
      <c r="T370" s="11">
        <v>64.075000000000003</v>
      </c>
      <c r="U370" s="9" t="s">
        <v>74</v>
      </c>
      <c r="V370" s="9" t="s">
        <v>986</v>
      </c>
      <c r="W370" s="14">
        <v>8</v>
      </c>
    </row>
    <row r="371" spans="1:23" ht="27.75" customHeight="1">
      <c r="A371" s="9" t="s">
        <v>61</v>
      </c>
      <c r="B371" s="9" t="s">
        <v>523</v>
      </c>
      <c r="C371" s="9">
        <v>85</v>
      </c>
      <c r="D371" s="10">
        <v>162.923</v>
      </c>
      <c r="E371" s="10">
        <v>168.43700000000001</v>
      </c>
      <c r="F371" s="9" t="s">
        <v>5</v>
      </c>
      <c r="G371" s="9">
        <v>2</v>
      </c>
      <c r="H371" s="9" t="s">
        <v>815</v>
      </c>
      <c r="I371" s="9" t="s">
        <v>6</v>
      </c>
      <c r="J371" s="9" t="s">
        <v>73</v>
      </c>
      <c r="K371" s="11">
        <v>862.74099999999999</v>
      </c>
      <c r="L371" s="11">
        <v>312.19299999999998</v>
      </c>
      <c r="M371" s="12">
        <v>1998</v>
      </c>
      <c r="N371" s="12">
        <f t="shared" si="58"/>
        <v>53.947318321179417</v>
      </c>
      <c r="O371" s="10">
        <v>3.9125999999999999</v>
      </c>
      <c r="P371" s="10">
        <v>0.1792</v>
      </c>
      <c r="Q371" s="11">
        <v>88</v>
      </c>
      <c r="R371" s="10">
        <f t="shared" si="59"/>
        <v>3.4241494399999999</v>
      </c>
      <c r="T371" s="11">
        <v>54.4</v>
      </c>
      <c r="U371" s="9" t="s">
        <v>74</v>
      </c>
      <c r="V371" s="9" t="s">
        <v>986</v>
      </c>
      <c r="W371" s="14">
        <v>5</v>
      </c>
    </row>
    <row r="372" spans="1:23" ht="27.75" customHeight="1">
      <c r="A372" s="9" t="s">
        <v>61</v>
      </c>
      <c r="B372" s="9" t="s">
        <v>523</v>
      </c>
      <c r="C372" s="9">
        <v>85</v>
      </c>
      <c r="D372" s="10">
        <v>168.43700000000001</v>
      </c>
      <c r="E372" s="10">
        <v>175.31100000000001</v>
      </c>
      <c r="F372" s="9" t="s">
        <v>5</v>
      </c>
      <c r="G372" s="9">
        <v>2</v>
      </c>
      <c r="H372" s="9" t="s">
        <v>815</v>
      </c>
      <c r="I372" s="9" t="s">
        <v>6</v>
      </c>
      <c r="J372" s="9" t="s">
        <v>79</v>
      </c>
      <c r="K372" s="11">
        <v>824.36620000000005</v>
      </c>
      <c r="L372" s="11">
        <v>311</v>
      </c>
      <c r="M372" s="12">
        <v>2010</v>
      </c>
      <c r="N372" s="12">
        <f t="shared" si="58"/>
        <v>41.726213037688353</v>
      </c>
      <c r="O372" s="10">
        <v>4.2</v>
      </c>
      <c r="P372" s="10">
        <v>0.02</v>
      </c>
      <c r="Q372" s="11">
        <v>100</v>
      </c>
      <c r="R372" s="10">
        <f t="shared" si="59"/>
        <v>4.1984000000000004</v>
      </c>
      <c r="T372" s="11">
        <v>66.742900000000006</v>
      </c>
      <c r="U372" s="9" t="s">
        <v>74</v>
      </c>
      <c r="V372" s="9"/>
    </row>
    <row r="373" spans="1:23" ht="27.75" customHeight="1">
      <c r="A373" s="9" t="s">
        <v>61</v>
      </c>
      <c r="B373" s="9" t="s">
        <v>523</v>
      </c>
      <c r="C373" s="9">
        <v>85</v>
      </c>
      <c r="D373" s="10">
        <v>175.422</v>
      </c>
      <c r="E373" s="10">
        <v>184.92500000000001</v>
      </c>
      <c r="F373" s="9" t="s">
        <v>5</v>
      </c>
      <c r="G373" s="9">
        <v>2</v>
      </c>
      <c r="H373" s="9" t="s">
        <v>815</v>
      </c>
      <c r="I373" s="9" t="s">
        <v>6</v>
      </c>
      <c r="J373" s="9" t="s">
        <v>73</v>
      </c>
      <c r="K373" s="11">
        <v>824</v>
      </c>
      <c r="L373" s="11">
        <v>311</v>
      </c>
      <c r="M373" s="12">
        <v>2010</v>
      </c>
      <c r="N373" s="12">
        <f t="shared" si="58"/>
        <v>41.726213037688353</v>
      </c>
      <c r="O373" s="10">
        <v>4.2</v>
      </c>
      <c r="P373" s="10">
        <v>0.02</v>
      </c>
      <c r="Q373" s="11">
        <v>100</v>
      </c>
      <c r="R373" s="10">
        <f t="shared" si="59"/>
        <v>4.1984000000000004</v>
      </c>
      <c r="T373" s="11">
        <v>57.938899999999997</v>
      </c>
      <c r="U373" s="9" t="s">
        <v>74</v>
      </c>
      <c r="V373" s="9"/>
    </row>
    <row r="374" spans="1:23" ht="27.75" customHeight="1">
      <c r="A374" s="9" t="s">
        <v>61</v>
      </c>
      <c r="B374" s="9" t="s">
        <v>523</v>
      </c>
      <c r="C374" s="9">
        <v>85</v>
      </c>
      <c r="D374" s="10">
        <v>184.92500000000001</v>
      </c>
      <c r="E374" s="10">
        <v>190.31800000000001</v>
      </c>
      <c r="F374" s="9" t="s">
        <v>5</v>
      </c>
      <c r="G374" s="9">
        <v>2</v>
      </c>
      <c r="H374" s="9" t="s">
        <v>815</v>
      </c>
      <c r="I374" s="9" t="s">
        <v>13</v>
      </c>
      <c r="J374" s="9" t="s">
        <v>86</v>
      </c>
      <c r="K374" s="11">
        <v>824</v>
      </c>
      <c r="L374" s="11">
        <v>311</v>
      </c>
      <c r="M374" s="12">
        <v>2000</v>
      </c>
      <c r="N374" s="12">
        <f t="shared" si="58"/>
        <v>57.365266015399307</v>
      </c>
      <c r="O374" s="10">
        <v>3.8357999999999999</v>
      </c>
      <c r="P374" s="10">
        <v>0.1903</v>
      </c>
      <c r="Q374" s="11">
        <v>96</v>
      </c>
      <c r="R374" s="10">
        <f t="shared" si="59"/>
        <v>3.5709436399999999</v>
      </c>
      <c r="T374" s="11">
        <v>52.366700000000002</v>
      </c>
      <c r="U374" s="9" t="s">
        <v>74</v>
      </c>
      <c r="V374" s="9" t="s">
        <v>986</v>
      </c>
      <c r="W374" s="14">
        <v>11</v>
      </c>
    </row>
    <row r="375" spans="1:23" ht="27.75" customHeight="1">
      <c r="A375" s="9" t="s">
        <v>61</v>
      </c>
      <c r="B375" s="9" t="s">
        <v>523</v>
      </c>
      <c r="C375" s="9">
        <v>85</v>
      </c>
      <c r="D375" s="10">
        <v>190.31800000000001</v>
      </c>
      <c r="E375" s="10">
        <v>192.04</v>
      </c>
      <c r="F375" s="9" t="s">
        <v>5</v>
      </c>
      <c r="G375" s="9">
        <v>2</v>
      </c>
      <c r="H375" s="9" t="s">
        <v>815</v>
      </c>
      <c r="I375" s="9" t="s">
        <v>13</v>
      </c>
      <c r="J375" s="9" t="s">
        <v>86</v>
      </c>
      <c r="K375" s="11">
        <v>824</v>
      </c>
      <c r="L375" s="11">
        <v>311</v>
      </c>
      <c r="M375" s="12">
        <v>2000</v>
      </c>
      <c r="N375" s="12">
        <f t="shared" si="58"/>
        <v>53.92088057013423</v>
      </c>
      <c r="O375" s="10">
        <v>3.9131999999999998</v>
      </c>
      <c r="P375" s="10">
        <v>0.27450000000000002</v>
      </c>
      <c r="Q375" s="11">
        <v>90</v>
      </c>
      <c r="R375" s="10">
        <f t="shared" si="59"/>
        <v>3.3117989999999997</v>
      </c>
      <c r="T375" s="11">
        <v>51.533299999999997</v>
      </c>
      <c r="U375" s="9" t="s">
        <v>74</v>
      </c>
      <c r="V375" s="9" t="s">
        <v>987</v>
      </c>
      <c r="W375" s="14">
        <v>21</v>
      </c>
    </row>
    <row r="376" spans="1:23" ht="27.75" customHeight="1">
      <c r="A376" s="9" t="s">
        <v>61</v>
      </c>
      <c r="B376" s="9" t="s">
        <v>523</v>
      </c>
      <c r="C376" s="9">
        <v>85</v>
      </c>
      <c r="D376" s="10">
        <v>192.04</v>
      </c>
      <c r="E376" s="10">
        <v>195.76400000000001</v>
      </c>
      <c r="F376" s="9" t="s">
        <v>5</v>
      </c>
      <c r="G376" s="9">
        <v>2</v>
      </c>
      <c r="H376" s="9" t="s">
        <v>815</v>
      </c>
      <c r="I376" s="9" t="s">
        <v>13</v>
      </c>
      <c r="J376" s="9" t="s">
        <v>86</v>
      </c>
      <c r="K376" s="11">
        <v>824</v>
      </c>
      <c r="L376" s="11">
        <v>311</v>
      </c>
      <c r="M376" s="12">
        <v>2000</v>
      </c>
      <c r="N376" s="12">
        <f t="shared" si="58"/>
        <v>54.167790708838744</v>
      </c>
      <c r="O376" s="10">
        <v>3.9076</v>
      </c>
      <c r="P376" s="10">
        <v>0.20300000000000001</v>
      </c>
      <c r="Q376" s="11">
        <v>96</v>
      </c>
      <c r="R376" s="10">
        <f t="shared" si="59"/>
        <v>3.6227639999999997</v>
      </c>
      <c r="T376" s="11">
        <v>51.742899999999999</v>
      </c>
      <c r="U376" s="9" t="s">
        <v>74</v>
      </c>
      <c r="V376" s="9" t="s">
        <v>986</v>
      </c>
      <c r="W376" s="14">
        <v>15</v>
      </c>
    </row>
    <row r="377" spans="1:23" ht="27.75" customHeight="1">
      <c r="A377" s="9" t="s">
        <v>513</v>
      </c>
      <c r="B377" s="9" t="s">
        <v>522</v>
      </c>
      <c r="C377" s="9">
        <v>91</v>
      </c>
      <c r="D377" s="10">
        <v>0</v>
      </c>
      <c r="E377" s="10">
        <v>0.78</v>
      </c>
      <c r="F377" s="9" t="s">
        <v>5</v>
      </c>
      <c r="G377" s="9">
        <v>2</v>
      </c>
      <c r="H377" s="9" t="s">
        <v>816</v>
      </c>
      <c r="I377" s="9" t="s">
        <v>6</v>
      </c>
      <c r="J377" s="9" t="s">
        <v>73</v>
      </c>
      <c r="K377" s="11">
        <v>168</v>
      </c>
      <c r="L377" s="11">
        <v>7</v>
      </c>
      <c r="M377" s="12">
        <v>2010</v>
      </c>
      <c r="N377" s="12">
        <f t="shared" si="58"/>
        <v>41.726213037688353</v>
      </c>
      <c r="O377" s="10">
        <v>4.2</v>
      </c>
      <c r="P377" s="10">
        <v>0.02</v>
      </c>
      <c r="Q377" s="11">
        <v>100</v>
      </c>
      <c r="R377" s="10">
        <f t="shared" si="59"/>
        <v>4.1984000000000004</v>
      </c>
      <c r="T377" s="11">
        <v>45.35</v>
      </c>
      <c r="U377" s="9" t="s">
        <v>213</v>
      </c>
      <c r="V377" s="9"/>
    </row>
    <row r="378" spans="1:23" ht="27.75" customHeight="1">
      <c r="A378" s="9" t="s">
        <v>513</v>
      </c>
      <c r="B378" s="9" t="s">
        <v>522</v>
      </c>
      <c r="C378" s="9">
        <v>91</v>
      </c>
      <c r="D378" s="10">
        <v>0.78</v>
      </c>
      <c r="E378" s="10">
        <v>2.988</v>
      </c>
      <c r="F378" s="9" t="s">
        <v>5</v>
      </c>
      <c r="G378" s="9">
        <v>2</v>
      </c>
      <c r="H378" s="9" t="s">
        <v>817</v>
      </c>
      <c r="I378" s="9" t="s">
        <v>6</v>
      </c>
      <c r="J378" s="9" t="s">
        <v>73</v>
      </c>
      <c r="K378" s="11">
        <v>127</v>
      </c>
      <c r="L378" s="11">
        <v>19</v>
      </c>
      <c r="M378" s="12">
        <v>2010</v>
      </c>
      <c r="N378" s="12">
        <f t="shared" si="58"/>
        <v>41.726213037688353</v>
      </c>
      <c r="O378" s="10">
        <v>4.2</v>
      </c>
      <c r="P378" s="10">
        <v>0.02</v>
      </c>
      <c r="Q378" s="11">
        <v>100</v>
      </c>
      <c r="R378" s="10">
        <f t="shared" si="59"/>
        <v>4.1984000000000004</v>
      </c>
      <c r="T378" s="11">
        <v>52.6</v>
      </c>
      <c r="U378" s="9" t="s">
        <v>63</v>
      </c>
      <c r="V378" s="9"/>
    </row>
    <row r="379" spans="1:23" ht="27.75" customHeight="1">
      <c r="A379" s="9" t="s">
        <v>513</v>
      </c>
      <c r="B379" s="9" t="s">
        <v>522</v>
      </c>
      <c r="C379" s="9">
        <v>91</v>
      </c>
      <c r="D379" s="10">
        <v>2.988</v>
      </c>
      <c r="E379" s="10">
        <v>8.1549999999999994</v>
      </c>
      <c r="F379" s="9" t="s">
        <v>5</v>
      </c>
      <c r="G379" s="9">
        <v>2</v>
      </c>
      <c r="H379" s="9" t="s">
        <v>816</v>
      </c>
      <c r="I379" s="9" t="s">
        <v>6</v>
      </c>
      <c r="J379" s="9" t="s">
        <v>73</v>
      </c>
      <c r="K379" s="11">
        <v>96</v>
      </c>
      <c r="L379" s="11">
        <v>9</v>
      </c>
      <c r="M379" s="12">
        <v>2010</v>
      </c>
      <c r="N379" s="12">
        <f t="shared" si="58"/>
        <v>41.726213037688353</v>
      </c>
      <c r="O379" s="10">
        <v>4.2</v>
      </c>
      <c r="P379" s="10">
        <v>0.02</v>
      </c>
      <c r="Q379" s="11">
        <v>100</v>
      </c>
      <c r="R379" s="10">
        <f t="shared" si="59"/>
        <v>4.1984000000000004</v>
      </c>
      <c r="T379" s="11">
        <v>52.136400000000002</v>
      </c>
      <c r="U379" s="9" t="s">
        <v>63</v>
      </c>
      <c r="V379" s="9"/>
    </row>
    <row r="380" spans="1:23" ht="27.75" customHeight="1">
      <c r="A380" s="9" t="s">
        <v>513</v>
      </c>
      <c r="B380" s="9" t="s">
        <v>522</v>
      </c>
      <c r="C380" s="9">
        <v>91</v>
      </c>
      <c r="D380" s="10">
        <v>8.1549999999999994</v>
      </c>
      <c r="E380" s="10">
        <v>13.324999999999999</v>
      </c>
      <c r="F380" s="9" t="s">
        <v>5</v>
      </c>
      <c r="G380" s="9">
        <v>2</v>
      </c>
      <c r="H380" s="9" t="s">
        <v>816</v>
      </c>
      <c r="I380" s="9" t="s">
        <v>6</v>
      </c>
      <c r="J380" s="9" t="s">
        <v>73</v>
      </c>
      <c r="K380" s="11">
        <v>96</v>
      </c>
      <c r="L380" s="11">
        <v>9</v>
      </c>
      <c r="M380" s="12">
        <v>1956</v>
      </c>
      <c r="N380" s="12">
        <f t="shared" si="58"/>
        <v>147.57035008053202</v>
      </c>
      <c r="O380" s="10">
        <v>2.2732000000000001</v>
      </c>
      <c r="P380" s="10">
        <v>0.21129999999999999</v>
      </c>
      <c r="Q380" s="11">
        <v>90</v>
      </c>
      <c r="R380" s="10">
        <f t="shared" si="59"/>
        <v>1.7946092400000002</v>
      </c>
      <c r="T380" s="11">
        <v>57.845500000000001</v>
      </c>
      <c r="U380" s="9" t="s">
        <v>63</v>
      </c>
      <c r="V380" s="9" t="s">
        <v>987</v>
      </c>
      <c r="W380" s="14">
        <v>11</v>
      </c>
    </row>
    <row r="381" spans="1:23" ht="27.75" customHeight="1">
      <c r="A381" s="9" t="s">
        <v>513</v>
      </c>
      <c r="B381" s="9" t="s">
        <v>522</v>
      </c>
      <c r="C381" s="9">
        <v>91</v>
      </c>
      <c r="D381" s="10">
        <v>13.324999999999999</v>
      </c>
      <c r="E381" s="10">
        <v>18.484000000000002</v>
      </c>
      <c r="F381" s="9" t="s">
        <v>5</v>
      </c>
      <c r="G381" s="9">
        <v>2</v>
      </c>
      <c r="H381" s="9" t="s">
        <v>816</v>
      </c>
      <c r="I381" s="9" t="s">
        <v>6</v>
      </c>
      <c r="J381" s="9" t="s">
        <v>73</v>
      </c>
      <c r="K381" s="11">
        <v>96</v>
      </c>
      <c r="L381" s="11">
        <v>9</v>
      </c>
      <c r="M381" s="12">
        <v>1954</v>
      </c>
      <c r="N381" s="12">
        <f t="shared" si="58"/>
        <v>135.07234550092178</v>
      </c>
      <c r="O381" s="10">
        <v>2.4441000000000002</v>
      </c>
      <c r="P381" s="10">
        <v>0.28220000000000001</v>
      </c>
      <c r="Q381" s="11">
        <v>84</v>
      </c>
      <c r="R381" s="10">
        <f t="shared" si="59"/>
        <v>1.64555264</v>
      </c>
      <c r="T381" s="11">
        <v>56.11</v>
      </c>
      <c r="U381" s="9" t="s">
        <v>63</v>
      </c>
      <c r="V381" s="9" t="s">
        <v>988</v>
      </c>
      <c r="W381" s="14">
        <v>22</v>
      </c>
    </row>
    <row r="382" spans="1:23" ht="27.75" customHeight="1">
      <c r="A382" s="9" t="s">
        <v>513</v>
      </c>
      <c r="B382" s="9" t="s">
        <v>522</v>
      </c>
      <c r="C382" s="9">
        <v>91</v>
      </c>
      <c r="D382" s="10">
        <v>18.484000000000002</v>
      </c>
      <c r="E382" s="10">
        <v>23.097000000000001</v>
      </c>
      <c r="F382" s="9" t="s">
        <v>5</v>
      </c>
      <c r="G382" s="9">
        <v>2</v>
      </c>
      <c r="H382" s="9" t="s">
        <v>817</v>
      </c>
      <c r="I382" s="9" t="s">
        <v>6</v>
      </c>
      <c r="J382" s="9" t="s">
        <v>73</v>
      </c>
      <c r="K382" s="11">
        <v>96</v>
      </c>
      <c r="L382" s="11">
        <v>9</v>
      </c>
      <c r="M382" s="12">
        <v>1954</v>
      </c>
      <c r="N382" s="12">
        <f t="shared" si="58"/>
        <v>137.43757211744193</v>
      </c>
      <c r="O382" s="10">
        <v>2.4108000000000001</v>
      </c>
      <c r="P382" s="10">
        <v>0.29849999999999999</v>
      </c>
      <c r="Q382" s="11">
        <v>86</v>
      </c>
      <c r="R382" s="10">
        <f t="shared" si="59"/>
        <v>1.6343909999999999</v>
      </c>
      <c r="T382" s="11">
        <v>60.72</v>
      </c>
      <c r="U382" s="9" t="s">
        <v>63</v>
      </c>
      <c r="V382" s="9" t="s">
        <v>988</v>
      </c>
      <c r="W382" s="14">
        <v>23</v>
      </c>
    </row>
    <row r="383" spans="1:23" ht="27.75" customHeight="1">
      <c r="A383" s="9" t="s">
        <v>514</v>
      </c>
      <c r="B383" s="9" t="s">
        <v>522</v>
      </c>
      <c r="C383" s="9">
        <v>94</v>
      </c>
      <c r="D383" s="10">
        <v>0</v>
      </c>
      <c r="E383" s="10">
        <v>0.318</v>
      </c>
      <c r="F383" s="9" t="s">
        <v>5</v>
      </c>
      <c r="G383" s="9">
        <v>2</v>
      </c>
      <c r="H383" s="9" t="s">
        <v>818</v>
      </c>
      <c r="I383" s="9" t="s">
        <v>12</v>
      </c>
      <c r="J383" s="9" t="s">
        <v>73</v>
      </c>
      <c r="K383" s="11">
        <v>2310</v>
      </c>
      <c r="L383" s="11">
        <v>161</v>
      </c>
      <c r="M383" s="12">
        <v>1988</v>
      </c>
      <c r="N383" s="12">
        <f>(LN(O383/5))/-0.0038</f>
        <v>142.19028804079312</v>
      </c>
      <c r="O383" s="10">
        <v>2.9127999999999998</v>
      </c>
      <c r="P383" s="10" t="s">
        <v>226</v>
      </c>
      <c r="Q383" s="11">
        <v>88</v>
      </c>
      <c r="R383" s="10">
        <f>O383-5*(1-(Q383/100))</f>
        <v>2.3127999999999997</v>
      </c>
      <c r="S383" s="10">
        <v>0.2394</v>
      </c>
      <c r="T383" s="11">
        <v>42</v>
      </c>
      <c r="U383" s="9" t="s">
        <v>213</v>
      </c>
      <c r="V383" s="9" t="s">
        <v>987</v>
      </c>
      <c r="W383" s="14">
        <v>35</v>
      </c>
    </row>
    <row r="384" spans="1:23" ht="27.75" customHeight="1">
      <c r="A384" s="9" t="s">
        <v>514</v>
      </c>
      <c r="B384" s="9" t="s">
        <v>522</v>
      </c>
      <c r="C384" s="9">
        <v>94</v>
      </c>
      <c r="D384" s="10">
        <v>0.318</v>
      </c>
      <c r="E384" s="10">
        <v>3.29</v>
      </c>
      <c r="F384" s="9" t="s">
        <v>5</v>
      </c>
      <c r="G384" s="9">
        <v>2</v>
      </c>
      <c r="H384" s="9" t="s">
        <v>767</v>
      </c>
      <c r="I384" s="9" t="s">
        <v>13</v>
      </c>
      <c r="J384" s="9" t="s">
        <v>73</v>
      </c>
      <c r="K384" s="11">
        <v>1531</v>
      </c>
      <c r="L384" s="11">
        <v>86</v>
      </c>
      <c r="M384" s="12">
        <v>1968</v>
      </c>
      <c r="N384" s="12">
        <f t="shared" ref="N384:N388" si="60">(LN(O384/5.35))/-0.0058</f>
        <v>111.14822205415592</v>
      </c>
      <c r="O384" s="10">
        <v>2.8079000000000001</v>
      </c>
      <c r="P384" s="10">
        <v>0.26979999999999998</v>
      </c>
      <c r="Q384" s="11">
        <v>88</v>
      </c>
      <c r="R384" s="10">
        <f t="shared" ref="R384:R388" si="61">O384-(4*(P384^2))-(3*(1-Q384/100))</f>
        <v>2.1567318400000004</v>
      </c>
      <c r="T384" s="11">
        <v>54.333300000000001</v>
      </c>
      <c r="U384" s="9" t="s">
        <v>63</v>
      </c>
      <c r="V384" s="9" t="s">
        <v>988</v>
      </c>
      <c r="W384" s="14">
        <v>24</v>
      </c>
    </row>
    <row r="385" spans="1:23" ht="27.75" customHeight="1">
      <c r="A385" s="9" t="s">
        <v>514</v>
      </c>
      <c r="B385" s="9" t="s">
        <v>522</v>
      </c>
      <c r="C385" s="9">
        <v>94</v>
      </c>
      <c r="D385" s="10">
        <v>3.29</v>
      </c>
      <c r="E385" s="10">
        <v>12.792</v>
      </c>
      <c r="F385" s="9" t="s">
        <v>5</v>
      </c>
      <c r="G385" s="9">
        <v>2</v>
      </c>
      <c r="H385" s="9" t="s">
        <v>818</v>
      </c>
      <c r="I385" s="9" t="s">
        <v>6</v>
      </c>
      <c r="J385" s="9" t="s">
        <v>73</v>
      </c>
      <c r="K385" s="11">
        <v>289.9434</v>
      </c>
      <c r="L385" s="11">
        <v>40.559100000000001</v>
      </c>
      <c r="M385" s="12">
        <v>1968</v>
      </c>
      <c r="N385" s="12">
        <f t="shared" si="60"/>
        <v>147.2975194059421</v>
      </c>
      <c r="O385" s="10">
        <v>2.2768000000000002</v>
      </c>
      <c r="P385" s="10">
        <v>0.24440000000000001</v>
      </c>
      <c r="Q385" s="11">
        <v>88</v>
      </c>
      <c r="R385" s="10">
        <f t="shared" si="61"/>
        <v>1.6778745600000002</v>
      </c>
      <c r="T385" s="11">
        <v>60.561100000000003</v>
      </c>
      <c r="U385" s="9" t="s">
        <v>63</v>
      </c>
      <c r="V385" s="9" t="s">
        <v>987</v>
      </c>
      <c r="W385" s="14">
        <v>12</v>
      </c>
    </row>
    <row r="386" spans="1:23" ht="27.75" customHeight="1">
      <c r="A386" s="9" t="s">
        <v>514</v>
      </c>
      <c r="B386" s="9" t="s">
        <v>522</v>
      </c>
      <c r="C386" s="9">
        <v>94</v>
      </c>
      <c r="D386" s="10">
        <v>12.792999999999999</v>
      </c>
      <c r="E386" s="10">
        <v>16.61</v>
      </c>
      <c r="F386" s="9" t="s">
        <v>5</v>
      </c>
      <c r="G386" s="9">
        <v>2</v>
      </c>
      <c r="H386" s="9" t="s">
        <v>818</v>
      </c>
      <c r="I386" s="9" t="s">
        <v>6</v>
      </c>
      <c r="J386" s="9" t="s">
        <v>73</v>
      </c>
      <c r="K386" s="11">
        <v>136</v>
      </c>
      <c r="L386" s="11">
        <v>19</v>
      </c>
      <c r="M386" s="12">
        <v>1970</v>
      </c>
      <c r="N386" s="12">
        <f t="shared" si="60"/>
        <v>95.167616844774983</v>
      </c>
      <c r="O386" s="10">
        <v>3.0806</v>
      </c>
      <c r="P386" s="10">
        <v>0.24779999999999999</v>
      </c>
      <c r="Q386" s="11">
        <v>97</v>
      </c>
      <c r="R386" s="10">
        <f t="shared" si="61"/>
        <v>2.7449806399999996</v>
      </c>
      <c r="T386" s="11">
        <v>62.76</v>
      </c>
      <c r="U386" s="9" t="s">
        <v>63</v>
      </c>
      <c r="V386" s="9" t="s">
        <v>987</v>
      </c>
      <c r="W386" s="14">
        <v>31</v>
      </c>
    </row>
    <row r="387" spans="1:23" ht="27.75" customHeight="1">
      <c r="A387" s="9" t="s">
        <v>515</v>
      </c>
      <c r="B387" s="9" t="s">
        <v>522</v>
      </c>
      <c r="C387" s="9">
        <v>96</v>
      </c>
      <c r="D387" s="10">
        <v>0</v>
      </c>
      <c r="E387" s="10">
        <v>2.6030000000000002</v>
      </c>
      <c r="F387" s="9" t="s">
        <v>5</v>
      </c>
      <c r="G387" s="9">
        <v>2</v>
      </c>
      <c r="H387" s="9" t="s">
        <v>780</v>
      </c>
      <c r="I387" s="9" t="s">
        <v>6</v>
      </c>
      <c r="J387" s="9" t="s">
        <v>73</v>
      </c>
      <c r="K387" s="11">
        <v>186</v>
      </c>
      <c r="L387" s="11">
        <v>35</v>
      </c>
      <c r="M387" s="12">
        <v>1950</v>
      </c>
      <c r="N387" s="12">
        <f t="shared" si="60"/>
        <v>124.5505404391977</v>
      </c>
      <c r="O387" s="10">
        <v>2.5979000000000001</v>
      </c>
      <c r="P387" s="10">
        <v>0.37169999999999997</v>
      </c>
      <c r="Q387" s="11">
        <v>93</v>
      </c>
      <c r="R387" s="10">
        <f t="shared" si="61"/>
        <v>1.8352564400000002</v>
      </c>
      <c r="T387" s="11">
        <v>53</v>
      </c>
      <c r="U387" s="9" t="s">
        <v>63</v>
      </c>
      <c r="V387" s="9" t="s">
        <v>988</v>
      </c>
      <c r="W387" s="14">
        <v>25</v>
      </c>
    </row>
    <row r="388" spans="1:23" ht="27.75" customHeight="1">
      <c r="A388" s="9" t="s">
        <v>515</v>
      </c>
      <c r="B388" s="9" t="s">
        <v>522</v>
      </c>
      <c r="C388" s="9">
        <v>96</v>
      </c>
      <c r="D388" s="10">
        <v>2.6030000000000002</v>
      </c>
      <c r="E388" s="10">
        <v>3.113</v>
      </c>
      <c r="F388" s="9" t="s">
        <v>5</v>
      </c>
      <c r="G388" s="9">
        <v>2</v>
      </c>
      <c r="H388" s="9" t="s">
        <v>780</v>
      </c>
      <c r="I388" s="9" t="s">
        <v>6</v>
      </c>
      <c r="J388" s="9" t="s">
        <v>73</v>
      </c>
      <c r="K388" s="11">
        <v>186</v>
      </c>
      <c r="L388" s="11">
        <v>35</v>
      </c>
      <c r="M388" s="12">
        <v>1962</v>
      </c>
      <c r="N388" s="12">
        <f t="shared" si="60"/>
        <v>155.51737891393145</v>
      </c>
      <c r="O388" s="10">
        <v>2.1707999999999998</v>
      </c>
      <c r="P388" s="10">
        <v>0.25940000000000002</v>
      </c>
      <c r="Q388" s="11">
        <v>93</v>
      </c>
      <c r="R388" s="10">
        <f t="shared" si="61"/>
        <v>1.6916465600000001</v>
      </c>
      <c r="T388" s="11">
        <v>55.9</v>
      </c>
      <c r="U388" s="9" t="s">
        <v>63</v>
      </c>
      <c r="V388" s="9" t="s">
        <v>988</v>
      </c>
      <c r="W388" s="14">
        <v>25</v>
      </c>
    </row>
  </sheetData>
  <printOptions horizontalCentered="1" gridLines="1"/>
  <pageMargins left="0.45" right="0.45" top="0.75" bottom="0.75" header="0.3" footer="0.3"/>
  <pageSetup scale="55" firstPageNumber="49" fitToHeight="15" orientation="landscape" useFirstPageNumber="1" r:id="rId1"/>
  <headerFooter>
    <oddHeader>&amp;C&amp;22District 2 Current Condition Data by Route, Milepost</oddHeader>
    <oddFooter>&amp;C&amp;16&amp;P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88"/>
  <sheetViews>
    <sheetView zoomScale="70" zoomScaleNormal="70" workbookViewId="0"/>
  </sheetViews>
  <sheetFormatPr defaultRowHeight="18.75"/>
  <cols>
    <col min="1" max="1" width="10.42578125" style="9" bestFit="1" customWidth="1"/>
    <col min="2" max="2" width="6.28515625" style="9" bestFit="1" customWidth="1"/>
    <col min="3" max="3" width="11" style="9" bestFit="1" customWidth="1"/>
    <col min="4" max="4" width="11.42578125" style="10" bestFit="1" customWidth="1"/>
    <col min="5" max="5" width="10" style="10" bestFit="1" customWidth="1"/>
    <col min="6" max="6" width="6.85546875" style="9" customWidth="1"/>
    <col min="7" max="7" width="7.7109375" style="9" customWidth="1"/>
    <col min="8" max="8" width="37.42578125" style="9" customWidth="1"/>
    <col min="9" max="9" width="13.42578125" style="9" customWidth="1"/>
    <col min="10" max="10" width="11.85546875" style="9" customWidth="1"/>
    <col min="11" max="11" width="8.42578125" style="11" customWidth="1"/>
    <col min="12" max="12" width="7.85546875" style="11" customWidth="1"/>
    <col min="13" max="13" width="8.85546875" style="12" customWidth="1"/>
    <col min="14" max="14" width="6.140625" style="12" customWidth="1"/>
    <col min="15" max="16" width="6.28515625" style="10" customWidth="1"/>
    <col min="17" max="17" width="5.5703125" style="11" customWidth="1"/>
    <col min="18" max="18" width="6.42578125" style="11" customWidth="1"/>
    <col min="19" max="19" width="7" style="10" customWidth="1"/>
    <col min="20" max="20" width="10.140625" style="11" customWidth="1"/>
    <col min="21" max="21" width="14.28515625" style="9" customWidth="1"/>
    <col min="22" max="22" width="10.42578125" style="14" customWidth="1"/>
    <col min="23" max="23" width="9.7109375" style="14" customWidth="1"/>
    <col min="24" max="16384" width="9.140625" style="1"/>
  </cols>
  <sheetData>
    <row r="1" spans="1:23" s="2" customFormat="1" ht="37.5" customHeight="1" thickBot="1">
      <c r="A1" s="3" t="s">
        <v>0</v>
      </c>
      <c r="B1" s="6" t="s">
        <v>520</v>
      </c>
      <c r="C1" s="6" t="s">
        <v>521</v>
      </c>
      <c r="D1" s="4" t="s">
        <v>1</v>
      </c>
      <c r="E1" s="4" t="s">
        <v>2</v>
      </c>
      <c r="F1" s="5" t="s">
        <v>517</v>
      </c>
      <c r="G1" s="5" t="s">
        <v>529</v>
      </c>
      <c r="H1" s="5" t="s">
        <v>3</v>
      </c>
      <c r="I1" s="6" t="s">
        <v>518</v>
      </c>
      <c r="J1" s="6" t="s">
        <v>530</v>
      </c>
      <c r="K1" s="7" t="s">
        <v>65</v>
      </c>
      <c r="L1" s="7" t="s">
        <v>66</v>
      </c>
      <c r="M1" s="8" t="s">
        <v>528</v>
      </c>
      <c r="N1" s="8" t="s">
        <v>516</v>
      </c>
      <c r="O1" s="4" t="s">
        <v>67</v>
      </c>
      <c r="P1" s="4" t="s">
        <v>68</v>
      </c>
      <c r="Q1" s="7" t="s">
        <v>69</v>
      </c>
      <c r="R1" s="7" t="s">
        <v>993</v>
      </c>
      <c r="S1" s="4" t="s">
        <v>992</v>
      </c>
      <c r="T1" s="15" t="s">
        <v>70</v>
      </c>
      <c r="U1" s="6" t="s">
        <v>62</v>
      </c>
      <c r="V1" s="6" t="s">
        <v>991</v>
      </c>
      <c r="W1" s="13" t="s">
        <v>989</v>
      </c>
    </row>
    <row r="2" spans="1:23" ht="28.5" customHeight="1">
      <c r="A2" s="9" t="s">
        <v>408</v>
      </c>
      <c r="B2" s="9" t="s">
        <v>523</v>
      </c>
      <c r="C2" s="9">
        <v>89</v>
      </c>
      <c r="D2" s="10">
        <v>54.93</v>
      </c>
      <c r="E2" s="10">
        <v>63.997</v>
      </c>
      <c r="F2" s="9" t="s">
        <v>5</v>
      </c>
      <c r="G2" s="9">
        <v>3</v>
      </c>
      <c r="H2" s="9" t="s">
        <v>826</v>
      </c>
      <c r="I2" s="9" t="s">
        <v>6</v>
      </c>
      <c r="J2" s="9" t="s">
        <v>73</v>
      </c>
      <c r="K2" s="11">
        <v>673.7681</v>
      </c>
      <c r="L2" s="11">
        <v>131.4966</v>
      </c>
      <c r="M2" s="12">
        <v>1998</v>
      </c>
      <c r="N2" s="12">
        <f t="shared" ref="N2:N39" si="0">(LN(O2/5.35))/-0.0058</f>
        <v>65.821868131399725</v>
      </c>
      <c r="O2" s="10">
        <v>3.6522000000000001</v>
      </c>
      <c r="P2" s="10">
        <v>8.8900000000000007E-2</v>
      </c>
      <c r="Q2" s="11">
        <v>99</v>
      </c>
      <c r="R2" s="10">
        <f>O2-(4*(P2^2))-(3*(1-Q2/100))</f>
        <v>3.5905871600000001</v>
      </c>
      <c r="T2" s="11">
        <v>66.9619</v>
      </c>
      <c r="U2" s="9" t="s">
        <v>74</v>
      </c>
      <c r="V2" s="9" t="s">
        <v>986</v>
      </c>
      <c r="W2" s="14">
        <v>12</v>
      </c>
    </row>
    <row r="3" spans="1:23" ht="28.5" customHeight="1">
      <c r="A3" s="9" t="s">
        <v>408</v>
      </c>
      <c r="B3" s="9" t="s">
        <v>523</v>
      </c>
      <c r="C3" s="9">
        <v>89</v>
      </c>
      <c r="D3" s="10">
        <v>65.022000000000006</v>
      </c>
      <c r="E3" s="10">
        <v>71.307000000000002</v>
      </c>
      <c r="F3" s="9" t="s">
        <v>5</v>
      </c>
      <c r="G3" s="9">
        <v>3</v>
      </c>
      <c r="H3" s="9" t="s">
        <v>826</v>
      </c>
      <c r="I3" s="9" t="s">
        <v>6</v>
      </c>
      <c r="J3" s="9" t="s">
        <v>73</v>
      </c>
      <c r="K3" s="11">
        <v>654.74030000000005</v>
      </c>
      <c r="L3" s="11">
        <v>125.779</v>
      </c>
      <c r="M3" s="12">
        <v>1986</v>
      </c>
      <c r="N3" s="12">
        <f t="shared" si="0"/>
        <v>78.417630243459769</v>
      </c>
      <c r="O3" s="10">
        <v>3.3948999999999998</v>
      </c>
      <c r="P3" s="10">
        <v>0.11899999999999999</v>
      </c>
      <c r="Q3" s="11">
        <v>80</v>
      </c>
      <c r="R3" s="10">
        <f t="shared" ref="R3:R25" si="1">O3-(4*(P3^2))-(3*(1-Q3/100))</f>
        <v>2.7382559999999998</v>
      </c>
      <c r="T3" s="11">
        <v>63.321399999999997</v>
      </c>
      <c r="U3" s="9" t="s">
        <v>74</v>
      </c>
      <c r="V3" s="9" t="s">
        <v>987</v>
      </c>
      <c r="W3" s="14">
        <v>5</v>
      </c>
    </row>
    <row r="4" spans="1:23" ht="28.5" customHeight="1">
      <c r="A4" s="9" t="s">
        <v>408</v>
      </c>
      <c r="B4" s="9" t="s">
        <v>523</v>
      </c>
      <c r="C4" s="9">
        <v>89</v>
      </c>
      <c r="D4" s="10">
        <v>71.307000000000002</v>
      </c>
      <c r="E4" s="10">
        <v>72.400999999999996</v>
      </c>
      <c r="F4" s="9" t="s">
        <v>5</v>
      </c>
      <c r="G4" s="9">
        <v>3</v>
      </c>
      <c r="H4" s="9" t="s">
        <v>827</v>
      </c>
      <c r="I4" s="9" t="s">
        <v>6</v>
      </c>
      <c r="J4" s="9" t="s">
        <v>73</v>
      </c>
      <c r="K4" s="11">
        <v>866</v>
      </c>
      <c r="L4" s="11">
        <v>87</v>
      </c>
      <c r="M4" s="12">
        <v>1986</v>
      </c>
      <c r="N4" s="12">
        <f t="shared" si="0"/>
        <v>77.44023378334478</v>
      </c>
      <c r="O4" s="10">
        <v>3.4142000000000001</v>
      </c>
      <c r="P4" s="10">
        <v>0.11650000000000001</v>
      </c>
      <c r="Q4" s="11">
        <v>99</v>
      </c>
      <c r="R4" s="10">
        <f t="shared" si="1"/>
        <v>3.3299110000000001</v>
      </c>
      <c r="T4" s="11">
        <v>55.9</v>
      </c>
      <c r="U4" s="9" t="s">
        <v>74</v>
      </c>
      <c r="V4" s="9" t="s">
        <v>986</v>
      </c>
      <c r="W4" s="14">
        <v>1</v>
      </c>
    </row>
    <row r="5" spans="1:23" ht="28.5" customHeight="1">
      <c r="A5" s="9" t="s">
        <v>408</v>
      </c>
      <c r="B5" s="9" t="s">
        <v>523</v>
      </c>
      <c r="C5" s="9">
        <v>89</v>
      </c>
      <c r="D5" s="10">
        <v>72.400999999999996</v>
      </c>
      <c r="E5" s="10">
        <v>77.956999999999994</v>
      </c>
      <c r="F5" s="9" t="s">
        <v>5</v>
      </c>
      <c r="G5" s="9">
        <v>3</v>
      </c>
      <c r="H5" s="9" t="s">
        <v>827</v>
      </c>
      <c r="I5" s="9" t="s">
        <v>6</v>
      </c>
      <c r="J5" s="9" t="s">
        <v>73</v>
      </c>
      <c r="K5" s="11">
        <v>875.97190000000001</v>
      </c>
      <c r="L5" s="11">
        <v>87.043700000000001</v>
      </c>
      <c r="M5" s="12">
        <v>2007</v>
      </c>
      <c r="N5" s="12">
        <f t="shared" si="0"/>
        <v>55.558839417828445</v>
      </c>
      <c r="O5" s="10">
        <v>3.8761999999999999</v>
      </c>
      <c r="P5" s="10">
        <v>0.1115</v>
      </c>
      <c r="Q5" s="11">
        <v>97</v>
      </c>
      <c r="R5" s="10">
        <f t="shared" si="1"/>
        <v>3.7364709999999999</v>
      </c>
      <c r="T5" s="11">
        <v>57.23</v>
      </c>
      <c r="U5" s="9" t="s">
        <v>74</v>
      </c>
      <c r="V5" s="9" t="s">
        <v>986</v>
      </c>
      <c r="W5" s="14">
        <v>21</v>
      </c>
    </row>
    <row r="6" spans="1:23" ht="28.5" customHeight="1">
      <c r="A6" s="9" t="s">
        <v>408</v>
      </c>
      <c r="B6" s="9" t="s">
        <v>523</v>
      </c>
      <c r="C6" s="9">
        <v>89</v>
      </c>
      <c r="D6" s="10">
        <v>77.956999999999994</v>
      </c>
      <c r="E6" s="10">
        <v>84.926000000000002</v>
      </c>
      <c r="F6" s="9" t="s">
        <v>5</v>
      </c>
      <c r="G6" s="9">
        <v>3</v>
      </c>
      <c r="H6" s="9" t="s">
        <v>827</v>
      </c>
      <c r="I6" s="9" t="s">
        <v>6</v>
      </c>
      <c r="J6" s="9" t="s">
        <v>73</v>
      </c>
      <c r="K6" s="11">
        <v>1470.0941</v>
      </c>
      <c r="L6" s="11">
        <v>133.93690000000001</v>
      </c>
      <c r="M6" s="12">
        <v>2007</v>
      </c>
      <c r="N6" s="12">
        <f t="shared" si="0"/>
        <v>59.595595057961177</v>
      </c>
      <c r="O6" s="10">
        <v>3.7865000000000002</v>
      </c>
      <c r="P6" s="10">
        <v>0.14330000000000001</v>
      </c>
      <c r="Q6" s="11">
        <v>93</v>
      </c>
      <c r="R6" s="10">
        <f t="shared" si="1"/>
        <v>3.4943604400000003</v>
      </c>
      <c r="T6" s="11">
        <v>57.15</v>
      </c>
      <c r="U6" s="9" t="s">
        <v>74</v>
      </c>
      <c r="V6" s="9" t="s">
        <v>986</v>
      </c>
      <c r="W6" s="14">
        <v>14</v>
      </c>
    </row>
    <row r="7" spans="1:23" ht="28.5" customHeight="1">
      <c r="A7" s="9" t="s">
        <v>408</v>
      </c>
      <c r="B7" s="9" t="s">
        <v>523</v>
      </c>
      <c r="C7" s="9">
        <v>89</v>
      </c>
      <c r="D7" s="10">
        <v>84.926000000000002</v>
      </c>
      <c r="E7" s="10">
        <v>85.588999999999999</v>
      </c>
      <c r="F7" s="9" t="s">
        <v>5</v>
      </c>
      <c r="G7" s="9">
        <v>3</v>
      </c>
      <c r="H7" s="9" t="s">
        <v>828</v>
      </c>
      <c r="I7" s="9" t="s">
        <v>13</v>
      </c>
      <c r="J7" s="9" t="s">
        <v>73</v>
      </c>
      <c r="K7" s="11">
        <v>3682.6756999999998</v>
      </c>
      <c r="L7" s="11">
        <v>296.42380000000003</v>
      </c>
      <c r="M7" s="12">
        <v>1988</v>
      </c>
      <c r="N7" s="12">
        <f t="shared" si="0"/>
        <v>182.89248801056831</v>
      </c>
      <c r="O7" s="10">
        <v>1.8521000000000001</v>
      </c>
      <c r="P7" s="10">
        <v>0.19159999999999999</v>
      </c>
      <c r="Q7" s="11">
        <v>100</v>
      </c>
      <c r="R7" s="10">
        <f t="shared" si="1"/>
        <v>1.7052577600000001</v>
      </c>
      <c r="T7" s="11">
        <v>50.5</v>
      </c>
      <c r="U7" s="9" t="s">
        <v>213</v>
      </c>
      <c r="V7" s="9" t="s">
        <v>988</v>
      </c>
      <c r="W7" s="14">
        <v>10</v>
      </c>
    </row>
    <row r="8" spans="1:23" ht="28.5" customHeight="1">
      <c r="A8" s="9" t="s">
        <v>408</v>
      </c>
      <c r="B8" s="9" t="s">
        <v>523</v>
      </c>
      <c r="C8" s="9">
        <v>89</v>
      </c>
      <c r="D8" s="10">
        <v>85.588999999999999</v>
      </c>
      <c r="E8" s="10">
        <v>87.161000000000001</v>
      </c>
      <c r="F8" s="9" t="s">
        <v>5</v>
      </c>
      <c r="G8" s="9">
        <v>3</v>
      </c>
      <c r="H8" s="9" t="s">
        <v>828</v>
      </c>
      <c r="I8" s="9" t="s">
        <v>13</v>
      </c>
      <c r="J8" s="9" t="s">
        <v>73</v>
      </c>
      <c r="K8" s="11">
        <v>3703</v>
      </c>
      <c r="L8" s="11">
        <v>298</v>
      </c>
      <c r="M8" s="12">
        <v>1988</v>
      </c>
      <c r="N8" s="12">
        <f t="shared" si="0"/>
        <v>91.014865427019657</v>
      </c>
      <c r="O8" s="10">
        <v>3.1556999999999999</v>
      </c>
      <c r="P8" s="10">
        <v>0.25340000000000001</v>
      </c>
      <c r="Q8" s="11">
        <v>85</v>
      </c>
      <c r="R8" s="10">
        <f t="shared" si="1"/>
        <v>2.4488537599999995</v>
      </c>
      <c r="T8" s="11">
        <v>64.400000000000006</v>
      </c>
      <c r="U8" s="9" t="s">
        <v>213</v>
      </c>
      <c r="V8" s="9" t="s">
        <v>987</v>
      </c>
      <c r="W8" s="14">
        <v>31</v>
      </c>
    </row>
    <row r="9" spans="1:23" ht="28.5" customHeight="1">
      <c r="A9" s="9" t="s">
        <v>408</v>
      </c>
      <c r="B9" s="9" t="s">
        <v>523</v>
      </c>
      <c r="C9" s="9">
        <v>89</v>
      </c>
      <c r="D9" s="10">
        <v>87.161000000000001</v>
      </c>
      <c r="E9" s="10">
        <v>94.403999999999996</v>
      </c>
      <c r="F9" s="9" t="s">
        <v>5</v>
      </c>
      <c r="G9" s="9">
        <v>3</v>
      </c>
      <c r="H9" s="9" t="s">
        <v>829</v>
      </c>
      <c r="I9" s="9" t="s">
        <v>6</v>
      </c>
      <c r="J9" s="9" t="s">
        <v>73</v>
      </c>
      <c r="K9" s="11">
        <v>2287.0036</v>
      </c>
      <c r="L9" s="11">
        <v>184.57929999999999</v>
      </c>
      <c r="M9" s="12">
        <v>2002</v>
      </c>
      <c r="N9" s="12">
        <f t="shared" si="0"/>
        <v>57.937060184100496</v>
      </c>
      <c r="O9" s="10">
        <v>3.8231000000000002</v>
      </c>
      <c r="P9" s="10">
        <v>0.16200000000000001</v>
      </c>
      <c r="Q9" s="11">
        <v>99</v>
      </c>
      <c r="R9" s="10">
        <f t="shared" si="1"/>
        <v>3.6881240000000002</v>
      </c>
      <c r="T9" s="11">
        <v>60.84</v>
      </c>
      <c r="U9" s="9" t="s">
        <v>74</v>
      </c>
      <c r="V9" s="9" t="s">
        <v>986</v>
      </c>
      <c r="W9" s="14">
        <v>19</v>
      </c>
    </row>
    <row r="10" spans="1:23" ht="28.5" customHeight="1">
      <c r="A10" s="9" t="s">
        <v>408</v>
      </c>
      <c r="B10" s="9" t="s">
        <v>523</v>
      </c>
      <c r="C10" s="9">
        <v>89</v>
      </c>
      <c r="D10" s="10">
        <v>94.403999999999996</v>
      </c>
      <c r="E10" s="10">
        <v>99.483000000000004</v>
      </c>
      <c r="F10" s="9" t="s">
        <v>5</v>
      </c>
      <c r="G10" s="9">
        <v>3</v>
      </c>
      <c r="H10" s="9" t="s">
        <v>829</v>
      </c>
      <c r="I10" s="9" t="s">
        <v>6</v>
      </c>
      <c r="J10" s="9" t="s">
        <v>73</v>
      </c>
      <c r="K10" s="11">
        <v>2232</v>
      </c>
      <c r="L10" s="11">
        <v>180</v>
      </c>
      <c r="M10" s="12">
        <v>2002</v>
      </c>
      <c r="N10" s="12">
        <f t="shared" si="0"/>
        <v>65.115195312014919</v>
      </c>
      <c r="O10" s="10">
        <v>3.6671999999999998</v>
      </c>
      <c r="P10" s="10">
        <v>0.17150000000000001</v>
      </c>
      <c r="Q10" s="11">
        <v>97</v>
      </c>
      <c r="R10" s="10">
        <f t="shared" si="1"/>
        <v>3.4595509999999994</v>
      </c>
      <c r="T10" s="11">
        <v>61.67</v>
      </c>
      <c r="U10" s="9" t="s">
        <v>74</v>
      </c>
      <c r="V10" s="9" t="s">
        <v>986</v>
      </c>
      <c r="W10" s="14">
        <v>6</v>
      </c>
    </row>
    <row r="11" spans="1:23" ht="28.5" customHeight="1">
      <c r="A11" s="9" t="s">
        <v>408</v>
      </c>
      <c r="B11" s="9" t="s">
        <v>523</v>
      </c>
      <c r="C11" s="9">
        <v>89</v>
      </c>
      <c r="D11" s="10">
        <v>99.483000000000004</v>
      </c>
      <c r="E11" s="10">
        <v>100.9</v>
      </c>
      <c r="F11" s="9" t="s">
        <v>5</v>
      </c>
      <c r="G11" s="9">
        <v>3</v>
      </c>
      <c r="H11" s="9" t="s">
        <v>830</v>
      </c>
      <c r="I11" s="9" t="s">
        <v>6</v>
      </c>
      <c r="J11" s="9" t="s">
        <v>73</v>
      </c>
      <c r="K11" s="11">
        <v>2648.5758999999998</v>
      </c>
      <c r="L11" s="11">
        <v>213.56950000000001</v>
      </c>
      <c r="M11" s="12">
        <v>2002</v>
      </c>
      <c r="N11" s="12">
        <f t="shared" si="0"/>
        <v>61.855153960560628</v>
      </c>
      <c r="O11" s="10">
        <v>3.7372000000000001</v>
      </c>
      <c r="P11" s="10">
        <v>0.19359999999999999</v>
      </c>
      <c r="Q11" s="11">
        <v>72</v>
      </c>
      <c r="R11" s="10">
        <f t="shared" si="1"/>
        <v>2.7472761600000002</v>
      </c>
      <c r="T11" s="11">
        <v>66.7</v>
      </c>
      <c r="U11" s="9" t="s">
        <v>213</v>
      </c>
      <c r="V11" s="9" t="s">
        <v>986</v>
      </c>
      <c r="W11" s="14">
        <v>39</v>
      </c>
    </row>
    <row r="12" spans="1:23" ht="28.5" customHeight="1">
      <c r="A12" s="9" t="s">
        <v>408</v>
      </c>
      <c r="B12" s="9" t="s">
        <v>523</v>
      </c>
      <c r="C12" s="9">
        <v>89</v>
      </c>
      <c r="D12" s="10">
        <v>100.9</v>
      </c>
      <c r="E12" s="10">
        <v>105.94199999999999</v>
      </c>
      <c r="F12" s="9" t="s">
        <v>5</v>
      </c>
      <c r="G12" s="9">
        <v>3</v>
      </c>
      <c r="H12" s="9" t="s">
        <v>831</v>
      </c>
      <c r="I12" s="9" t="s">
        <v>6</v>
      </c>
      <c r="J12" s="9" t="s">
        <v>73</v>
      </c>
      <c r="K12" s="11">
        <v>2406.7211000000002</v>
      </c>
      <c r="L12" s="11">
        <v>194.1499</v>
      </c>
      <c r="M12" s="12">
        <v>2002</v>
      </c>
      <c r="N12" s="12">
        <f t="shared" si="0"/>
        <v>65.350431238351504</v>
      </c>
      <c r="O12" s="10">
        <v>3.6621999999999999</v>
      </c>
      <c r="P12" s="10">
        <v>0.1663</v>
      </c>
      <c r="Q12" s="11">
        <v>96</v>
      </c>
      <c r="R12" s="10">
        <f t="shared" si="1"/>
        <v>3.4315772399999998</v>
      </c>
      <c r="T12" s="11">
        <v>61.71</v>
      </c>
      <c r="U12" s="9" t="s">
        <v>74</v>
      </c>
      <c r="V12" s="9" t="s">
        <v>986</v>
      </c>
      <c r="W12" s="14">
        <v>4</v>
      </c>
    </row>
    <row r="13" spans="1:23" ht="28.5" customHeight="1">
      <c r="A13" s="9" t="s">
        <v>408</v>
      </c>
      <c r="B13" s="9" t="s">
        <v>523</v>
      </c>
      <c r="C13" s="9">
        <v>89</v>
      </c>
      <c r="D13" s="10">
        <v>105.94199999999999</v>
      </c>
      <c r="E13" s="10">
        <v>111.624</v>
      </c>
      <c r="F13" s="9" t="s">
        <v>5</v>
      </c>
      <c r="G13" s="9">
        <v>3</v>
      </c>
      <c r="H13" s="9" t="s">
        <v>831</v>
      </c>
      <c r="I13" s="9" t="s">
        <v>6</v>
      </c>
      <c r="J13" s="9" t="s">
        <v>73</v>
      </c>
      <c r="K13" s="11">
        <v>2299.9155000000001</v>
      </c>
      <c r="L13" s="11">
        <v>185.1679</v>
      </c>
      <c r="M13" s="12">
        <v>2002</v>
      </c>
      <c r="N13" s="12">
        <f t="shared" si="0"/>
        <v>74.054903293320436</v>
      </c>
      <c r="O13" s="10">
        <v>3.4819</v>
      </c>
      <c r="P13" s="10">
        <v>0.3715</v>
      </c>
      <c r="Q13" s="11">
        <v>98</v>
      </c>
      <c r="R13" s="10">
        <f t="shared" si="1"/>
        <v>2.8698510000000002</v>
      </c>
      <c r="T13" s="11">
        <v>61.65</v>
      </c>
      <c r="U13" s="9" t="s">
        <v>213</v>
      </c>
      <c r="V13" s="9" t="s">
        <v>986</v>
      </c>
      <c r="W13" s="14">
        <v>44</v>
      </c>
    </row>
    <row r="14" spans="1:23" ht="28.5" customHeight="1">
      <c r="A14" s="9" t="s">
        <v>408</v>
      </c>
      <c r="B14" s="9" t="s">
        <v>523</v>
      </c>
      <c r="C14" s="9">
        <v>89</v>
      </c>
      <c r="D14" s="10">
        <v>111.642</v>
      </c>
      <c r="E14" s="10">
        <v>117.867</v>
      </c>
      <c r="F14" s="9" t="s">
        <v>5</v>
      </c>
      <c r="G14" s="9">
        <v>3</v>
      </c>
      <c r="H14" s="9" t="s">
        <v>831</v>
      </c>
      <c r="I14" s="9" t="s">
        <v>6</v>
      </c>
      <c r="J14" s="9" t="s">
        <v>73</v>
      </c>
      <c r="K14" s="11">
        <v>2392.63</v>
      </c>
      <c r="L14" s="11">
        <v>192.53819999999999</v>
      </c>
      <c r="M14" s="12">
        <v>1988</v>
      </c>
      <c r="N14" s="12">
        <f t="shared" si="0"/>
        <v>94.363561167475126</v>
      </c>
      <c r="O14" s="10">
        <v>3.0950000000000002</v>
      </c>
      <c r="P14" s="10">
        <v>0.20860000000000001</v>
      </c>
      <c r="Q14" s="11">
        <v>89</v>
      </c>
      <c r="R14" s="10">
        <f t="shared" si="1"/>
        <v>2.5909441600000003</v>
      </c>
      <c r="T14" s="11">
        <v>63.683300000000003</v>
      </c>
      <c r="U14" s="9" t="s">
        <v>74</v>
      </c>
      <c r="V14" s="9" t="s">
        <v>987</v>
      </c>
      <c r="W14" s="14">
        <v>2</v>
      </c>
    </row>
    <row r="15" spans="1:23" ht="28.5" customHeight="1">
      <c r="A15" s="9" t="s">
        <v>408</v>
      </c>
      <c r="B15" s="9" t="s">
        <v>523</v>
      </c>
      <c r="C15" s="9">
        <v>89</v>
      </c>
      <c r="D15" s="10">
        <v>117.867</v>
      </c>
      <c r="E15" s="10">
        <v>118.322</v>
      </c>
      <c r="F15" s="9" t="s">
        <v>5</v>
      </c>
      <c r="G15" s="9">
        <v>3</v>
      </c>
      <c r="H15" s="9" t="s">
        <v>831</v>
      </c>
      <c r="I15" s="9" t="s">
        <v>6</v>
      </c>
      <c r="J15" s="9" t="s">
        <v>73</v>
      </c>
      <c r="K15" s="11">
        <v>2694</v>
      </c>
      <c r="L15" s="11">
        <v>217</v>
      </c>
      <c r="M15" s="12">
        <v>1996</v>
      </c>
      <c r="N15" s="12">
        <f t="shared" si="0"/>
        <v>94.949481248337733</v>
      </c>
      <c r="O15" s="10">
        <v>3.0844999999999998</v>
      </c>
      <c r="P15" s="10">
        <v>0.11600000000000001</v>
      </c>
      <c r="Q15" s="11">
        <v>89</v>
      </c>
      <c r="R15" s="10">
        <f t="shared" si="1"/>
        <v>2.7006759999999996</v>
      </c>
      <c r="T15" s="11">
        <v>49.5</v>
      </c>
      <c r="U15" s="9" t="s">
        <v>213</v>
      </c>
      <c r="V15" s="9" t="s">
        <v>986</v>
      </c>
      <c r="W15" s="14">
        <v>36</v>
      </c>
    </row>
    <row r="16" spans="1:23" ht="28.5" customHeight="1">
      <c r="A16" s="9" t="s">
        <v>408</v>
      </c>
      <c r="B16" s="9" t="s">
        <v>523</v>
      </c>
      <c r="C16" s="9" t="s">
        <v>973</v>
      </c>
      <c r="D16" s="10">
        <v>118.322</v>
      </c>
      <c r="E16" s="10">
        <v>120.9</v>
      </c>
      <c r="F16" s="9" t="s">
        <v>5</v>
      </c>
      <c r="G16" s="9">
        <v>3</v>
      </c>
      <c r="H16" s="9" t="s">
        <v>831</v>
      </c>
      <c r="I16" s="9" t="s">
        <v>13</v>
      </c>
      <c r="J16" s="9" t="s">
        <v>73</v>
      </c>
      <c r="K16" s="11">
        <v>1942.3367000000001</v>
      </c>
      <c r="L16" s="11">
        <v>156.54689999999999</v>
      </c>
      <c r="M16" s="12">
        <v>2001</v>
      </c>
      <c r="N16" s="12">
        <f t="shared" si="0"/>
        <v>53.75793729176894</v>
      </c>
      <c r="O16" s="10">
        <v>3.9169</v>
      </c>
      <c r="P16" s="10">
        <v>0.21890000000000001</v>
      </c>
      <c r="Q16" s="11">
        <v>99</v>
      </c>
      <c r="R16" s="10">
        <f t="shared" si="1"/>
        <v>3.6952311599999996</v>
      </c>
      <c r="T16" s="11">
        <v>64.05</v>
      </c>
      <c r="U16" s="9" t="s">
        <v>74</v>
      </c>
      <c r="V16" s="9" t="s">
        <v>986</v>
      </c>
      <c r="W16" s="14">
        <v>20</v>
      </c>
    </row>
    <row r="17" spans="1:23" ht="28.5" customHeight="1">
      <c r="A17" s="9" t="s">
        <v>408</v>
      </c>
      <c r="B17" s="9" t="s">
        <v>523</v>
      </c>
      <c r="C17" s="9" t="s">
        <v>973</v>
      </c>
      <c r="D17" s="10">
        <v>120.9</v>
      </c>
      <c r="E17" s="10">
        <v>127.16</v>
      </c>
      <c r="F17" s="9" t="s">
        <v>5</v>
      </c>
      <c r="G17" s="9">
        <v>3</v>
      </c>
      <c r="H17" s="9" t="s">
        <v>832</v>
      </c>
      <c r="I17" s="9" t="s">
        <v>13</v>
      </c>
      <c r="J17" s="9" t="s">
        <v>73</v>
      </c>
      <c r="K17" s="11">
        <v>1848</v>
      </c>
      <c r="L17" s="11">
        <v>149</v>
      </c>
      <c r="M17" s="12">
        <v>2004</v>
      </c>
      <c r="N17" s="12">
        <f t="shared" si="0"/>
        <v>50.328069867596142</v>
      </c>
      <c r="O17" s="10">
        <v>3.9956</v>
      </c>
      <c r="P17" s="10">
        <v>0.15440000000000001</v>
      </c>
      <c r="Q17" s="11">
        <v>99</v>
      </c>
      <c r="R17" s="10">
        <f t="shared" si="1"/>
        <v>3.8702425600000003</v>
      </c>
      <c r="T17" s="11">
        <v>62.184600000000003</v>
      </c>
      <c r="U17" s="9" t="s">
        <v>74</v>
      </c>
      <c r="V17" s="9"/>
    </row>
    <row r="18" spans="1:23" ht="28.5" customHeight="1">
      <c r="A18" s="9" t="s">
        <v>408</v>
      </c>
      <c r="B18" s="9" t="s">
        <v>523</v>
      </c>
      <c r="C18" s="9" t="s">
        <v>973</v>
      </c>
      <c r="D18" s="10">
        <v>127.16</v>
      </c>
      <c r="E18" s="10">
        <v>132</v>
      </c>
      <c r="F18" s="9" t="s">
        <v>5</v>
      </c>
      <c r="G18" s="9">
        <v>3</v>
      </c>
      <c r="H18" s="9" t="s">
        <v>831</v>
      </c>
      <c r="I18" s="9" t="s">
        <v>13</v>
      </c>
      <c r="J18" s="9" t="s">
        <v>79</v>
      </c>
      <c r="K18" s="11">
        <v>1848</v>
      </c>
      <c r="L18" s="11">
        <v>149</v>
      </c>
      <c r="M18" s="12">
        <v>2001</v>
      </c>
      <c r="N18" s="12">
        <f t="shared" si="0"/>
        <v>69.452368927900338</v>
      </c>
      <c r="O18" s="10">
        <v>3.5760999999999998</v>
      </c>
      <c r="P18" s="10">
        <v>0.2185</v>
      </c>
      <c r="Q18" s="11">
        <v>100</v>
      </c>
      <c r="R18" s="10">
        <f t="shared" si="1"/>
        <v>3.3851309999999999</v>
      </c>
      <c r="T18" s="11">
        <v>65.022199999999998</v>
      </c>
      <c r="U18" s="9" t="s">
        <v>74</v>
      </c>
      <c r="V18" s="9" t="s">
        <v>986</v>
      </c>
      <c r="W18" s="14">
        <v>11</v>
      </c>
    </row>
    <row r="19" spans="1:23" ht="28.5" customHeight="1">
      <c r="A19" s="9" t="s">
        <v>408</v>
      </c>
      <c r="B19" s="9" t="s">
        <v>523</v>
      </c>
      <c r="C19" s="9" t="s">
        <v>973</v>
      </c>
      <c r="D19" s="10">
        <v>132</v>
      </c>
      <c r="E19" s="10">
        <v>136</v>
      </c>
      <c r="F19" s="9" t="s">
        <v>5</v>
      </c>
      <c r="G19" s="9">
        <v>3</v>
      </c>
      <c r="H19" s="9" t="s">
        <v>833</v>
      </c>
      <c r="I19" s="9" t="s">
        <v>13</v>
      </c>
      <c r="J19" s="9" t="s">
        <v>79</v>
      </c>
      <c r="K19" s="11">
        <v>1832.7855</v>
      </c>
      <c r="L19" s="11">
        <v>148.15479999999999</v>
      </c>
      <c r="M19" s="12">
        <v>2004</v>
      </c>
      <c r="N19" s="12">
        <f t="shared" si="0"/>
        <v>42.277174522350421</v>
      </c>
      <c r="O19" s="10">
        <v>4.1866000000000003</v>
      </c>
      <c r="P19" s="10">
        <v>0.159</v>
      </c>
      <c r="Q19" s="11">
        <v>100</v>
      </c>
      <c r="R19" s="10">
        <f t="shared" si="1"/>
        <v>4.0854759999999999</v>
      </c>
      <c r="T19" s="11">
        <v>61.987499999999997</v>
      </c>
      <c r="U19" s="9" t="s">
        <v>74</v>
      </c>
      <c r="V19" s="9"/>
    </row>
    <row r="20" spans="1:23" ht="28.5" customHeight="1">
      <c r="A20" s="9" t="s">
        <v>408</v>
      </c>
      <c r="B20" s="9" t="s">
        <v>523</v>
      </c>
      <c r="C20" s="9" t="s">
        <v>973</v>
      </c>
      <c r="D20" s="10">
        <v>136</v>
      </c>
      <c r="E20" s="10">
        <v>139.30000000000001</v>
      </c>
      <c r="F20" s="9" t="s">
        <v>5</v>
      </c>
      <c r="G20" s="9">
        <v>3</v>
      </c>
      <c r="H20" s="9" t="s">
        <v>833</v>
      </c>
      <c r="I20" s="9" t="s">
        <v>13</v>
      </c>
      <c r="J20" s="9" t="s">
        <v>79</v>
      </c>
      <c r="K20" s="11">
        <v>2650.5697</v>
      </c>
      <c r="L20" s="11">
        <v>213.73939999999999</v>
      </c>
      <c r="M20" s="12">
        <v>2002</v>
      </c>
      <c r="N20" s="12">
        <f t="shared" si="0"/>
        <v>58.80965411077441</v>
      </c>
      <c r="O20" s="10">
        <v>3.8037999999999998</v>
      </c>
      <c r="P20" s="10">
        <v>0.2339</v>
      </c>
      <c r="Q20" s="11">
        <v>99</v>
      </c>
      <c r="R20" s="10">
        <f t="shared" si="1"/>
        <v>3.5549631599999998</v>
      </c>
      <c r="T20" s="11">
        <v>64.112499999999997</v>
      </c>
      <c r="U20" s="9" t="s">
        <v>74</v>
      </c>
      <c r="V20" s="9" t="s">
        <v>986</v>
      </c>
      <c r="W20" s="14">
        <v>15</v>
      </c>
    </row>
    <row r="21" spans="1:23" ht="28.5" customHeight="1">
      <c r="A21" s="9" t="s">
        <v>408</v>
      </c>
      <c r="B21" s="9" t="s">
        <v>523</v>
      </c>
      <c r="C21" s="9" t="s">
        <v>973</v>
      </c>
      <c r="D21" s="10">
        <v>139.30000000000001</v>
      </c>
      <c r="E21" s="10">
        <v>142.511</v>
      </c>
      <c r="F21" s="9" t="s">
        <v>5</v>
      </c>
      <c r="G21" s="9">
        <v>3</v>
      </c>
      <c r="H21" s="9" t="s">
        <v>834</v>
      </c>
      <c r="I21" s="9" t="s">
        <v>13</v>
      </c>
      <c r="J21" s="9" t="s">
        <v>79</v>
      </c>
      <c r="K21" s="11">
        <v>2848.2597000000001</v>
      </c>
      <c r="L21" s="11">
        <v>271.89100000000002</v>
      </c>
      <c r="M21" s="12">
        <v>1990</v>
      </c>
      <c r="N21" s="12">
        <f t="shared" si="0"/>
        <v>99.928427186868717</v>
      </c>
      <c r="O21" s="10">
        <v>2.9967000000000001</v>
      </c>
      <c r="P21" s="10">
        <v>0.24610000000000001</v>
      </c>
      <c r="Q21" s="11">
        <v>98</v>
      </c>
      <c r="R21" s="10">
        <f t="shared" si="1"/>
        <v>2.6944391599999999</v>
      </c>
      <c r="T21" s="11">
        <v>59.783299999999997</v>
      </c>
      <c r="U21" s="9" t="s">
        <v>74</v>
      </c>
      <c r="V21" s="9" t="s">
        <v>988</v>
      </c>
      <c r="W21" s="14">
        <v>6</v>
      </c>
    </row>
    <row r="22" spans="1:23" ht="28.5" customHeight="1">
      <c r="A22" s="9" t="s">
        <v>408</v>
      </c>
      <c r="B22" s="9" t="s">
        <v>523</v>
      </c>
      <c r="C22" s="9" t="s">
        <v>973</v>
      </c>
      <c r="D22" s="10">
        <v>142.511</v>
      </c>
      <c r="E22" s="10">
        <v>146.84899999999999</v>
      </c>
      <c r="F22" s="9" t="s">
        <v>5</v>
      </c>
      <c r="G22" s="9">
        <v>3</v>
      </c>
      <c r="H22" s="9" t="s">
        <v>835</v>
      </c>
      <c r="I22" s="9" t="s">
        <v>13</v>
      </c>
      <c r="J22" s="9" t="s">
        <v>73</v>
      </c>
      <c r="K22" s="11">
        <v>3546.7689999999998</v>
      </c>
      <c r="L22" s="11">
        <v>357.11270000000002</v>
      </c>
      <c r="M22" s="12">
        <v>1982</v>
      </c>
      <c r="N22" s="12">
        <f t="shared" si="0"/>
        <v>84.890989646334504</v>
      </c>
      <c r="O22" s="10">
        <v>3.2698</v>
      </c>
      <c r="P22" s="10">
        <v>0.23710000000000001</v>
      </c>
      <c r="Q22" s="11">
        <v>97</v>
      </c>
      <c r="R22" s="10">
        <f t="shared" si="1"/>
        <v>2.9549343600000002</v>
      </c>
      <c r="T22" s="11">
        <v>57.533299999999997</v>
      </c>
      <c r="U22" s="9" t="s">
        <v>74</v>
      </c>
      <c r="V22" s="9" t="s">
        <v>987</v>
      </c>
      <c r="W22" s="14">
        <v>10</v>
      </c>
    </row>
    <row r="23" spans="1:23" ht="28.5" customHeight="1">
      <c r="A23" s="9" t="s">
        <v>408</v>
      </c>
      <c r="B23" s="9" t="s">
        <v>523</v>
      </c>
      <c r="C23" s="9" t="s">
        <v>973</v>
      </c>
      <c r="D23" s="10">
        <v>146.84899999999999</v>
      </c>
      <c r="E23" s="10">
        <v>148</v>
      </c>
      <c r="F23" s="9" t="s">
        <v>5</v>
      </c>
      <c r="G23" s="9">
        <v>3</v>
      </c>
      <c r="H23" s="9" t="s">
        <v>835</v>
      </c>
      <c r="I23" s="9" t="s">
        <v>13</v>
      </c>
      <c r="J23" s="9" t="s">
        <v>73</v>
      </c>
      <c r="K23" s="11">
        <v>4284.7150000000001</v>
      </c>
      <c r="L23" s="11">
        <v>434.13810000000001</v>
      </c>
      <c r="M23" s="12">
        <v>1977</v>
      </c>
      <c r="N23" s="12">
        <f t="shared" si="0"/>
        <v>102.19283314959141</v>
      </c>
      <c r="O23" s="10">
        <v>2.9575999999999998</v>
      </c>
      <c r="P23" s="10">
        <v>0.27800000000000002</v>
      </c>
      <c r="Q23" s="11">
        <v>85</v>
      </c>
      <c r="R23" s="10">
        <f t="shared" si="1"/>
        <v>2.1984639999999995</v>
      </c>
      <c r="T23" s="11">
        <v>51.9</v>
      </c>
      <c r="U23" s="9" t="s">
        <v>74</v>
      </c>
      <c r="V23" s="9" t="s">
        <v>988</v>
      </c>
      <c r="W23" s="14">
        <v>1</v>
      </c>
    </row>
    <row r="24" spans="1:23" ht="28.5" customHeight="1">
      <c r="A24" s="9" t="s">
        <v>408</v>
      </c>
      <c r="B24" s="9" t="s">
        <v>523</v>
      </c>
      <c r="C24" s="9" t="s">
        <v>973</v>
      </c>
      <c r="D24" s="10">
        <v>148</v>
      </c>
      <c r="E24" s="10">
        <v>151</v>
      </c>
      <c r="F24" s="9" t="s">
        <v>5</v>
      </c>
      <c r="G24" s="9">
        <v>3</v>
      </c>
      <c r="H24" s="9" t="s">
        <v>835</v>
      </c>
      <c r="I24" s="9" t="s">
        <v>13</v>
      </c>
      <c r="J24" s="9" t="s">
        <v>73</v>
      </c>
      <c r="K24" s="11">
        <v>5605.6840000000002</v>
      </c>
      <c r="L24" s="11">
        <v>486.29399999999998</v>
      </c>
      <c r="M24" s="12">
        <v>2001</v>
      </c>
      <c r="N24" s="12">
        <f t="shared" si="0"/>
        <v>70.530880582599622</v>
      </c>
      <c r="O24" s="10">
        <v>3.5537999999999998</v>
      </c>
      <c r="P24" s="10">
        <v>0.2707</v>
      </c>
      <c r="Q24" s="11">
        <v>88</v>
      </c>
      <c r="R24" s="10">
        <f t="shared" si="1"/>
        <v>2.9006860400000001</v>
      </c>
      <c r="T24" s="11">
        <v>61.866700000000002</v>
      </c>
      <c r="U24" s="9" t="s">
        <v>74</v>
      </c>
      <c r="V24" s="9" t="s">
        <v>988</v>
      </c>
      <c r="W24" s="14">
        <v>12</v>
      </c>
    </row>
    <row r="25" spans="1:23" ht="28.5" customHeight="1">
      <c r="A25" s="9" t="s">
        <v>408</v>
      </c>
      <c r="B25" s="9" t="s">
        <v>523</v>
      </c>
      <c r="C25" s="9" t="s">
        <v>973</v>
      </c>
      <c r="D25" s="10">
        <v>151</v>
      </c>
      <c r="E25" s="10">
        <v>154.25200000000001</v>
      </c>
      <c r="F25" s="9" t="s">
        <v>5</v>
      </c>
      <c r="G25" s="9">
        <v>3</v>
      </c>
      <c r="H25" s="9" t="s">
        <v>835</v>
      </c>
      <c r="I25" s="9" t="s">
        <v>13</v>
      </c>
      <c r="J25" s="9" t="s">
        <v>73</v>
      </c>
      <c r="K25" s="11">
        <v>10878.2297</v>
      </c>
      <c r="L25" s="11">
        <v>876.83299999999997</v>
      </c>
      <c r="M25" s="12">
        <v>2002</v>
      </c>
      <c r="N25" s="12">
        <f t="shared" si="0"/>
        <v>75.716759830811412</v>
      </c>
      <c r="O25" s="10">
        <v>3.4485000000000001</v>
      </c>
      <c r="P25" s="10">
        <v>0.30730000000000002</v>
      </c>
      <c r="Q25" s="11">
        <v>93</v>
      </c>
      <c r="R25" s="10">
        <f t="shared" si="1"/>
        <v>2.8607668400000001</v>
      </c>
      <c r="T25" s="11">
        <v>56.7438</v>
      </c>
      <c r="U25" s="9" t="s">
        <v>213</v>
      </c>
      <c r="V25" s="9" t="s">
        <v>987</v>
      </c>
      <c r="W25" s="14">
        <v>35</v>
      </c>
    </row>
    <row r="26" spans="1:23" ht="28.5" customHeight="1">
      <c r="A26" s="9" t="s">
        <v>408</v>
      </c>
      <c r="B26" s="9" t="s">
        <v>523</v>
      </c>
      <c r="C26" s="9" t="s">
        <v>973</v>
      </c>
      <c r="D26" s="10">
        <v>154.25200000000001</v>
      </c>
      <c r="E26" s="10">
        <v>155.12</v>
      </c>
      <c r="F26" s="9" t="s">
        <v>5</v>
      </c>
      <c r="G26" s="9">
        <v>3</v>
      </c>
      <c r="H26" s="9" t="s">
        <v>836</v>
      </c>
      <c r="I26" s="9" t="s">
        <v>12</v>
      </c>
      <c r="J26" s="9" t="s">
        <v>73</v>
      </c>
      <c r="K26" s="11">
        <v>6122.1498000000001</v>
      </c>
      <c r="L26" s="11">
        <v>493.34100000000001</v>
      </c>
      <c r="M26" s="12">
        <v>1991</v>
      </c>
      <c r="N26" s="12">
        <f>(LN(O26/5))/-0.0038</f>
        <v>156.68515795823384</v>
      </c>
      <c r="O26" s="10">
        <v>2.7566999999999999</v>
      </c>
      <c r="P26" s="10" t="s">
        <v>226</v>
      </c>
      <c r="Q26" s="11">
        <v>75</v>
      </c>
      <c r="R26" s="10">
        <f>O26-5*(1-(Q26/100))</f>
        <v>1.5066999999999999</v>
      </c>
      <c r="S26" s="10">
        <v>0.56340000000000001</v>
      </c>
      <c r="T26" s="11">
        <v>44.924999999999997</v>
      </c>
      <c r="U26" s="9" t="s">
        <v>213</v>
      </c>
      <c r="V26" s="9" t="s">
        <v>988</v>
      </c>
      <c r="W26" s="14">
        <v>13</v>
      </c>
    </row>
    <row r="27" spans="1:23" ht="28.5" customHeight="1">
      <c r="A27" s="9" t="s">
        <v>408</v>
      </c>
      <c r="B27" s="9" t="s">
        <v>523</v>
      </c>
      <c r="C27" s="9" t="s">
        <v>973</v>
      </c>
      <c r="D27" s="10">
        <v>155.12</v>
      </c>
      <c r="E27" s="10">
        <v>158.81800000000001</v>
      </c>
      <c r="F27" s="9" t="s">
        <v>5</v>
      </c>
      <c r="G27" s="9">
        <v>3</v>
      </c>
      <c r="H27" s="9" t="s">
        <v>837</v>
      </c>
      <c r="I27" s="9" t="s">
        <v>13</v>
      </c>
      <c r="J27" s="9" t="s">
        <v>73</v>
      </c>
      <c r="K27" s="11">
        <v>4079.1738999999998</v>
      </c>
      <c r="L27" s="11">
        <v>329.01190000000003</v>
      </c>
      <c r="M27" s="12">
        <v>2002</v>
      </c>
      <c r="N27" s="12">
        <f t="shared" si="0"/>
        <v>76.55875787764046</v>
      </c>
      <c r="O27" s="10">
        <v>3.4317000000000002</v>
      </c>
      <c r="P27" s="10">
        <v>0.23139999999999999</v>
      </c>
      <c r="Q27" s="11">
        <v>80</v>
      </c>
      <c r="R27" s="10">
        <f t="shared" ref="R27:R66" si="2">O27-(4*(P27^2))-(3*(1-Q27/100))</f>
        <v>2.6175161600000001</v>
      </c>
      <c r="T27" s="11">
        <v>61.45</v>
      </c>
      <c r="U27" s="9" t="s">
        <v>74</v>
      </c>
      <c r="V27" s="9" t="s">
        <v>987</v>
      </c>
      <c r="W27" s="14">
        <v>3</v>
      </c>
    </row>
    <row r="28" spans="1:23" ht="28.5" customHeight="1">
      <c r="A28" s="9" t="s">
        <v>408</v>
      </c>
      <c r="B28" s="9" t="s">
        <v>523</v>
      </c>
      <c r="C28" s="9" t="s">
        <v>973</v>
      </c>
      <c r="D28" s="10">
        <v>158.81800000000001</v>
      </c>
      <c r="E28" s="10">
        <v>163.36500000000001</v>
      </c>
      <c r="F28" s="9" t="s">
        <v>5</v>
      </c>
      <c r="G28" s="9">
        <v>3</v>
      </c>
      <c r="H28" s="9" t="s">
        <v>971</v>
      </c>
      <c r="I28" s="9" t="s">
        <v>13</v>
      </c>
      <c r="J28" s="9" t="s">
        <v>73</v>
      </c>
      <c r="K28" s="11">
        <v>4882.6478999999999</v>
      </c>
      <c r="L28" s="11">
        <v>393.79329999999999</v>
      </c>
      <c r="M28" s="12">
        <v>1973</v>
      </c>
      <c r="N28" s="12">
        <f t="shared" si="0"/>
        <v>63.175025863306203</v>
      </c>
      <c r="O28" s="10">
        <v>3.7086999999999999</v>
      </c>
      <c r="P28" s="10">
        <v>0.13289999999999999</v>
      </c>
      <c r="Q28" s="11">
        <v>96</v>
      </c>
      <c r="R28" s="10">
        <f t="shared" si="2"/>
        <v>3.5180503599999997</v>
      </c>
      <c r="T28" s="11">
        <v>66.459999999999994</v>
      </c>
      <c r="U28" s="9" t="s">
        <v>74</v>
      </c>
      <c r="V28" s="9" t="s">
        <v>986</v>
      </c>
      <c r="W28" s="14">
        <v>8</v>
      </c>
    </row>
    <row r="29" spans="1:23" ht="28.5" customHeight="1">
      <c r="A29" s="9" t="s">
        <v>408</v>
      </c>
      <c r="B29" s="9" t="s">
        <v>523</v>
      </c>
      <c r="C29" s="9" t="s">
        <v>973</v>
      </c>
      <c r="D29" s="10">
        <v>163.36500000000001</v>
      </c>
      <c r="E29" s="10">
        <v>165.82</v>
      </c>
      <c r="F29" s="9" t="s">
        <v>5</v>
      </c>
      <c r="G29" s="9">
        <v>3</v>
      </c>
      <c r="H29" s="9" t="s">
        <v>971</v>
      </c>
      <c r="I29" s="9" t="s">
        <v>13</v>
      </c>
      <c r="K29" s="11">
        <v>3598</v>
      </c>
      <c r="L29" s="11">
        <v>290</v>
      </c>
      <c r="N29" s="12">
        <f t="shared" si="0"/>
        <v>54.55208600660508</v>
      </c>
      <c r="O29" s="10">
        <v>3.8988999999999998</v>
      </c>
      <c r="P29" s="10">
        <v>0.17460000000000001</v>
      </c>
      <c r="Q29" s="11">
        <v>88</v>
      </c>
      <c r="R29" s="10">
        <f t="shared" si="2"/>
        <v>3.4169593599999999</v>
      </c>
      <c r="T29" s="11">
        <v>66.375</v>
      </c>
      <c r="U29" s="9" t="s">
        <v>74</v>
      </c>
      <c r="V29" s="9"/>
    </row>
    <row r="30" spans="1:23" ht="28.5" customHeight="1">
      <c r="A30" s="9" t="s">
        <v>408</v>
      </c>
      <c r="B30" s="9" t="s">
        <v>523</v>
      </c>
      <c r="C30" s="9" t="s">
        <v>973</v>
      </c>
      <c r="D30" s="10">
        <v>165.82</v>
      </c>
      <c r="E30" s="10">
        <v>169.29300000000001</v>
      </c>
      <c r="F30" s="9" t="s">
        <v>5</v>
      </c>
      <c r="G30" s="9">
        <v>3</v>
      </c>
      <c r="H30" s="9" t="s">
        <v>972</v>
      </c>
      <c r="I30" s="9" t="s">
        <v>6</v>
      </c>
      <c r="K30" s="11">
        <v>2801.2213999999999</v>
      </c>
      <c r="L30" s="11">
        <v>225.88310000000001</v>
      </c>
      <c r="N30" s="12">
        <f t="shared" si="0"/>
        <v>57.666684874877305</v>
      </c>
      <c r="O30" s="10">
        <v>3.8290999999999999</v>
      </c>
      <c r="P30" s="10">
        <v>0.1731</v>
      </c>
      <c r="Q30" s="11">
        <v>99</v>
      </c>
      <c r="R30" s="10">
        <f t="shared" si="2"/>
        <v>3.67924556</v>
      </c>
      <c r="T30" s="11">
        <v>64.0625</v>
      </c>
      <c r="U30" s="9" t="s">
        <v>74</v>
      </c>
      <c r="V30" s="9"/>
    </row>
    <row r="31" spans="1:23" ht="28.5" customHeight="1">
      <c r="A31" s="9" t="s">
        <v>408</v>
      </c>
      <c r="B31" s="9" t="s">
        <v>523</v>
      </c>
      <c r="C31" s="9" t="s">
        <v>973</v>
      </c>
      <c r="D31" s="10">
        <v>169.29300000000001</v>
      </c>
      <c r="E31" s="10">
        <v>175.12799999999999</v>
      </c>
      <c r="F31" s="9" t="s">
        <v>5</v>
      </c>
      <c r="G31" s="9">
        <v>3</v>
      </c>
      <c r="H31" s="9" t="s">
        <v>971</v>
      </c>
      <c r="I31" s="9" t="s">
        <v>6</v>
      </c>
      <c r="K31" s="11">
        <v>2492</v>
      </c>
      <c r="L31" s="11">
        <v>201</v>
      </c>
      <c r="N31" s="12">
        <f t="shared" si="0"/>
        <v>54.207505696612238</v>
      </c>
      <c r="O31" s="10">
        <v>3.9066999999999998</v>
      </c>
      <c r="P31" s="10">
        <v>0.1133</v>
      </c>
      <c r="Q31" s="11">
        <v>97</v>
      </c>
      <c r="R31" s="10">
        <f t="shared" si="2"/>
        <v>3.76535244</v>
      </c>
      <c r="T31" s="11">
        <v>66.5364</v>
      </c>
      <c r="U31" s="9" t="s">
        <v>74</v>
      </c>
      <c r="V31" s="9"/>
    </row>
    <row r="32" spans="1:23" ht="28.5" customHeight="1">
      <c r="A32" s="9" t="s">
        <v>408</v>
      </c>
      <c r="B32" s="9" t="s">
        <v>523</v>
      </c>
      <c r="C32" s="9" t="s">
        <v>973</v>
      </c>
      <c r="D32" s="10">
        <v>175.12799999999999</v>
      </c>
      <c r="E32" s="10">
        <v>184.58099999999999</v>
      </c>
      <c r="F32" s="9" t="s">
        <v>5</v>
      </c>
      <c r="G32" s="9">
        <v>3</v>
      </c>
      <c r="H32" s="9" t="s">
        <v>837</v>
      </c>
      <c r="I32" s="9" t="s">
        <v>6</v>
      </c>
      <c r="K32" s="11">
        <v>1963.5252</v>
      </c>
      <c r="L32" s="11">
        <v>201</v>
      </c>
      <c r="N32" s="12">
        <f t="shared" si="0"/>
        <v>54.370874605075372</v>
      </c>
      <c r="O32" s="10">
        <v>3.903</v>
      </c>
      <c r="P32" s="10">
        <v>0.14649999999999999</v>
      </c>
      <c r="Q32" s="11">
        <v>96</v>
      </c>
      <c r="R32" s="10">
        <f t="shared" si="2"/>
        <v>3.6971509999999999</v>
      </c>
      <c r="T32" s="11">
        <v>66.378900000000002</v>
      </c>
      <c r="U32" s="9" t="s">
        <v>74</v>
      </c>
      <c r="V32" s="9"/>
    </row>
    <row r="33" spans="1:23" ht="28.5" customHeight="1">
      <c r="A33" s="9" t="s">
        <v>409</v>
      </c>
      <c r="B33" s="9" t="s">
        <v>523</v>
      </c>
      <c r="C33" s="9">
        <v>189</v>
      </c>
      <c r="D33" s="10">
        <v>0</v>
      </c>
      <c r="E33" s="10">
        <v>0.25600000000000001</v>
      </c>
      <c r="F33" s="9" t="s">
        <v>5</v>
      </c>
      <c r="G33" s="9">
        <v>3</v>
      </c>
      <c r="H33" s="9" t="s">
        <v>838</v>
      </c>
      <c r="I33" s="9" t="s">
        <v>6</v>
      </c>
      <c r="J33" s="9" t="s">
        <v>73</v>
      </c>
      <c r="K33" s="11">
        <v>611</v>
      </c>
      <c r="L33" s="11">
        <v>126</v>
      </c>
      <c r="M33" s="12">
        <v>1995</v>
      </c>
      <c r="N33" s="12">
        <f t="shared" si="0"/>
        <v>182.53910470789538</v>
      </c>
      <c r="O33" s="10">
        <v>1.8559000000000001</v>
      </c>
      <c r="P33" s="10">
        <v>0.21609999999999999</v>
      </c>
      <c r="Q33" s="11">
        <v>80</v>
      </c>
      <c r="R33" s="10">
        <v>1.5</v>
      </c>
      <c r="T33" s="11">
        <v>53</v>
      </c>
      <c r="U33" s="9" t="s">
        <v>63</v>
      </c>
      <c r="V33" s="9" t="s">
        <v>987</v>
      </c>
      <c r="W33" s="14">
        <v>19</v>
      </c>
    </row>
    <row r="34" spans="1:23" ht="28.5" customHeight="1">
      <c r="A34" s="9" t="s">
        <v>409</v>
      </c>
      <c r="B34" s="9" t="s">
        <v>523</v>
      </c>
      <c r="C34" s="9">
        <v>189</v>
      </c>
      <c r="D34" s="10">
        <v>0.25600000000000001</v>
      </c>
      <c r="E34" s="10">
        <v>10.135999999999999</v>
      </c>
      <c r="F34" s="9" t="s">
        <v>5</v>
      </c>
      <c r="G34" s="9">
        <v>3</v>
      </c>
      <c r="H34" s="9" t="s">
        <v>838</v>
      </c>
      <c r="I34" s="9" t="s">
        <v>6</v>
      </c>
      <c r="J34" s="9" t="s">
        <v>73</v>
      </c>
      <c r="K34" s="11">
        <v>611</v>
      </c>
      <c r="L34" s="11">
        <v>126</v>
      </c>
      <c r="M34" s="12">
        <v>1995</v>
      </c>
      <c r="N34" s="12">
        <f t="shared" si="0"/>
        <v>97.863840635849513</v>
      </c>
      <c r="O34" s="10">
        <v>3.0327999999999999</v>
      </c>
      <c r="P34" s="10">
        <v>0.20150000000000001</v>
      </c>
      <c r="Q34" s="11">
        <v>87</v>
      </c>
      <c r="R34" s="10">
        <f t="shared" si="2"/>
        <v>2.4803909999999996</v>
      </c>
      <c r="T34" s="11">
        <v>66.852599999999995</v>
      </c>
      <c r="U34" s="9" t="s">
        <v>63</v>
      </c>
      <c r="V34" s="9" t="s">
        <v>987</v>
      </c>
      <c r="W34" s="14">
        <v>19</v>
      </c>
    </row>
    <row r="35" spans="1:23" ht="28.5" customHeight="1">
      <c r="A35" s="9" t="s">
        <v>409</v>
      </c>
      <c r="B35" s="9" t="s">
        <v>523</v>
      </c>
      <c r="C35" s="9">
        <v>189</v>
      </c>
      <c r="D35" s="10">
        <v>10.135999999999999</v>
      </c>
      <c r="E35" s="10">
        <v>18.413</v>
      </c>
      <c r="F35" s="9" t="s">
        <v>5</v>
      </c>
      <c r="G35" s="9">
        <v>3</v>
      </c>
      <c r="H35" s="9" t="s">
        <v>838</v>
      </c>
      <c r="I35" s="9" t="s">
        <v>6</v>
      </c>
      <c r="J35" s="9" t="s">
        <v>73</v>
      </c>
      <c r="K35" s="11">
        <v>611</v>
      </c>
      <c r="L35" s="11">
        <v>126</v>
      </c>
      <c r="M35" s="12">
        <v>1995</v>
      </c>
      <c r="N35" s="12">
        <f t="shared" si="0"/>
        <v>94.357990537174544</v>
      </c>
      <c r="O35" s="10">
        <v>3.0951</v>
      </c>
      <c r="P35" s="10">
        <v>0.19670000000000001</v>
      </c>
      <c r="Q35" s="11">
        <v>92</v>
      </c>
      <c r="R35" s="10">
        <f t="shared" si="2"/>
        <v>2.7003364400000001</v>
      </c>
      <c r="T35" s="11">
        <v>66.129400000000004</v>
      </c>
      <c r="U35" s="9" t="s">
        <v>63</v>
      </c>
      <c r="V35" s="9" t="s">
        <v>987</v>
      </c>
      <c r="W35" s="14">
        <v>27</v>
      </c>
    </row>
    <row r="36" spans="1:23" ht="28.5" customHeight="1">
      <c r="A36" s="9" t="s">
        <v>409</v>
      </c>
      <c r="B36" s="9" t="s">
        <v>523</v>
      </c>
      <c r="C36" s="9">
        <v>189</v>
      </c>
      <c r="D36" s="10">
        <v>18.413</v>
      </c>
      <c r="E36" s="10">
        <v>24.052</v>
      </c>
      <c r="F36" s="9" t="s">
        <v>5</v>
      </c>
      <c r="G36" s="9">
        <v>3</v>
      </c>
      <c r="H36" s="9" t="s">
        <v>839</v>
      </c>
      <c r="I36" s="9" t="s">
        <v>6</v>
      </c>
      <c r="J36" s="9" t="s">
        <v>73</v>
      </c>
      <c r="K36" s="11">
        <v>728.75440000000003</v>
      </c>
      <c r="L36" s="11">
        <v>131.4187</v>
      </c>
      <c r="M36" s="12">
        <v>1995</v>
      </c>
      <c r="N36" s="12">
        <f t="shared" si="0"/>
        <v>98.930221164426541</v>
      </c>
      <c r="O36" s="10">
        <v>3.0141</v>
      </c>
      <c r="P36" s="10">
        <v>0.20530000000000001</v>
      </c>
      <c r="Q36" s="11">
        <v>92</v>
      </c>
      <c r="R36" s="10">
        <f t="shared" si="2"/>
        <v>2.6055076400000003</v>
      </c>
      <c r="T36" s="11">
        <v>63.172699999999999</v>
      </c>
      <c r="U36" s="9" t="s">
        <v>63</v>
      </c>
      <c r="V36" s="9" t="s">
        <v>987</v>
      </c>
      <c r="W36" s="14">
        <v>21</v>
      </c>
    </row>
    <row r="37" spans="1:23" ht="28.5" customHeight="1">
      <c r="A37" s="9" t="s">
        <v>409</v>
      </c>
      <c r="B37" s="9" t="s">
        <v>523</v>
      </c>
      <c r="C37" s="9">
        <v>189</v>
      </c>
      <c r="D37" s="10">
        <v>24.052</v>
      </c>
      <c r="E37" s="10">
        <v>32.787999999999997</v>
      </c>
      <c r="F37" s="9" t="s">
        <v>5</v>
      </c>
      <c r="G37" s="9">
        <v>3</v>
      </c>
      <c r="H37" s="9" t="s">
        <v>839</v>
      </c>
      <c r="I37" s="9" t="s">
        <v>6</v>
      </c>
      <c r="J37" s="9" t="s">
        <v>73</v>
      </c>
      <c r="K37" s="11">
        <v>966.71600000000001</v>
      </c>
      <c r="L37" s="11">
        <v>115.151</v>
      </c>
      <c r="M37" s="12">
        <v>1999</v>
      </c>
      <c r="N37" s="12">
        <f t="shared" si="0"/>
        <v>74.476313720179036</v>
      </c>
      <c r="O37" s="10">
        <v>3.4733999999999998</v>
      </c>
      <c r="P37" s="10">
        <v>0.20979999999999999</v>
      </c>
      <c r="Q37" s="11">
        <v>97</v>
      </c>
      <c r="R37" s="10">
        <f t="shared" si="2"/>
        <v>3.2073358399999998</v>
      </c>
      <c r="T37" s="11">
        <v>59.9529</v>
      </c>
      <c r="U37" s="9" t="s">
        <v>63</v>
      </c>
      <c r="V37" s="9" t="s">
        <v>987</v>
      </c>
      <c r="W37" s="14">
        <v>44</v>
      </c>
    </row>
    <row r="38" spans="1:23" ht="28.5" customHeight="1">
      <c r="A38" s="9" t="s">
        <v>409</v>
      </c>
      <c r="B38" s="9" t="s">
        <v>523</v>
      </c>
      <c r="C38" s="9">
        <v>189</v>
      </c>
      <c r="D38" s="10">
        <v>32.787999999999997</v>
      </c>
      <c r="E38" s="10">
        <v>34.423000000000002</v>
      </c>
      <c r="F38" s="9" t="s">
        <v>5</v>
      </c>
      <c r="G38" s="9">
        <v>3</v>
      </c>
      <c r="H38" s="9" t="s">
        <v>840</v>
      </c>
      <c r="I38" s="9" t="s">
        <v>6</v>
      </c>
      <c r="J38" s="9" t="s">
        <v>73</v>
      </c>
      <c r="K38" s="11">
        <v>1311.9761000000001</v>
      </c>
      <c r="L38" s="11">
        <v>83.113799999999998</v>
      </c>
      <c r="M38" s="12">
        <v>1994</v>
      </c>
      <c r="N38" s="12">
        <f t="shared" si="0"/>
        <v>152.97870570477744</v>
      </c>
      <c r="O38" s="10">
        <v>2.2029999999999998</v>
      </c>
      <c r="P38" s="10">
        <v>0.1782</v>
      </c>
      <c r="Q38" s="11">
        <v>97</v>
      </c>
      <c r="R38" s="10">
        <f t="shared" si="2"/>
        <v>1.9859790399999999</v>
      </c>
      <c r="T38" s="11">
        <v>49.3</v>
      </c>
      <c r="U38" s="9" t="s">
        <v>63</v>
      </c>
      <c r="V38" s="9" t="s">
        <v>987</v>
      </c>
      <c r="W38" s="14">
        <v>1</v>
      </c>
    </row>
    <row r="39" spans="1:23" ht="28.5" customHeight="1">
      <c r="A39" s="9" t="s">
        <v>409</v>
      </c>
      <c r="B39" s="9" t="s">
        <v>523</v>
      </c>
      <c r="C39" s="9" t="s">
        <v>974</v>
      </c>
      <c r="D39" s="10">
        <v>34.423000000000002</v>
      </c>
      <c r="E39" s="10">
        <v>35.33</v>
      </c>
      <c r="F39" s="9" t="s">
        <v>5</v>
      </c>
      <c r="G39" s="9">
        <v>3</v>
      </c>
      <c r="H39" s="9" t="s">
        <v>840</v>
      </c>
      <c r="I39" s="9" t="s">
        <v>6</v>
      </c>
      <c r="J39" s="9" t="s">
        <v>73</v>
      </c>
      <c r="K39" s="11">
        <v>1749.8556000000001</v>
      </c>
      <c r="L39" s="11">
        <v>95.509399999999999</v>
      </c>
      <c r="M39" s="12">
        <v>1991</v>
      </c>
      <c r="N39" s="12">
        <f t="shared" si="0"/>
        <v>126.05698771103624</v>
      </c>
      <c r="O39" s="10">
        <v>2.5752999999999999</v>
      </c>
      <c r="P39" s="10">
        <v>0.21110000000000001</v>
      </c>
      <c r="Q39" s="11">
        <v>72</v>
      </c>
      <c r="R39" s="10">
        <f t="shared" si="2"/>
        <v>1.55704716</v>
      </c>
      <c r="T39" s="11">
        <v>50.6</v>
      </c>
      <c r="U39" s="9" t="s">
        <v>213</v>
      </c>
      <c r="V39" s="9" t="s">
        <v>987</v>
      </c>
      <c r="W39" s="14">
        <v>14</v>
      </c>
    </row>
    <row r="40" spans="1:23" ht="28.5" customHeight="1">
      <c r="A40" s="9" t="s">
        <v>409</v>
      </c>
      <c r="B40" s="9" t="s">
        <v>523</v>
      </c>
      <c r="C40" s="9" t="s">
        <v>974</v>
      </c>
      <c r="D40" s="10">
        <v>35.33</v>
      </c>
      <c r="E40" s="10">
        <v>36.579000000000001</v>
      </c>
      <c r="F40" s="9" t="s">
        <v>5</v>
      </c>
      <c r="G40" s="9">
        <v>3</v>
      </c>
      <c r="H40" s="9" t="s">
        <v>841</v>
      </c>
      <c r="I40" s="9" t="s">
        <v>12</v>
      </c>
      <c r="J40" s="9" t="s">
        <v>73</v>
      </c>
      <c r="K40" s="11">
        <v>2190.9270999999999</v>
      </c>
      <c r="L40" s="11">
        <v>117.38590000000001</v>
      </c>
      <c r="M40" s="12">
        <v>1983</v>
      </c>
      <c r="N40" s="12">
        <f t="shared" ref="N40:N41" si="3">(LN(O40/5))/-0.0038</f>
        <v>257.27220055663344</v>
      </c>
      <c r="O40" s="10">
        <v>1.881</v>
      </c>
      <c r="P40" s="10" t="s">
        <v>226</v>
      </c>
      <c r="Q40" s="11">
        <v>91</v>
      </c>
      <c r="R40" s="10">
        <v>1.5</v>
      </c>
      <c r="S40" s="10">
        <v>0.28970000000000001</v>
      </c>
      <c r="T40" s="11">
        <v>36.9</v>
      </c>
      <c r="U40" s="9" t="s">
        <v>213</v>
      </c>
      <c r="V40" s="9" t="s">
        <v>987</v>
      </c>
      <c r="W40" s="14">
        <v>16</v>
      </c>
    </row>
    <row r="41" spans="1:23" ht="28.5" customHeight="1">
      <c r="A41" s="9" t="s">
        <v>409</v>
      </c>
      <c r="B41" s="9" t="s">
        <v>523</v>
      </c>
      <c r="C41" s="9" t="s">
        <v>974</v>
      </c>
      <c r="D41" s="10">
        <v>36.579000000000001</v>
      </c>
      <c r="E41" s="10">
        <v>38.195</v>
      </c>
      <c r="F41" s="9" t="s">
        <v>5</v>
      </c>
      <c r="G41" s="9">
        <v>3</v>
      </c>
      <c r="H41" s="9" t="s">
        <v>841</v>
      </c>
      <c r="I41" s="9" t="s">
        <v>12</v>
      </c>
      <c r="J41" s="9" t="s">
        <v>73</v>
      </c>
      <c r="K41" s="11">
        <v>2062.3162000000002</v>
      </c>
      <c r="L41" s="11">
        <v>112.01300000000001</v>
      </c>
      <c r="M41" s="12">
        <v>1983</v>
      </c>
      <c r="N41" s="12">
        <f t="shared" si="3"/>
        <v>183.83205612143271</v>
      </c>
      <c r="O41" s="10">
        <v>2.4864999999999999</v>
      </c>
      <c r="P41" s="10" t="s">
        <v>226</v>
      </c>
      <c r="Q41" s="11">
        <v>93</v>
      </c>
      <c r="R41" s="10">
        <f t="shared" ref="R41" si="4">O41-5*(1-(Q41/100))</f>
        <v>2.1365000000000003</v>
      </c>
      <c r="S41" s="10">
        <v>0.23469999999999999</v>
      </c>
      <c r="T41" s="11">
        <v>36</v>
      </c>
      <c r="U41" s="9" t="s">
        <v>213</v>
      </c>
      <c r="V41" s="9" t="s">
        <v>987</v>
      </c>
      <c r="W41" s="14">
        <v>19</v>
      </c>
    </row>
    <row r="42" spans="1:23" ht="28.5" customHeight="1">
      <c r="A42" s="9" t="s">
        <v>409</v>
      </c>
      <c r="B42" s="9" t="s">
        <v>523</v>
      </c>
      <c r="C42" s="9">
        <v>189</v>
      </c>
      <c r="D42" s="10">
        <v>38.195</v>
      </c>
      <c r="E42" s="10">
        <v>42.688000000000002</v>
      </c>
      <c r="F42" s="9" t="s">
        <v>5</v>
      </c>
      <c r="G42" s="9">
        <v>3</v>
      </c>
      <c r="H42" s="9" t="s">
        <v>841</v>
      </c>
      <c r="I42" s="9" t="s">
        <v>6</v>
      </c>
      <c r="J42" s="9" t="s">
        <v>73</v>
      </c>
      <c r="K42" s="11">
        <v>463</v>
      </c>
      <c r="L42" s="11">
        <v>50</v>
      </c>
      <c r="M42" s="12">
        <v>2002</v>
      </c>
      <c r="N42" s="12">
        <f t="shared" ref="N42:N73" si="5">(LN(O42/5.35))/-0.0058</f>
        <v>61.279435194097644</v>
      </c>
      <c r="O42" s="10">
        <v>3.7496999999999998</v>
      </c>
      <c r="P42" s="10">
        <v>0.21429999999999999</v>
      </c>
      <c r="Q42" s="11">
        <v>95</v>
      </c>
      <c r="R42" s="10">
        <f t="shared" si="2"/>
        <v>3.4160020399999995</v>
      </c>
      <c r="T42" s="11">
        <v>67.511099999999999</v>
      </c>
      <c r="U42" s="9" t="s">
        <v>63</v>
      </c>
      <c r="V42" s="9" t="s">
        <v>986</v>
      </c>
      <c r="W42" s="14">
        <v>14</v>
      </c>
    </row>
    <row r="43" spans="1:23" ht="28.5" customHeight="1">
      <c r="A43" s="9" t="s">
        <v>409</v>
      </c>
      <c r="B43" s="9" t="s">
        <v>523</v>
      </c>
      <c r="C43" s="9">
        <v>189</v>
      </c>
      <c r="D43" s="10">
        <v>42.695</v>
      </c>
      <c r="E43" s="10">
        <v>50.573999999999998</v>
      </c>
      <c r="F43" s="9" t="s">
        <v>5</v>
      </c>
      <c r="G43" s="9">
        <v>3</v>
      </c>
      <c r="H43" s="9" t="s">
        <v>841</v>
      </c>
      <c r="I43" s="9" t="s">
        <v>6</v>
      </c>
      <c r="J43" s="9" t="s">
        <v>73</v>
      </c>
      <c r="K43" s="11">
        <v>412</v>
      </c>
      <c r="L43" s="11">
        <v>47</v>
      </c>
      <c r="M43" s="12">
        <v>2000</v>
      </c>
      <c r="N43" s="12">
        <f t="shared" si="5"/>
        <v>75.881828099143732</v>
      </c>
      <c r="O43" s="10">
        <v>3.4451999999999998</v>
      </c>
      <c r="P43" s="10">
        <v>0.1963</v>
      </c>
      <c r="Q43" s="11">
        <v>100</v>
      </c>
      <c r="R43" s="10">
        <f t="shared" si="2"/>
        <v>3.29106524</v>
      </c>
      <c r="T43" s="11">
        <v>67.543800000000005</v>
      </c>
      <c r="U43" s="9" t="s">
        <v>63</v>
      </c>
      <c r="V43" s="9" t="s">
        <v>986</v>
      </c>
      <c r="W43" s="14">
        <v>7</v>
      </c>
    </row>
    <row r="44" spans="1:23" ht="28.5" customHeight="1">
      <c r="A44" s="9" t="s">
        <v>409</v>
      </c>
      <c r="B44" s="9" t="s">
        <v>523</v>
      </c>
      <c r="C44" s="9">
        <v>189</v>
      </c>
      <c r="D44" s="10">
        <v>50.573999999999998</v>
      </c>
      <c r="E44" s="10">
        <v>55</v>
      </c>
      <c r="F44" s="9" t="s">
        <v>5</v>
      </c>
      <c r="G44" s="9">
        <v>3</v>
      </c>
      <c r="H44" s="9" t="s">
        <v>841</v>
      </c>
      <c r="I44" s="9" t="s">
        <v>6</v>
      </c>
      <c r="J44" s="9" t="s">
        <v>73</v>
      </c>
      <c r="K44" s="11">
        <v>412</v>
      </c>
      <c r="L44" s="11">
        <v>47</v>
      </c>
      <c r="M44" s="12">
        <v>2000</v>
      </c>
      <c r="N44" s="12">
        <f t="shared" si="5"/>
        <v>73.003400759114399</v>
      </c>
      <c r="O44" s="10">
        <v>3.5032000000000001</v>
      </c>
      <c r="P44" s="10">
        <v>0.20100000000000001</v>
      </c>
      <c r="Q44" s="11">
        <v>99</v>
      </c>
      <c r="R44" s="10">
        <f t="shared" si="2"/>
        <v>3.3115959999999998</v>
      </c>
      <c r="T44" s="11">
        <v>67.75</v>
      </c>
      <c r="U44" s="9" t="s">
        <v>63</v>
      </c>
      <c r="V44" s="9" t="s">
        <v>986</v>
      </c>
      <c r="W44" s="14">
        <v>9</v>
      </c>
    </row>
    <row r="45" spans="1:23" ht="28.5" customHeight="1">
      <c r="A45" s="9" t="s">
        <v>409</v>
      </c>
      <c r="B45" s="9" t="s">
        <v>523</v>
      </c>
      <c r="C45" s="9">
        <v>189</v>
      </c>
      <c r="D45" s="10">
        <v>55</v>
      </c>
      <c r="E45" s="10">
        <v>61.244</v>
      </c>
      <c r="F45" s="9" t="s">
        <v>5</v>
      </c>
      <c r="G45" s="9">
        <v>3</v>
      </c>
      <c r="H45" s="9" t="s">
        <v>841</v>
      </c>
      <c r="I45" s="9" t="s">
        <v>6</v>
      </c>
      <c r="J45" s="9" t="s">
        <v>73</v>
      </c>
      <c r="K45" s="11">
        <v>441.45960000000002</v>
      </c>
      <c r="L45" s="11">
        <v>69.245000000000005</v>
      </c>
      <c r="M45" s="12">
        <v>1997</v>
      </c>
      <c r="N45" s="12">
        <f t="shared" si="5"/>
        <v>83.797696885776304</v>
      </c>
      <c r="O45" s="10">
        <v>3.2906</v>
      </c>
      <c r="P45" s="10">
        <v>0.1764</v>
      </c>
      <c r="Q45" s="11">
        <v>84</v>
      </c>
      <c r="R45" s="10">
        <f t="shared" si="2"/>
        <v>2.6861321600000001</v>
      </c>
      <c r="T45" s="11">
        <v>66.485699999999994</v>
      </c>
      <c r="U45" s="9" t="s">
        <v>63</v>
      </c>
      <c r="V45" s="9" t="s">
        <v>987</v>
      </c>
      <c r="W45" s="14">
        <v>26</v>
      </c>
    </row>
    <row r="46" spans="1:23" ht="28.5" customHeight="1">
      <c r="A46" s="9" t="s">
        <v>409</v>
      </c>
      <c r="B46" s="9" t="s">
        <v>523</v>
      </c>
      <c r="C46" s="9">
        <v>189</v>
      </c>
      <c r="D46" s="10">
        <v>61.244</v>
      </c>
      <c r="E46" s="10">
        <v>66</v>
      </c>
      <c r="F46" s="9" t="s">
        <v>5</v>
      </c>
      <c r="G46" s="9">
        <v>3</v>
      </c>
      <c r="H46" s="9" t="s">
        <v>841</v>
      </c>
      <c r="I46" s="9" t="s">
        <v>6</v>
      </c>
      <c r="J46" s="9" t="s">
        <v>73</v>
      </c>
      <c r="K46" s="11">
        <v>579.55759999999998</v>
      </c>
      <c r="L46" s="11">
        <v>89.878900000000002</v>
      </c>
      <c r="M46" s="12">
        <v>2004</v>
      </c>
      <c r="N46" s="12">
        <f t="shared" si="5"/>
        <v>67.210646691582099</v>
      </c>
      <c r="O46" s="10">
        <v>3.6229</v>
      </c>
      <c r="P46" s="10">
        <v>0.15529999999999999</v>
      </c>
      <c r="Q46" s="11">
        <v>100</v>
      </c>
      <c r="R46" s="10">
        <f t="shared" si="2"/>
        <v>3.5264276400000001</v>
      </c>
      <c r="T46" s="11">
        <v>68.5</v>
      </c>
      <c r="U46" s="9" t="s">
        <v>63</v>
      </c>
      <c r="V46" s="9" t="s">
        <v>986</v>
      </c>
      <c r="W46" s="14">
        <v>22</v>
      </c>
    </row>
    <row r="47" spans="1:23" ht="28.5" customHeight="1">
      <c r="A47" s="9" t="s">
        <v>409</v>
      </c>
      <c r="B47" s="9" t="s">
        <v>523</v>
      </c>
      <c r="C47" s="9">
        <v>189</v>
      </c>
      <c r="D47" s="10">
        <v>66</v>
      </c>
      <c r="E47" s="10">
        <v>68.19</v>
      </c>
      <c r="F47" s="9" t="s">
        <v>5</v>
      </c>
      <c r="G47" s="9">
        <v>3</v>
      </c>
      <c r="H47" s="9" t="s">
        <v>841</v>
      </c>
      <c r="I47" s="9" t="s">
        <v>6</v>
      </c>
      <c r="J47" s="9" t="s">
        <v>73</v>
      </c>
      <c r="K47" s="11">
        <v>650.01829999999995</v>
      </c>
      <c r="L47" s="11">
        <v>93.643799999999999</v>
      </c>
      <c r="M47" s="12">
        <v>2004</v>
      </c>
      <c r="N47" s="12">
        <f t="shared" si="5"/>
        <v>61.578569023800981</v>
      </c>
      <c r="O47" s="10">
        <v>3.7431999999999999</v>
      </c>
      <c r="P47" s="10">
        <v>0.17230000000000001</v>
      </c>
      <c r="Q47" s="11">
        <v>100</v>
      </c>
      <c r="R47" s="10">
        <f t="shared" si="2"/>
        <v>3.6244508399999997</v>
      </c>
      <c r="T47" s="11">
        <v>67.06</v>
      </c>
      <c r="U47" s="9" t="s">
        <v>63</v>
      </c>
      <c r="V47" s="9" t="s">
        <v>986</v>
      </c>
      <c r="W47" s="14">
        <v>26</v>
      </c>
    </row>
    <row r="48" spans="1:23" ht="28.5" customHeight="1">
      <c r="A48" s="9" t="s">
        <v>409</v>
      </c>
      <c r="B48" s="9" t="s">
        <v>523</v>
      </c>
      <c r="C48" s="9">
        <v>189</v>
      </c>
      <c r="D48" s="10">
        <v>68.19</v>
      </c>
      <c r="E48" s="10">
        <v>76.968999999999994</v>
      </c>
      <c r="F48" s="9" t="s">
        <v>5</v>
      </c>
      <c r="G48" s="9">
        <v>3</v>
      </c>
      <c r="H48" s="9" t="s">
        <v>841</v>
      </c>
      <c r="I48" s="9" t="s">
        <v>6</v>
      </c>
      <c r="J48" s="9" t="s">
        <v>73</v>
      </c>
      <c r="K48" s="11">
        <v>738.20920000000001</v>
      </c>
      <c r="L48" s="11">
        <v>98.326800000000006</v>
      </c>
      <c r="M48" s="12">
        <v>2005</v>
      </c>
      <c r="N48" s="12">
        <f t="shared" si="5"/>
        <v>50.267669168746316</v>
      </c>
      <c r="O48" s="10">
        <v>3.9969999999999999</v>
      </c>
      <c r="P48" s="10">
        <v>0.17430000000000001</v>
      </c>
      <c r="Q48" s="11">
        <v>100</v>
      </c>
      <c r="R48" s="10">
        <f t="shared" si="2"/>
        <v>3.87547804</v>
      </c>
      <c r="T48" s="11">
        <v>59.458799999999997</v>
      </c>
      <c r="U48" s="9" t="s">
        <v>63</v>
      </c>
      <c r="V48" s="9"/>
    </row>
    <row r="49" spans="1:23" ht="28.5" customHeight="1">
      <c r="A49" s="9" t="s">
        <v>409</v>
      </c>
      <c r="B49" s="9" t="s">
        <v>523</v>
      </c>
      <c r="C49" s="9">
        <v>189</v>
      </c>
      <c r="D49" s="10">
        <v>76.968999999999994</v>
      </c>
      <c r="E49" s="10">
        <v>85.14</v>
      </c>
      <c r="F49" s="9" t="s">
        <v>5</v>
      </c>
      <c r="G49" s="9">
        <v>3</v>
      </c>
      <c r="H49" s="9" t="s">
        <v>841</v>
      </c>
      <c r="I49" s="9" t="s">
        <v>6</v>
      </c>
      <c r="J49" s="9" t="s">
        <v>73</v>
      </c>
      <c r="K49" s="11">
        <v>777.92840000000001</v>
      </c>
      <c r="L49" s="11">
        <v>100.41079999999999</v>
      </c>
      <c r="M49" s="12">
        <v>1993</v>
      </c>
      <c r="N49" s="12">
        <f t="shared" si="5"/>
        <v>83.509760261225395</v>
      </c>
      <c r="O49" s="10">
        <v>3.2961</v>
      </c>
      <c r="P49" s="10">
        <v>0.20699999999999999</v>
      </c>
      <c r="Q49" s="11">
        <v>85</v>
      </c>
      <c r="R49" s="10">
        <f t="shared" si="2"/>
        <v>2.6747039999999997</v>
      </c>
      <c r="T49" s="11">
        <v>62.805900000000001</v>
      </c>
      <c r="U49" s="9" t="s">
        <v>63</v>
      </c>
      <c r="V49" s="9" t="s">
        <v>987</v>
      </c>
      <c r="W49" s="14">
        <v>25</v>
      </c>
    </row>
    <row r="50" spans="1:23" ht="28.5" customHeight="1">
      <c r="A50" s="9" t="s">
        <v>409</v>
      </c>
      <c r="B50" s="9" t="s">
        <v>523</v>
      </c>
      <c r="C50" s="9">
        <v>189</v>
      </c>
      <c r="D50" s="10">
        <v>85.14</v>
      </c>
      <c r="E50" s="10">
        <v>85.661000000000001</v>
      </c>
      <c r="F50" s="9" t="s">
        <v>5</v>
      </c>
      <c r="G50" s="9">
        <v>3</v>
      </c>
      <c r="H50" s="9" t="s">
        <v>842</v>
      </c>
      <c r="I50" s="9" t="s">
        <v>6</v>
      </c>
      <c r="J50" s="9" t="s">
        <v>73</v>
      </c>
      <c r="K50" s="11">
        <v>1078.3761999999999</v>
      </c>
      <c r="L50" s="11">
        <v>116.0672</v>
      </c>
      <c r="M50" s="12">
        <v>1985</v>
      </c>
      <c r="N50" s="12">
        <f t="shared" si="5"/>
        <v>159.09658828199093</v>
      </c>
      <c r="O50" s="10">
        <v>2.1261999999999999</v>
      </c>
      <c r="P50" s="10">
        <v>0.1784</v>
      </c>
      <c r="Q50" s="11">
        <v>67</v>
      </c>
      <c r="R50" s="10">
        <v>1.5</v>
      </c>
      <c r="T50" s="11">
        <v>53.8</v>
      </c>
      <c r="U50" s="9" t="s">
        <v>213</v>
      </c>
      <c r="V50" s="9" t="s">
        <v>987</v>
      </c>
      <c r="W50" s="14">
        <v>8</v>
      </c>
    </row>
    <row r="51" spans="1:23" ht="28.5" customHeight="1">
      <c r="A51" s="9" t="s">
        <v>409</v>
      </c>
      <c r="B51" s="9" t="s">
        <v>523</v>
      </c>
      <c r="C51" s="9">
        <v>189</v>
      </c>
      <c r="D51" s="10">
        <v>85.661000000000001</v>
      </c>
      <c r="E51" s="10">
        <v>85.921999999999997</v>
      </c>
      <c r="F51" s="9" t="s">
        <v>5</v>
      </c>
      <c r="G51" s="9">
        <v>3</v>
      </c>
      <c r="H51" s="9" t="s">
        <v>843</v>
      </c>
      <c r="I51" s="9" t="s">
        <v>6</v>
      </c>
      <c r="J51" s="9" t="s">
        <v>73</v>
      </c>
      <c r="K51" s="11">
        <v>984</v>
      </c>
      <c r="L51" s="11">
        <v>111</v>
      </c>
      <c r="M51" s="12">
        <v>1963</v>
      </c>
      <c r="N51" s="12">
        <f t="shared" si="5"/>
        <v>126.35852179188292</v>
      </c>
      <c r="O51" s="10">
        <v>2.5708000000000002</v>
      </c>
      <c r="P51" s="10">
        <v>0.3901</v>
      </c>
      <c r="Q51" s="11">
        <v>78</v>
      </c>
      <c r="R51" s="10">
        <v>1.5</v>
      </c>
      <c r="U51" s="9" t="s">
        <v>213</v>
      </c>
      <c r="V51" s="9" t="s">
        <v>988</v>
      </c>
      <c r="W51" s="14">
        <v>4</v>
      </c>
    </row>
    <row r="52" spans="1:23" ht="28.5" customHeight="1">
      <c r="A52" s="9" t="s">
        <v>409</v>
      </c>
      <c r="B52" s="9" t="s">
        <v>523</v>
      </c>
      <c r="C52" s="9">
        <v>189</v>
      </c>
      <c r="D52" s="10">
        <v>85.921999999999997</v>
      </c>
      <c r="E52" s="10">
        <v>91.52</v>
      </c>
      <c r="F52" s="9" t="s">
        <v>5</v>
      </c>
      <c r="G52" s="9">
        <v>3</v>
      </c>
      <c r="H52" s="9" t="s">
        <v>844</v>
      </c>
      <c r="I52" s="9" t="s">
        <v>6</v>
      </c>
      <c r="J52" s="9" t="s">
        <v>73</v>
      </c>
      <c r="K52" s="11">
        <v>769.82069999999999</v>
      </c>
      <c r="L52" s="11">
        <v>99.921800000000005</v>
      </c>
      <c r="M52" s="12">
        <v>1982</v>
      </c>
      <c r="N52" s="12">
        <f t="shared" si="5"/>
        <v>131.11825521083449</v>
      </c>
      <c r="O52" s="10">
        <v>2.5007999999999999</v>
      </c>
      <c r="P52" s="10">
        <v>0.1991</v>
      </c>
      <c r="Q52" s="11">
        <v>79</v>
      </c>
      <c r="R52" s="10">
        <f t="shared" si="2"/>
        <v>1.7122367600000001</v>
      </c>
      <c r="T52" s="11">
        <v>60.575000000000003</v>
      </c>
      <c r="U52" s="9" t="s">
        <v>63</v>
      </c>
      <c r="V52" s="9" t="s">
        <v>987</v>
      </c>
      <c r="W52" s="14">
        <v>2</v>
      </c>
    </row>
    <row r="53" spans="1:23" ht="28.5" customHeight="1">
      <c r="A53" s="9" t="s">
        <v>409</v>
      </c>
      <c r="B53" s="9" t="s">
        <v>523</v>
      </c>
      <c r="C53" s="9">
        <v>189</v>
      </c>
      <c r="D53" s="10">
        <v>91.52</v>
      </c>
      <c r="E53" s="10">
        <v>93.58</v>
      </c>
      <c r="F53" s="9" t="s">
        <v>5</v>
      </c>
      <c r="G53" s="9">
        <v>3</v>
      </c>
      <c r="H53" s="9" t="s">
        <v>845</v>
      </c>
      <c r="I53" s="9" t="s">
        <v>6</v>
      </c>
      <c r="J53" s="9" t="s">
        <v>73</v>
      </c>
      <c r="K53" s="11">
        <v>810</v>
      </c>
      <c r="L53" s="11">
        <v>102</v>
      </c>
      <c r="M53" s="12">
        <v>2007</v>
      </c>
      <c r="N53" s="12">
        <f t="shared" si="5"/>
        <v>53.10331458905965</v>
      </c>
      <c r="O53" s="10">
        <v>3.9318</v>
      </c>
      <c r="P53" s="10">
        <v>0.10929999999999999</v>
      </c>
      <c r="Q53" s="11">
        <v>100</v>
      </c>
      <c r="R53" s="10">
        <f t="shared" si="2"/>
        <v>3.8840140399999998</v>
      </c>
      <c r="T53" s="11">
        <v>60.75</v>
      </c>
      <c r="U53" s="9" t="s">
        <v>63</v>
      </c>
      <c r="V53" s="9"/>
    </row>
    <row r="54" spans="1:23" ht="28.5" customHeight="1">
      <c r="A54" s="9" t="s">
        <v>409</v>
      </c>
      <c r="B54" s="9" t="s">
        <v>523</v>
      </c>
      <c r="C54" s="9">
        <v>189</v>
      </c>
      <c r="D54" s="10">
        <v>93.58</v>
      </c>
      <c r="E54" s="10">
        <v>97.346999999999994</v>
      </c>
      <c r="F54" s="9" t="s">
        <v>5</v>
      </c>
      <c r="G54" s="9">
        <v>3</v>
      </c>
      <c r="H54" s="9" t="s">
        <v>845</v>
      </c>
      <c r="I54" s="9" t="s">
        <v>6</v>
      </c>
      <c r="J54" s="9" t="s">
        <v>73</v>
      </c>
      <c r="K54" s="11">
        <v>773.20680000000004</v>
      </c>
      <c r="L54" s="11">
        <v>106.8182</v>
      </c>
      <c r="M54" s="12">
        <v>2007</v>
      </c>
      <c r="N54" s="12">
        <f t="shared" si="5"/>
        <v>45.960880903714788</v>
      </c>
      <c r="O54" s="10">
        <v>4.0980999999999996</v>
      </c>
      <c r="P54" s="10">
        <v>8.8599999999999998E-2</v>
      </c>
      <c r="Q54" s="11">
        <v>98</v>
      </c>
      <c r="R54" s="10">
        <f t="shared" si="2"/>
        <v>4.0067001599999994</v>
      </c>
      <c r="T54" s="11">
        <v>59.274999999999999</v>
      </c>
      <c r="U54" s="9" t="s">
        <v>63</v>
      </c>
      <c r="V54" s="9"/>
    </row>
    <row r="55" spans="1:23" ht="28.5" customHeight="1">
      <c r="A55" s="9" t="s">
        <v>409</v>
      </c>
      <c r="B55" s="9" t="s">
        <v>523</v>
      </c>
      <c r="C55" s="9">
        <v>189</v>
      </c>
      <c r="D55" s="10">
        <v>97.346999999999994</v>
      </c>
      <c r="E55" s="10">
        <v>102.92</v>
      </c>
      <c r="F55" s="9" t="s">
        <v>5</v>
      </c>
      <c r="G55" s="9">
        <v>3</v>
      </c>
      <c r="H55" s="9" t="s">
        <v>845</v>
      </c>
      <c r="I55" s="9" t="s">
        <v>6</v>
      </c>
      <c r="J55" s="9" t="s">
        <v>73</v>
      </c>
      <c r="K55" s="11">
        <v>747.04110000000003</v>
      </c>
      <c r="L55" s="11">
        <v>132.9982</v>
      </c>
      <c r="M55" s="12">
        <v>2006</v>
      </c>
      <c r="N55" s="12">
        <f t="shared" si="5"/>
        <v>49.34702542314092</v>
      </c>
      <c r="O55" s="10">
        <v>4.0183999999999997</v>
      </c>
      <c r="P55" s="10">
        <v>0.19439999999999999</v>
      </c>
      <c r="Q55" s="11">
        <v>87</v>
      </c>
      <c r="R55" s="10">
        <f t="shared" si="2"/>
        <v>3.4772345599999999</v>
      </c>
      <c r="T55" s="11">
        <v>62.75</v>
      </c>
      <c r="U55" s="9" t="s">
        <v>63</v>
      </c>
      <c r="V55" s="9" t="s">
        <v>986</v>
      </c>
      <c r="W55" s="14">
        <v>18</v>
      </c>
    </row>
    <row r="56" spans="1:23" ht="28.5" customHeight="1">
      <c r="A56" s="9" t="s">
        <v>409</v>
      </c>
      <c r="B56" s="9" t="s">
        <v>523</v>
      </c>
      <c r="C56" s="9">
        <v>189</v>
      </c>
      <c r="D56" s="10">
        <v>102.92</v>
      </c>
      <c r="E56" s="10">
        <v>105.71599999999999</v>
      </c>
      <c r="F56" s="9" t="s">
        <v>5</v>
      </c>
      <c r="G56" s="9">
        <v>3</v>
      </c>
      <c r="H56" s="9" t="s">
        <v>845</v>
      </c>
      <c r="I56" s="9" t="s">
        <v>6</v>
      </c>
      <c r="J56" s="9" t="s">
        <v>73</v>
      </c>
      <c r="K56" s="11">
        <v>1025.1172999999999</v>
      </c>
      <c r="L56" s="11">
        <v>301.4778</v>
      </c>
      <c r="M56" s="12">
        <v>2006</v>
      </c>
      <c r="N56" s="12">
        <f t="shared" si="5"/>
        <v>44.11543331862098</v>
      </c>
      <c r="O56" s="10">
        <v>4.1421999999999999</v>
      </c>
      <c r="P56" s="10">
        <v>0.2094</v>
      </c>
      <c r="Q56" s="11">
        <v>85</v>
      </c>
      <c r="R56" s="10">
        <f t="shared" si="2"/>
        <v>3.5168065599999996</v>
      </c>
      <c r="T56" s="11">
        <v>58.716700000000003</v>
      </c>
      <c r="U56" s="9" t="s">
        <v>63</v>
      </c>
      <c r="V56" s="9" t="s">
        <v>986</v>
      </c>
      <c r="W56" s="14">
        <v>21</v>
      </c>
    </row>
    <row r="57" spans="1:23" ht="28.5" customHeight="1">
      <c r="A57" s="9" t="s">
        <v>409</v>
      </c>
      <c r="B57" s="9" t="s">
        <v>523</v>
      </c>
      <c r="C57" s="9">
        <v>189</v>
      </c>
      <c r="D57" s="10">
        <v>105.71599999999999</v>
      </c>
      <c r="E57" s="10">
        <v>106.08799999999999</v>
      </c>
      <c r="F57" s="9" t="s">
        <v>5</v>
      </c>
      <c r="G57" s="9">
        <v>3</v>
      </c>
      <c r="H57" s="9" t="s">
        <v>846</v>
      </c>
      <c r="I57" s="9" t="s">
        <v>6</v>
      </c>
      <c r="J57" s="9" t="s">
        <v>73</v>
      </c>
      <c r="K57" s="11">
        <v>1896.2203999999999</v>
      </c>
      <c r="L57" s="11">
        <v>431.69349999999997</v>
      </c>
      <c r="M57" s="12">
        <v>2001</v>
      </c>
      <c r="N57" s="12">
        <f t="shared" si="5"/>
        <v>89.735684153879291</v>
      </c>
      <c r="O57" s="10">
        <v>3.1791999999999998</v>
      </c>
      <c r="P57" s="10">
        <v>0.23980000000000001</v>
      </c>
      <c r="Q57" s="11">
        <v>90</v>
      </c>
      <c r="R57" s="10">
        <f t="shared" si="2"/>
        <v>2.6491838400000001</v>
      </c>
      <c r="T57" s="11">
        <v>42.7</v>
      </c>
      <c r="U57" s="9" t="s">
        <v>213</v>
      </c>
      <c r="V57" s="9" t="s">
        <v>986</v>
      </c>
      <c r="W57" s="14">
        <v>34</v>
      </c>
    </row>
    <row r="58" spans="1:23" ht="28.5" customHeight="1">
      <c r="A58" s="9" t="s">
        <v>409</v>
      </c>
      <c r="B58" s="9" t="s">
        <v>523</v>
      </c>
      <c r="C58" s="9">
        <v>189</v>
      </c>
      <c r="D58" s="10">
        <v>106.08799999999999</v>
      </c>
      <c r="E58" s="10">
        <v>106.84699999999999</v>
      </c>
      <c r="F58" s="9" t="s">
        <v>5</v>
      </c>
      <c r="G58" s="9">
        <v>3</v>
      </c>
      <c r="H58" s="9" t="s">
        <v>846</v>
      </c>
      <c r="I58" s="9" t="s">
        <v>6</v>
      </c>
      <c r="J58" s="9" t="s">
        <v>73</v>
      </c>
      <c r="K58" s="11">
        <v>2476.2739999999999</v>
      </c>
      <c r="L58" s="11">
        <v>443.53359999999998</v>
      </c>
      <c r="M58" s="12">
        <v>1982</v>
      </c>
      <c r="N58" s="12">
        <f t="shared" si="5"/>
        <v>68.79311556310536</v>
      </c>
      <c r="O58" s="10">
        <v>3.5897999999999999</v>
      </c>
      <c r="P58" s="10">
        <v>0.22370000000000001</v>
      </c>
      <c r="Q58" s="11">
        <v>83</v>
      </c>
      <c r="R58" s="10">
        <f t="shared" si="2"/>
        <v>2.8796332399999995</v>
      </c>
      <c r="T58" s="11">
        <v>48.6</v>
      </c>
      <c r="U58" s="9" t="s">
        <v>213</v>
      </c>
      <c r="V58" s="9" t="s">
        <v>987</v>
      </c>
      <c r="W58" s="14">
        <v>42</v>
      </c>
    </row>
    <row r="59" spans="1:23" ht="28.5" customHeight="1">
      <c r="A59" s="9" t="s">
        <v>409</v>
      </c>
      <c r="B59" s="9" t="s">
        <v>523</v>
      </c>
      <c r="C59" s="9">
        <v>189</v>
      </c>
      <c r="D59" s="10">
        <v>106.84699999999999</v>
      </c>
      <c r="E59" s="10">
        <v>107.482</v>
      </c>
      <c r="F59" s="9" t="s">
        <v>5</v>
      </c>
      <c r="G59" s="9">
        <v>3</v>
      </c>
      <c r="H59" s="9" t="s">
        <v>847</v>
      </c>
      <c r="I59" s="9" t="s">
        <v>6</v>
      </c>
      <c r="J59" s="9" t="s">
        <v>73</v>
      </c>
      <c r="K59" s="11">
        <v>2511.6315</v>
      </c>
      <c r="L59" s="11">
        <v>431.15589999999997</v>
      </c>
      <c r="M59" s="12">
        <v>1985</v>
      </c>
      <c r="N59" s="12">
        <f t="shared" si="5"/>
        <v>62.817431572912881</v>
      </c>
      <c r="O59" s="10">
        <v>3.7164000000000001</v>
      </c>
      <c r="P59" s="10">
        <v>0.22989999999999999</v>
      </c>
      <c r="Q59" s="11">
        <v>83</v>
      </c>
      <c r="R59" s="10">
        <f t="shared" si="2"/>
        <v>2.9949839599999999</v>
      </c>
      <c r="T59" s="11">
        <v>50.1</v>
      </c>
      <c r="U59" s="9" t="s">
        <v>213</v>
      </c>
      <c r="V59" s="9" t="s">
        <v>987</v>
      </c>
      <c r="W59" s="14">
        <v>45</v>
      </c>
    </row>
    <row r="60" spans="1:23" ht="28.5" customHeight="1">
      <c r="A60" s="9" t="s">
        <v>409</v>
      </c>
      <c r="B60" s="9" t="s">
        <v>523</v>
      </c>
      <c r="C60" s="9">
        <v>189</v>
      </c>
      <c r="D60" s="10">
        <v>107.482</v>
      </c>
      <c r="E60" s="10">
        <v>113</v>
      </c>
      <c r="F60" s="9" t="s">
        <v>5</v>
      </c>
      <c r="G60" s="9">
        <v>3</v>
      </c>
      <c r="H60" s="9" t="s">
        <v>848</v>
      </c>
      <c r="I60" s="9" t="s">
        <v>6</v>
      </c>
      <c r="J60" s="9" t="s">
        <v>73</v>
      </c>
      <c r="K60" s="11">
        <v>1113.9616000000001</v>
      </c>
      <c r="L60" s="11">
        <v>253.74520000000001</v>
      </c>
      <c r="M60" s="12">
        <v>2001</v>
      </c>
      <c r="N60" s="12">
        <f t="shared" si="5"/>
        <v>75.307273134403673</v>
      </c>
      <c r="O60" s="10">
        <v>3.4567000000000001</v>
      </c>
      <c r="P60" s="10">
        <v>0.1734</v>
      </c>
      <c r="Q60" s="11">
        <v>98</v>
      </c>
      <c r="R60" s="10">
        <f t="shared" si="2"/>
        <v>3.2764297600000001</v>
      </c>
      <c r="T60" s="11">
        <v>65</v>
      </c>
      <c r="U60" s="9" t="s">
        <v>63</v>
      </c>
      <c r="V60" s="9" t="s">
        <v>986</v>
      </c>
      <c r="W60" s="14">
        <v>3</v>
      </c>
    </row>
    <row r="61" spans="1:23" ht="28.5" customHeight="1">
      <c r="A61" s="9" t="s">
        <v>409</v>
      </c>
      <c r="B61" s="9" t="s">
        <v>523</v>
      </c>
      <c r="C61" s="9">
        <v>189</v>
      </c>
      <c r="D61" s="10">
        <v>113</v>
      </c>
      <c r="E61" s="10">
        <v>119.5</v>
      </c>
      <c r="F61" s="9" t="s">
        <v>5</v>
      </c>
      <c r="G61" s="9">
        <v>3</v>
      </c>
      <c r="H61" s="9" t="s">
        <v>848</v>
      </c>
      <c r="I61" s="9" t="s">
        <v>6</v>
      </c>
      <c r="J61" s="9" t="s">
        <v>73</v>
      </c>
      <c r="K61" s="11">
        <v>812</v>
      </c>
      <c r="L61" s="11">
        <v>102</v>
      </c>
      <c r="M61" s="12">
        <v>2002</v>
      </c>
      <c r="N61" s="12">
        <f t="shared" si="5"/>
        <v>85.991259348439968</v>
      </c>
      <c r="O61" s="10">
        <v>3.2490000000000001</v>
      </c>
      <c r="P61" s="10">
        <v>0.13519999999999999</v>
      </c>
      <c r="Q61" s="11">
        <v>93</v>
      </c>
      <c r="R61" s="10">
        <f t="shared" si="2"/>
        <v>2.96588384</v>
      </c>
      <c r="T61" s="11">
        <v>64.164299999999997</v>
      </c>
      <c r="U61" s="9" t="s">
        <v>63</v>
      </c>
      <c r="V61" s="9" t="s">
        <v>987</v>
      </c>
      <c r="W61" s="14">
        <v>33</v>
      </c>
    </row>
    <row r="62" spans="1:23" ht="28.5" customHeight="1">
      <c r="A62" s="9" t="s">
        <v>409</v>
      </c>
      <c r="B62" s="9" t="s">
        <v>523</v>
      </c>
      <c r="C62" s="9">
        <v>189</v>
      </c>
      <c r="D62" s="10">
        <v>119.5</v>
      </c>
      <c r="E62" s="10">
        <v>127.34699999999999</v>
      </c>
      <c r="F62" s="9" t="s">
        <v>5</v>
      </c>
      <c r="G62" s="9">
        <v>3</v>
      </c>
      <c r="H62" s="9" t="s">
        <v>848</v>
      </c>
      <c r="I62" s="9" t="s">
        <v>6</v>
      </c>
      <c r="J62" s="9" t="s">
        <v>73</v>
      </c>
      <c r="K62" s="11">
        <v>812</v>
      </c>
      <c r="L62" s="11">
        <v>102</v>
      </c>
      <c r="M62" s="12">
        <v>1997</v>
      </c>
      <c r="N62" s="12">
        <f t="shared" si="5"/>
        <v>101.00190476314935</v>
      </c>
      <c r="O62" s="10">
        <v>2.9781</v>
      </c>
      <c r="P62" s="10">
        <v>0.11559999999999999</v>
      </c>
      <c r="Q62" s="11">
        <v>88</v>
      </c>
      <c r="R62" s="10">
        <f t="shared" si="2"/>
        <v>2.5646465599999999</v>
      </c>
      <c r="T62" s="11">
        <v>65.181299999999993</v>
      </c>
      <c r="U62" s="9" t="s">
        <v>63</v>
      </c>
      <c r="V62" s="9" t="s">
        <v>987</v>
      </c>
      <c r="W62" s="14">
        <v>20</v>
      </c>
    </row>
    <row r="63" spans="1:23" ht="28.5" customHeight="1">
      <c r="A63" s="9" t="s">
        <v>409</v>
      </c>
      <c r="B63" s="9" t="s">
        <v>523</v>
      </c>
      <c r="C63" s="9">
        <v>189</v>
      </c>
      <c r="D63" s="10">
        <v>127.34699999999999</v>
      </c>
      <c r="E63" s="10">
        <v>131.447</v>
      </c>
      <c r="F63" s="9" t="s">
        <v>5</v>
      </c>
      <c r="G63" s="9">
        <v>3</v>
      </c>
      <c r="H63" s="9" t="s">
        <v>848</v>
      </c>
      <c r="I63" s="9" t="s">
        <v>6</v>
      </c>
      <c r="J63" s="9" t="s">
        <v>73</v>
      </c>
      <c r="K63" s="11">
        <v>727.44299999999998</v>
      </c>
      <c r="L63" s="11">
        <v>74.993899999999996</v>
      </c>
      <c r="M63" s="12">
        <v>2007</v>
      </c>
      <c r="N63" s="12">
        <f t="shared" si="5"/>
        <v>58.524331964583546</v>
      </c>
      <c r="O63" s="10">
        <v>3.8100999999999998</v>
      </c>
      <c r="P63" s="10">
        <v>0.1154</v>
      </c>
      <c r="Q63" s="11">
        <v>100</v>
      </c>
      <c r="R63" s="10">
        <f t="shared" si="2"/>
        <v>3.7568313599999996</v>
      </c>
      <c r="T63" s="11">
        <v>53.37</v>
      </c>
      <c r="U63" s="9" t="s">
        <v>63</v>
      </c>
      <c r="V63" s="9" t="s">
        <v>986</v>
      </c>
      <c r="W63" s="14">
        <v>34</v>
      </c>
    </row>
    <row r="64" spans="1:23" ht="28.5" customHeight="1">
      <c r="A64" s="9" t="s">
        <v>410</v>
      </c>
      <c r="B64" s="9" t="s">
        <v>523</v>
      </c>
      <c r="C64" s="9">
        <v>30</v>
      </c>
      <c r="D64" s="10">
        <v>0</v>
      </c>
      <c r="E64" s="10">
        <v>10.4</v>
      </c>
      <c r="F64" s="9" t="s">
        <v>5</v>
      </c>
      <c r="G64" s="9">
        <v>3</v>
      </c>
      <c r="H64" s="9" t="s">
        <v>849</v>
      </c>
      <c r="I64" s="9" t="s">
        <v>6</v>
      </c>
      <c r="J64" s="9" t="s">
        <v>73</v>
      </c>
      <c r="K64" s="11">
        <v>1011.2566</v>
      </c>
      <c r="L64" s="11">
        <v>811.01589999999999</v>
      </c>
      <c r="M64" s="12">
        <v>1993</v>
      </c>
      <c r="N64" s="12">
        <f t="shared" si="5"/>
        <v>63.915790175228693</v>
      </c>
      <c r="O64" s="10">
        <v>3.6928000000000001</v>
      </c>
      <c r="P64" s="10">
        <v>0.14119999999999999</v>
      </c>
      <c r="Q64" s="11">
        <v>79</v>
      </c>
      <c r="R64" s="10">
        <f t="shared" si="2"/>
        <v>2.9830502400000003</v>
      </c>
      <c r="T64" s="11">
        <v>55.15</v>
      </c>
      <c r="U64" s="9" t="s">
        <v>74</v>
      </c>
      <c r="V64" s="9" t="s">
        <v>988</v>
      </c>
      <c r="W64" s="14">
        <v>9</v>
      </c>
    </row>
    <row r="65" spans="1:23" ht="28.5" customHeight="1">
      <c r="A65" s="9" t="s">
        <v>410</v>
      </c>
      <c r="B65" s="9" t="s">
        <v>523</v>
      </c>
      <c r="C65" s="9">
        <v>30</v>
      </c>
      <c r="D65" s="10">
        <v>10.4</v>
      </c>
      <c r="E65" s="10">
        <v>10.954000000000001</v>
      </c>
      <c r="F65" s="9" t="s">
        <v>5</v>
      </c>
      <c r="G65" s="9">
        <v>3</v>
      </c>
      <c r="H65" s="9" t="s">
        <v>850</v>
      </c>
      <c r="I65" s="9" t="s">
        <v>6</v>
      </c>
      <c r="J65" s="9" t="s">
        <v>73</v>
      </c>
      <c r="K65" s="11">
        <v>1315.7329</v>
      </c>
      <c r="L65" s="11">
        <v>827.62090000000001</v>
      </c>
      <c r="M65" s="12">
        <v>1990</v>
      </c>
      <c r="N65" s="12">
        <f t="shared" si="5"/>
        <v>68.241667158562876</v>
      </c>
      <c r="O65" s="10">
        <v>3.6013000000000002</v>
      </c>
      <c r="P65" s="10">
        <v>0.18429999999999999</v>
      </c>
      <c r="Q65" s="11">
        <v>94</v>
      </c>
      <c r="R65" s="10">
        <f t="shared" si="2"/>
        <v>3.2854340400000002</v>
      </c>
      <c r="U65" s="9" t="s">
        <v>213</v>
      </c>
      <c r="V65" s="9" t="s">
        <v>987</v>
      </c>
      <c r="W65" s="14">
        <v>40</v>
      </c>
    </row>
    <row r="66" spans="1:23" ht="28.5" customHeight="1">
      <c r="A66" s="9" t="s">
        <v>410</v>
      </c>
      <c r="B66" s="9" t="s">
        <v>523</v>
      </c>
      <c r="C66" s="9">
        <v>30</v>
      </c>
      <c r="D66" s="10">
        <v>10.954000000000001</v>
      </c>
      <c r="E66" s="10">
        <v>21.312000000000001</v>
      </c>
      <c r="F66" s="9" t="s">
        <v>5</v>
      </c>
      <c r="G66" s="9">
        <v>3</v>
      </c>
      <c r="H66" s="9" t="s">
        <v>851</v>
      </c>
      <c r="I66" s="9" t="s">
        <v>6</v>
      </c>
      <c r="J66" s="9" t="s">
        <v>73</v>
      </c>
      <c r="K66" s="11">
        <v>1129.7297000000001</v>
      </c>
      <c r="L66" s="11">
        <v>776.89570000000003</v>
      </c>
      <c r="M66" s="12">
        <v>1995</v>
      </c>
      <c r="N66" s="12">
        <f t="shared" si="5"/>
        <v>55.870481652010376</v>
      </c>
      <c r="O66" s="10">
        <v>3.8692000000000002</v>
      </c>
      <c r="P66" s="10">
        <v>0.15840000000000001</v>
      </c>
      <c r="Q66" s="11">
        <v>87</v>
      </c>
      <c r="R66" s="10">
        <f t="shared" si="2"/>
        <v>3.3788377600000001</v>
      </c>
      <c r="T66" s="11">
        <v>57.131799999999998</v>
      </c>
      <c r="U66" s="9" t="s">
        <v>74</v>
      </c>
      <c r="V66" s="9" t="s">
        <v>986</v>
      </c>
      <c r="W66" s="14">
        <v>2</v>
      </c>
    </row>
    <row r="67" spans="1:23" ht="28.5" customHeight="1">
      <c r="A67" s="9" t="s">
        <v>410</v>
      </c>
      <c r="B67" s="9" t="s">
        <v>523</v>
      </c>
      <c r="C67" s="9">
        <v>30</v>
      </c>
      <c r="D67" s="10">
        <v>21.312000000000001</v>
      </c>
      <c r="E67" s="10">
        <v>29.47</v>
      </c>
      <c r="F67" s="9" t="s">
        <v>5</v>
      </c>
      <c r="G67" s="9">
        <v>3</v>
      </c>
      <c r="H67" s="9" t="s">
        <v>852</v>
      </c>
      <c r="I67" s="9" t="s">
        <v>6</v>
      </c>
      <c r="J67" s="9" t="s">
        <v>73</v>
      </c>
      <c r="K67" s="11">
        <v>802</v>
      </c>
      <c r="L67" s="11">
        <v>755</v>
      </c>
      <c r="M67" s="12">
        <v>1998</v>
      </c>
      <c r="N67" s="12">
        <f t="shared" si="5"/>
        <v>38.747172382468918</v>
      </c>
      <c r="O67" s="10">
        <v>4.2732000000000001</v>
      </c>
      <c r="P67" s="10">
        <v>0.17849999999999999</v>
      </c>
      <c r="Q67" s="11">
        <v>79</v>
      </c>
      <c r="R67" s="10">
        <f t="shared" ref="R67:R73" si="6">O67-(4*(P67^2))-(3*(1-Q67/100))</f>
        <v>3.5157509999999998</v>
      </c>
      <c r="T67" s="11">
        <v>55.287500000000001</v>
      </c>
      <c r="U67" s="9" t="s">
        <v>74</v>
      </c>
      <c r="V67" s="9" t="s">
        <v>986</v>
      </c>
      <c r="W67" s="14">
        <v>9</v>
      </c>
    </row>
    <row r="68" spans="1:23" ht="28.5" customHeight="1">
      <c r="A68" s="9" t="s">
        <v>410</v>
      </c>
      <c r="B68" s="9" t="s">
        <v>523</v>
      </c>
      <c r="C68" s="9">
        <v>30</v>
      </c>
      <c r="D68" s="10">
        <v>29.47</v>
      </c>
      <c r="E68" s="10">
        <v>34.9</v>
      </c>
      <c r="F68" s="9" t="s">
        <v>5</v>
      </c>
      <c r="G68" s="9">
        <v>3</v>
      </c>
      <c r="H68" s="9" t="s">
        <v>852</v>
      </c>
      <c r="I68" s="9" t="s">
        <v>6</v>
      </c>
      <c r="J68" s="9" t="s">
        <v>73</v>
      </c>
      <c r="K68" s="11">
        <v>776.17089999999996</v>
      </c>
      <c r="L68" s="11">
        <v>632.31179999999995</v>
      </c>
      <c r="M68" s="12">
        <v>2000</v>
      </c>
      <c r="N68" s="12">
        <f t="shared" si="5"/>
        <v>48.892819775638777</v>
      </c>
      <c r="O68" s="10">
        <v>4.0289999999999999</v>
      </c>
      <c r="P68" s="10">
        <v>0.17580000000000001</v>
      </c>
      <c r="Q68" s="11">
        <v>98</v>
      </c>
      <c r="R68" s="10">
        <f t="shared" si="6"/>
        <v>3.84537744</v>
      </c>
      <c r="T68" s="11">
        <v>58.845500000000001</v>
      </c>
      <c r="U68" s="9" t="s">
        <v>74</v>
      </c>
      <c r="V68" s="9" t="s">
        <v>986</v>
      </c>
      <c r="W68" s="14">
        <v>26</v>
      </c>
    </row>
    <row r="69" spans="1:23" ht="28.5" customHeight="1">
      <c r="A69" s="9" t="s">
        <v>410</v>
      </c>
      <c r="B69" s="9" t="s">
        <v>523</v>
      </c>
      <c r="C69" s="9">
        <v>30</v>
      </c>
      <c r="D69" s="10">
        <v>34.911000000000001</v>
      </c>
      <c r="E69" s="10">
        <v>39.74</v>
      </c>
      <c r="F69" s="9" t="s">
        <v>5</v>
      </c>
      <c r="G69" s="9">
        <v>3</v>
      </c>
      <c r="H69" s="9" t="s">
        <v>853</v>
      </c>
      <c r="I69" s="9" t="s">
        <v>6</v>
      </c>
      <c r="J69" s="9" t="s">
        <v>73</v>
      </c>
      <c r="K69" s="11">
        <v>774</v>
      </c>
      <c r="L69" s="11">
        <v>622</v>
      </c>
      <c r="M69" s="12">
        <v>2000</v>
      </c>
      <c r="N69" s="12">
        <f t="shared" si="5"/>
        <v>64.598803245719239</v>
      </c>
      <c r="O69" s="10">
        <v>3.6781999999999999</v>
      </c>
      <c r="P69" s="10">
        <v>0.14099999999999999</v>
      </c>
      <c r="Q69" s="11">
        <v>93</v>
      </c>
      <c r="R69" s="10">
        <f t="shared" si="6"/>
        <v>3.3886759999999998</v>
      </c>
      <c r="T69" s="11">
        <v>58.19</v>
      </c>
      <c r="U69" s="9" t="s">
        <v>74</v>
      </c>
      <c r="V69" s="9" t="s">
        <v>986</v>
      </c>
      <c r="W69" s="14">
        <v>3</v>
      </c>
    </row>
    <row r="70" spans="1:23" ht="28.5" customHeight="1">
      <c r="A70" s="9" t="s">
        <v>410</v>
      </c>
      <c r="B70" s="9" t="s">
        <v>523</v>
      </c>
      <c r="C70" s="9">
        <v>30</v>
      </c>
      <c r="D70" s="10">
        <v>39.74</v>
      </c>
      <c r="E70" s="10">
        <v>45.984000000000002</v>
      </c>
      <c r="F70" s="9" t="s">
        <v>5</v>
      </c>
      <c r="G70" s="9">
        <v>3</v>
      </c>
      <c r="H70" s="9" t="s">
        <v>853</v>
      </c>
      <c r="I70" s="9" t="s">
        <v>6</v>
      </c>
      <c r="J70" s="9" t="s">
        <v>73</v>
      </c>
      <c r="K70" s="11">
        <v>774</v>
      </c>
      <c r="L70" s="11">
        <v>622</v>
      </c>
      <c r="M70" s="12">
        <v>2002</v>
      </c>
      <c r="N70" s="12">
        <f t="shared" si="5"/>
        <v>65.73691430208622</v>
      </c>
      <c r="O70" s="10">
        <v>3.6539999999999999</v>
      </c>
      <c r="P70" s="10">
        <v>0.1452</v>
      </c>
      <c r="Q70" s="11">
        <v>83</v>
      </c>
      <c r="R70" s="10">
        <f t="shared" si="6"/>
        <v>3.0596678399999999</v>
      </c>
      <c r="T70" s="11">
        <v>62.008299999999998</v>
      </c>
      <c r="U70" s="9" t="s">
        <v>74</v>
      </c>
      <c r="V70" s="9" t="s">
        <v>988</v>
      </c>
      <c r="W70" s="14">
        <v>10</v>
      </c>
    </row>
    <row r="71" spans="1:23" ht="28.5" customHeight="1">
      <c r="A71" s="9" t="s">
        <v>410</v>
      </c>
      <c r="B71" s="9" t="s">
        <v>523</v>
      </c>
      <c r="C71" s="9">
        <v>30</v>
      </c>
      <c r="D71" s="10">
        <v>45.984000000000002</v>
      </c>
      <c r="E71" s="10">
        <v>48.786000000000001</v>
      </c>
      <c r="F71" s="9" t="s">
        <v>5</v>
      </c>
      <c r="G71" s="9">
        <v>3</v>
      </c>
      <c r="H71" s="9" t="s">
        <v>853</v>
      </c>
      <c r="I71" s="9" t="s">
        <v>6</v>
      </c>
      <c r="J71" s="9" t="s">
        <v>73</v>
      </c>
      <c r="K71" s="11">
        <v>774</v>
      </c>
      <c r="L71" s="11">
        <v>622</v>
      </c>
      <c r="M71" s="12">
        <v>2002</v>
      </c>
      <c r="N71" s="12">
        <f t="shared" si="5"/>
        <v>66.289863908967732</v>
      </c>
      <c r="O71" s="10">
        <v>3.6423000000000001</v>
      </c>
      <c r="P71" s="10">
        <v>0.1447</v>
      </c>
      <c r="Q71" s="11">
        <v>79</v>
      </c>
      <c r="R71" s="10">
        <f t="shared" si="6"/>
        <v>2.9285476400000001</v>
      </c>
      <c r="T71" s="11">
        <v>61</v>
      </c>
      <c r="U71" s="9" t="s">
        <v>74</v>
      </c>
      <c r="V71" s="9" t="s">
        <v>988</v>
      </c>
      <c r="W71" s="14">
        <v>7</v>
      </c>
    </row>
    <row r="72" spans="1:23" ht="28.5" customHeight="1">
      <c r="A72" s="9" t="s">
        <v>410</v>
      </c>
      <c r="B72" s="9" t="s">
        <v>523</v>
      </c>
      <c r="C72" s="9">
        <v>30</v>
      </c>
      <c r="D72" s="10">
        <v>48.786000000000001</v>
      </c>
      <c r="E72" s="10">
        <v>52.093000000000004</v>
      </c>
      <c r="F72" s="9" t="s">
        <v>5</v>
      </c>
      <c r="G72" s="9">
        <v>3</v>
      </c>
      <c r="H72" s="9" t="s">
        <v>853</v>
      </c>
      <c r="I72" s="9" t="s">
        <v>6</v>
      </c>
      <c r="J72" s="9" t="s">
        <v>79</v>
      </c>
      <c r="K72" s="11">
        <v>774</v>
      </c>
      <c r="L72" s="11">
        <v>622</v>
      </c>
      <c r="M72" s="12">
        <v>2002</v>
      </c>
      <c r="N72" s="12">
        <f t="shared" si="5"/>
        <v>79.451683125140534</v>
      </c>
      <c r="O72" s="10">
        <v>3.3746</v>
      </c>
      <c r="P72" s="10">
        <v>0.16719999999999999</v>
      </c>
      <c r="Q72" s="11">
        <v>87</v>
      </c>
      <c r="R72" s="10">
        <f t="shared" si="6"/>
        <v>2.8727766400000001</v>
      </c>
      <c r="T72" s="11">
        <v>59.857100000000003</v>
      </c>
      <c r="U72" s="9" t="s">
        <v>74</v>
      </c>
      <c r="V72" s="9" t="s">
        <v>988</v>
      </c>
      <c r="W72" s="14">
        <v>5</v>
      </c>
    </row>
    <row r="73" spans="1:23" ht="28.5" customHeight="1">
      <c r="A73" s="9" t="s">
        <v>410</v>
      </c>
      <c r="B73" s="9" t="s">
        <v>523</v>
      </c>
      <c r="C73" s="9">
        <v>30</v>
      </c>
      <c r="D73" s="10">
        <v>52.093000000000004</v>
      </c>
      <c r="E73" s="10">
        <v>52.414999999999999</v>
      </c>
      <c r="F73" s="9" t="s">
        <v>5</v>
      </c>
      <c r="G73" s="9">
        <v>3</v>
      </c>
      <c r="H73" s="9" t="s">
        <v>853</v>
      </c>
      <c r="I73" s="9" t="s">
        <v>6</v>
      </c>
      <c r="J73" s="9" t="s">
        <v>73</v>
      </c>
      <c r="K73" s="11">
        <v>792.10249999999996</v>
      </c>
      <c r="L73" s="11">
        <v>632.26710000000003</v>
      </c>
      <c r="M73" s="12">
        <v>1990</v>
      </c>
      <c r="N73" s="12">
        <f t="shared" si="5"/>
        <v>212.30786624676279</v>
      </c>
      <c r="O73" s="10">
        <v>1.5616000000000001</v>
      </c>
      <c r="P73" s="10">
        <v>0.1176</v>
      </c>
      <c r="Q73" s="11">
        <v>100</v>
      </c>
      <c r="R73" s="10">
        <f t="shared" si="6"/>
        <v>1.50628096</v>
      </c>
      <c r="T73" s="11">
        <v>37.5</v>
      </c>
      <c r="U73" s="9" t="s">
        <v>74</v>
      </c>
      <c r="V73" s="9" t="s">
        <v>988</v>
      </c>
      <c r="W73" s="14">
        <v>5</v>
      </c>
    </row>
    <row r="74" spans="1:23" ht="28.5" customHeight="1">
      <c r="A74" s="9" t="s">
        <v>410</v>
      </c>
      <c r="B74" s="9" t="s">
        <v>523</v>
      </c>
      <c r="C74" s="9" t="s">
        <v>977</v>
      </c>
      <c r="D74" s="10">
        <v>52.414999999999999</v>
      </c>
      <c r="E74" s="10">
        <v>52.627000000000002</v>
      </c>
      <c r="F74" s="9" t="s">
        <v>5</v>
      </c>
      <c r="G74" s="9">
        <v>3</v>
      </c>
      <c r="H74" s="9" t="s">
        <v>840</v>
      </c>
      <c r="I74" s="9" t="s">
        <v>12</v>
      </c>
      <c r="J74" s="9" t="s">
        <v>73</v>
      </c>
      <c r="K74" s="11">
        <v>767.99059999999997</v>
      </c>
      <c r="L74" s="11">
        <v>654.64149999999995</v>
      </c>
      <c r="M74" s="12">
        <v>1982</v>
      </c>
      <c r="N74" s="12">
        <f>(LN(O74/5))/-0.0038</f>
        <v>198.28732672870115</v>
      </c>
      <c r="O74" s="10">
        <v>2.3536000000000001</v>
      </c>
      <c r="P74" s="10" t="s">
        <v>226</v>
      </c>
      <c r="Q74" s="11">
        <v>96</v>
      </c>
      <c r="R74" s="10">
        <f>O74-5*(1-(Q74/100))</f>
        <v>2.1536</v>
      </c>
      <c r="S74" s="10">
        <v>0</v>
      </c>
      <c r="U74" s="9" t="s">
        <v>213</v>
      </c>
      <c r="V74" s="9" t="s">
        <v>987</v>
      </c>
      <c r="W74" s="14">
        <v>3</v>
      </c>
    </row>
    <row r="75" spans="1:23" ht="28.5" customHeight="1">
      <c r="A75" s="9" t="s">
        <v>410</v>
      </c>
      <c r="B75" s="9" t="s">
        <v>523</v>
      </c>
      <c r="C75" s="9">
        <v>30</v>
      </c>
      <c r="D75" s="10">
        <v>52.627000000000002</v>
      </c>
      <c r="E75" s="10">
        <v>57.993000000000002</v>
      </c>
      <c r="F75" s="9" t="s">
        <v>5</v>
      </c>
      <c r="G75" s="9">
        <v>3</v>
      </c>
      <c r="H75" s="9" t="s">
        <v>840</v>
      </c>
      <c r="I75" s="9" t="s">
        <v>6</v>
      </c>
      <c r="J75" s="9" t="s">
        <v>73</v>
      </c>
      <c r="K75" s="11">
        <v>1219.6406999999999</v>
      </c>
      <c r="L75" s="11">
        <v>927.69119999999998</v>
      </c>
      <c r="M75" s="12">
        <v>1991</v>
      </c>
      <c r="N75" s="12">
        <f t="shared" ref="N75:N81" si="7">(LN(O75/5.35))/-0.0058</f>
        <v>99.497457125189342</v>
      </c>
      <c r="O75" s="10">
        <v>3.0042</v>
      </c>
      <c r="P75" s="10">
        <v>0.20960000000000001</v>
      </c>
      <c r="Q75" s="11">
        <v>82</v>
      </c>
      <c r="R75" s="10">
        <f t="shared" ref="R75:R104" si="8">O75-(4*(P75^2))-(3*(1-Q75/100))</f>
        <v>2.28847136</v>
      </c>
      <c r="T75" s="11">
        <v>57.174999999999997</v>
      </c>
      <c r="U75" s="9" t="s">
        <v>74</v>
      </c>
      <c r="V75" s="9" t="s">
        <v>988</v>
      </c>
      <c r="W75" s="14">
        <v>2</v>
      </c>
    </row>
    <row r="76" spans="1:23" ht="28.5" customHeight="1">
      <c r="A76" s="9" t="s">
        <v>410</v>
      </c>
      <c r="B76" s="9" t="s">
        <v>523</v>
      </c>
      <c r="C76" s="9">
        <v>30</v>
      </c>
      <c r="D76" s="10">
        <v>57.993000000000002</v>
      </c>
      <c r="E76" s="10">
        <v>67.063000000000002</v>
      </c>
      <c r="F76" s="9" t="s">
        <v>5</v>
      </c>
      <c r="G76" s="9">
        <v>3</v>
      </c>
      <c r="H76" s="9" t="s">
        <v>854</v>
      </c>
      <c r="I76" s="9" t="s">
        <v>6</v>
      </c>
      <c r="J76" s="9" t="s">
        <v>73</v>
      </c>
      <c r="K76" s="11">
        <v>1492</v>
      </c>
      <c r="L76" s="11">
        <v>1081</v>
      </c>
      <c r="M76" s="12">
        <v>1998</v>
      </c>
      <c r="N76" s="12">
        <f t="shared" si="7"/>
        <v>69.004571908502427</v>
      </c>
      <c r="O76" s="10">
        <v>3.5853999999999999</v>
      </c>
      <c r="P76" s="10">
        <v>0.23730000000000001</v>
      </c>
      <c r="Q76" s="11">
        <v>80</v>
      </c>
      <c r="R76" s="10">
        <f t="shared" si="8"/>
        <v>2.7601548400000002</v>
      </c>
      <c r="T76" s="11">
        <v>57.957900000000002</v>
      </c>
      <c r="U76" s="9" t="s">
        <v>74</v>
      </c>
      <c r="V76" s="9" t="s">
        <v>988</v>
      </c>
      <c r="W76" s="14">
        <v>4</v>
      </c>
    </row>
    <row r="77" spans="1:23" ht="28.5" customHeight="1">
      <c r="A77" s="9" t="s">
        <v>410</v>
      </c>
      <c r="B77" s="9" t="s">
        <v>523</v>
      </c>
      <c r="C77" s="9">
        <v>30</v>
      </c>
      <c r="D77" s="10">
        <v>67.063000000000002</v>
      </c>
      <c r="E77" s="10">
        <v>76.819000000000003</v>
      </c>
      <c r="F77" s="9" t="s">
        <v>5</v>
      </c>
      <c r="G77" s="9">
        <v>3</v>
      </c>
      <c r="H77" s="9" t="s">
        <v>855</v>
      </c>
      <c r="I77" s="9" t="s">
        <v>6</v>
      </c>
      <c r="J77" s="9" t="s">
        <v>73</v>
      </c>
      <c r="K77" s="11">
        <v>1351.1787999999999</v>
      </c>
      <c r="L77" s="11">
        <v>1074.6954000000001</v>
      </c>
      <c r="M77" s="12">
        <v>2009</v>
      </c>
      <c r="N77" s="12">
        <f t="shared" si="7"/>
        <v>54.85748216968215</v>
      </c>
      <c r="O77" s="10">
        <v>3.8919999999999999</v>
      </c>
      <c r="P77" s="10">
        <v>0.1595</v>
      </c>
      <c r="Q77" s="11">
        <v>90</v>
      </c>
      <c r="R77" s="10">
        <f t="shared" si="8"/>
        <v>3.4902389999999999</v>
      </c>
      <c r="T77" s="11">
        <v>62.263199999999998</v>
      </c>
      <c r="U77" s="9" t="s">
        <v>74</v>
      </c>
      <c r="V77" s="9" t="s">
        <v>986</v>
      </c>
      <c r="W77" s="14">
        <v>7</v>
      </c>
    </row>
    <row r="78" spans="1:23" ht="28.5" customHeight="1">
      <c r="A78" s="9" t="s">
        <v>410</v>
      </c>
      <c r="B78" s="9" t="s">
        <v>523</v>
      </c>
      <c r="C78" s="9">
        <v>30</v>
      </c>
      <c r="D78" s="10">
        <v>76.819000000000003</v>
      </c>
      <c r="E78" s="10">
        <v>85</v>
      </c>
      <c r="F78" s="9" t="s">
        <v>5</v>
      </c>
      <c r="G78" s="9">
        <v>3</v>
      </c>
      <c r="H78" s="9" t="s">
        <v>856</v>
      </c>
      <c r="I78" s="9" t="s">
        <v>6</v>
      </c>
      <c r="J78" s="9" t="s">
        <v>73</v>
      </c>
      <c r="K78" s="11">
        <v>1326</v>
      </c>
      <c r="L78" s="11">
        <v>1077</v>
      </c>
      <c r="M78" s="12">
        <v>2000</v>
      </c>
      <c r="N78" s="12">
        <f t="shared" si="7"/>
        <v>66.275663538898087</v>
      </c>
      <c r="O78" s="10">
        <v>3.6425999999999998</v>
      </c>
      <c r="P78" s="10">
        <v>0.20200000000000001</v>
      </c>
      <c r="Q78" s="11">
        <v>85</v>
      </c>
      <c r="R78" s="10">
        <f t="shared" si="8"/>
        <v>3.0293839999999994</v>
      </c>
      <c r="T78" s="11">
        <v>62.4375</v>
      </c>
      <c r="U78" s="9" t="s">
        <v>74</v>
      </c>
      <c r="V78" s="9" t="s">
        <v>988</v>
      </c>
      <c r="W78" s="14">
        <v>8</v>
      </c>
    </row>
    <row r="79" spans="1:23" ht="28.5" customHeight="1">
      <c r="A79" s="9" t="s">
        <v>410</v>
      </c>
      <c r="B79" s="9" t="s">
        <v>523</v>
      </c>
      <c r="C79" s="9">
        <v>30</v>
      </c>
      <c r="D79" s="10">
        <v>85</v>
      </c>
      <c r="E79" s="10">
        <v>93</v>
      </c>
      <c r="F79" s="9" t="s">
        <v>5</v>
      </c>
      <c r="G79" s="9">
        <v>3</v>
      </c>
      <c r="H79" s="9" t="s">
        <v>856</v>
      </c>
      <c r="I79" s="9" t="s">
        <v>6</v>
      </c>
      <c r="J79" s="9" t="s">
        <v>73</v>
      </c>
      <c r="K79" s="11">
        <v>1233.6075000000001</v>
      </c>
      <c r="L79" s="11">
        <v>1076.0474999999999</v>
      </c>
      <c r="M79" s="12">
        <v>2009</v>
      </c>
      <c r="N79" s="12">
        <f t="shared" si="7"/>
        <v>55.349909553124277</v>
      </c>
      <c r="O79" s="10">
        <v>3.8809</v>
      </c>
      <c r="P79" s="10">
        <v>0.1782</v>
      </c>
      <c r="Q79" s="11">
        <v>100</v>
      </c>
      <c r="R79" s="10">
        <f t="shared" si="8"/>
        <v>3.7538790400000002</v>
      </c>
      <c r="T79" s="11">
        <v>61.5824</v>
      </c>
      <c r="U79" s="9" t="s">
        <v>74</v>
      </c>
      <c r="V79" s="9" t="s">
        <v>986</v>
      </c>
      <c r="W79" s="14">
        <v>24</v>
      </c>
    </row>
    <row r="80" spans="1:23" ht="28.5" customHeight="1">
      <c r="A80" s="9" t="s">
        <v>410</v>
      </c>
      <c r="B80" s="9" t="s">
        <v>523</v>
      </c>
      <c r="C80" s="9">
        <v>30</v>
      </c>
      <c r="D80" s="10">
        <v>93</v>
      </c>
      <c r="E80" s="10">
        <v>94.034999999999997</v>
      </c>
      <c r="F80" s="9" t="s">
        <v>5</v>
      </c>
      <c r="G80" s="9">
        <v>3</v>
      </c>
      <c r="H80" s="9" t="s">
        <v>856</v>
      </c>
      <c r="I80" s="9" t="s">
        <v>6</v>
      </c>
      <c r="J80" s="9" t="s">
        <v>73</v>
      </c>
      <c r="K80" s="11">
        <v>1132</v>
      </c>
      <c r="L80" s="11">
        <v>1075</v>
      </c>
      <c r="M80" s="12">
        <v>1981</v>
      </c>
      <c r="N80" s="12">
        <f t="shared" si="7"/>
        <v>51.379838601967066</v>
      </c>
      <c r="O80" s="10">
        <v>3.9712999999999998</v>
      </c>
      <c r="P80" s="10">
        <v>0.13550000000000001</v>
      </c>
      <c r="Q80" s="11">
        <v>100</v>
      </c>
      <c r="R80" s="10">
        <f t="shared" si="8"/>
        <v>3.897859</v>
      </c>
      <c r="T80" s="11">
        <v>60.833300000000001</v>
      </c>
      <c r="U80" s="9" t="s">
        <v>74</v>
      </c>
      <c r="V80" s="9" t="s">
        <v>986</v>
      </c>
      <c r="W80" s="14">
        <v>23</v>
      </c>
    </row>
    <row r="81" spans="1:23" ht="28.5" customHeight="1">
      <c r="A81" s="9" t="s">
        <v>410</v>
      </c>
      <c r="B81" s="9" t="s">
        <v>523</v>
      </c>
      <c r="C81" s="9">
        <v>30</v>
      </c>
      <c r="D81" s="10">
        <v>94.034999999999997</v>
      </c>
      <c r="E81" s="10">
        <v>95.13</v>
      </c>
      <c r="F81" s="9" t="s">
        <v>5</v>
      </c>
      <c r="G81" s="9">
        <v>3</v>
      </c>
      <c r="H81" s="9" t="s">
        <v>857</v>
      </c>
      <c r="I81" s="9" t="s">
        <v>6</v>
      </c>
      <c r="J81" s="9" t="s">
        <v>79</v>
      </c>
      <c r="K81" s="11">
        <v>1213.8721</v>
      </c>
      <c r="L81" s="11">
        <v>1082.2831000000001</v>
      </c>
      <c r="M81" s="12">
        <v>2009</v>
      </c>
      <c r="N81" s="12">
        <f t="shared" si="7"/>
        <v>42.561566772722763</v>
      </c>
      <c r="O81" s="10">
        <v>4.1797000000000004</v>
      </c>
      <c r="P81" s="10">
        <v>0.1129</v>
      </c>
      <c r="Q81" s="11">
        <v>95</v>
      </c>
      <c r="R81" s="10">
        <f t="shared" si="8"/>
        <v>3.9787143599999997</v>
      </c>
      <c r="T81" s="11">
        <v>57.9</v>
      </c>
      <c r="U81" s="9" t="s">
        <v>74</v>
      </c>
      <c r="V81" s="9"/>
    </row>
    <row r="82" spans="1:23" ht="28.5" customHeight="1">
      <c r="A82" s="9" t="s">
        <v>410</v>
      </c>
      <c r="B82" s="9" t="s">
        <v>523</v>
      </c>
      <c r="C82" s="9">
        <v>30</v>
      </c>
      <c r="D82" s="10">
        <v>95.13</v>
      </c>
      <c r="E82" s="10">
        <v>95.242999999999995</v>
      </c>
      <c r="F82" s="9" t="s">
        <v>5</v>
      </c>
      <c r="G82" s="9">
        <v>3</v>
      </c>
      <c r="H82" s="9" t="s">
        <v>857</v>
      </c>
      <c r="I82" s="9" t="s">
        <v>12</v>
      </c>
      <c r="J82" s="9" t="s">
        <v>79</v>
      </c>
      <c r="K82" s="11">
        <v>1458</v>
      </c>
      <c r="L82" s="11">
        <v>1104</v>
      </c>
      <c r="M82" s="12">
        <v>2001</v>
      </c>
      <c r="N82" s="12">
        <f>(LN(O82/5))/-0.0038</f>
        <v>94.984519533868067</v>
      </c>
      <c r="O82" s="10">
        <v>3.4851000000000001</v>
      </c>
      <c r="P82" s="10" t="s">
        <v>226</v>
      </c>
      <c r="Q82" s="11">
        <v>96</v>
      </c>
      <c r="R82" s="10">
        <f>O82-5*(1-(Q82/100))</f>
        <v>3.2850999999999999</v>
      </c>
      <c r="S82" s="10">
        <v>0</v>
      </c>
      <c r="T82" s="11">
        <v>57.5</v>
      </c>
      <c r="U82" s="9" t="s">
        <v>74</v>
      </c>
      <c r="V82" s="9" t="s">
        <v>987</v>
      </c>
      <c r="W82" s="14">
        <v>9</v>
      </c>
    </row>
    <row r="83" spans="1:23" ht="28.5" customHeight="1">
      <c r="A83" s="9" t="s">
        <v>410</v>
      </c>
      <c r="B83" s="9" t="s">
        <v>523</v>
      </c>
      <c r="C83" s="9">
        <v>30</v>
      </c>
      <c r="D83" s="10">
        <v>95.242999999999995</v>
      </c>
      <c r="E83" s="10">
        <v>100.02500000000001</v>
      </c>
      <c r="F83" s="9" t="s">
        <v>5</v>
      </c>
      <c r="G83" s="9">
        <v>3</v>
      </c>
      <c r="H83" s="9" t="s">
        <v>858</v>
      </c>
      <c r="I83" s="9" t="s">
        <v>6</v>
      </c>
      <c r="J83" s="9" t="s">
        <v>79</v>
      </c>
      <c r="K83" s="11">
        <v>1453.4698000000001</v>
      </c>
      <c r="L83" s="11">
        <v>1109.8687</v>
      </c>
      <c r="M83" s="12">
        <v>2008</v>
      </c>
      <c r="N83" s="12">
        <f t="shared" ref="N83:N104" si="9">(LN(O83/5.35))/-0.0058</f>
        <v>52.621625879097969</v>
      </c>
      <c r="O83" s="10">
        <v>3.9428000000000001</v>
      </c>
      <c r="P83" s="10">
        <v>0.1603</v>
      </c>
      <c r="Q83" s="11">
        <v>100</v>
      </c>
      <c r="R83" s="10">
        <f t="shared" si="8"/>
        <v>3.8400156400000003</v>
      </c>
      <c r="T83" s="11">
        <v>55.51</v>
      </c>
      <c r="U83" s="9" t="s">
        <v>74</v>
      </c>
      <c r="V83" s="9" t="s">
        <v>986</v>
      </c>
      <c r="W83" s="14">
        <v>25</v>
      </c>
    </row>
    <row r="84" spans="1:23" ht="28.5" customHeight="1">
      <c r="A84" s="9" t="s">
        <v>411</v>
      </c>
      <c r="B84" s="9" t="s">
        <v>522</v>
      </c>
      <c r="C84" s="9">
        <v>231</v>
      </c>
      <c r="D84" s="10">
        <v>0</v>
      </c>
      <c r="E84" s="10">
        <v>0.60399999999999998</v>
      </c>
      <c r="F84" s="9" t="s">
        <v>5</v>
      </c>
      <c r="G84" s="9">
        <v>3</v>
      </c>
      <c r="H84" s="9" t="s">
        <v>859</v>
      </c>
      <c r="I84" s="9" t="s">
        <v>6</v>
      </c>
      <c r="J84" s="9" t="s">
        <v>73</v>
      </c>
      <c r="K84" s="11">
        <v>585</v>
      </c>
      <c r="L84" s="11">
        <v>34</v>
      </c>
      <c r="M84" s="12">
        <v>2001</v>
      </c>
      <c r="N84" s="12">
        <f t="shared" si="9"/>
        <v>102.28613065895858</v>
      </c>
      <c r="O84" s="10">
        <v>2.956</v>
      </c>
      <c r="P84" s="10">
        <v>0.20399999999999999</v>
      </c>
      <c r="Q84" s="11">
        <v>88</v>
      </c>
      <c r="R84" s="10">
        <f t="shared" si="8"/>
        <v>2.4295360000000001</v>
      </c>
      <c r="T84" s="11">
        <v>45.35</v>
      </c>
      <c r="U84" s="9" t="s">
        <v>213</v>
      </c>
      <c r="V84" s="9" t="s">
        <v>986</v>
      </c>
      <c r="W84" s="14">
        <v>29</v>
      </c>
    </row>
    <row r="85" spans="1:23" ht="28.5" customHeight="1">
      <c r="A85" s="9" t="s">
        <v>412</v>
      </c>
      <c r="B85" s="9" t="s">
        <v>522</v>
      </c>
      <c r="C85" s="9">
        <v>232</v>
      </c>
      <c r="D85" s="10">
        <v>0</v>
      </c>
      <c r="E85" s="10">
        <v>5.8719999999999999</v>
      </c>
      <c r="F85" s="9" t="s">
        <v>5</v>
      </c>
      <c r="G85" s="9">
        <v>3</v>
      </c>
      <c r="H85" s="9" t="s">
        <v>860</v>
      </c>
      <c r="I85" s="9" t="s">
        <v>6</v>
      </c>
      <c r="J85" s="9" t="s">
        <v>73</v>
      </c>
      <c r="K85" s="11">
        <v>118.0177</v>
      </c>
      <c r="L85" s="11">
        <v>6.9728000000000003</v>
      </c>
      <c r="M85" s="12">
        <v>2009</v>
      </c>
      <c r="N85" s="12">
        <f t="shared" si="9"/>
        <v>43.376118385300536</v>
      </c>
      <c r="O85" s="10">
        <v>4.16</v>
      </c>
      <c r="P85" s="10">
        <v>0.04</v>
      </c>
      <c r="Q85" s="11">
        <v>100</v>
      </c>
      <c r="R85" s="10">
        <f t="shared" si="8"/>
        <v>4.1536</v>
      </c>
      <c r="T85" s="11">
        <v>68.738500000000002</v>
      </c>
      <c r="U85" s="9" t="s">
        <v>63</v>
      </c>
      <c r="V85" s="9"/>
    </row>
    <row r="86" spans="1:23" ht="28.5" customHeight="1">
      <c r="A86" s="9" t="s">
        <v>412</v>
      </c>
      <c r="B86" s="9" t="s">
        <v>522</v>
      </c>
      <c r="C86" s="9">
        <v>232</v>
      </c>
      <c r="D86" s="10">
        <v>5.8719999999999999</v>
      </c>
      <c r="E86" s="10">
        <v>12.218</v>
      </c>
      <c r="F86" s="9" t="s">
        <v>5</v>
      </c>
      <c r="G86" s="9">
        <v>3</v>
      </c>
      <c r="H86" s="9" t="s">
        <v>860</v>
      </c>
      <c r="I86" s="9" t="s">
        <v>6</v>
      </c>
      <c r="J86" s="9" t="s">
        <v>73</v>
      </c>
      <c r="K86" s="11">
        <v>30</v>
      </c>
      <c r="L86" s="11">
        <v>2</v>
      </c>
      <c r="M86" s="12">
        <v>2002</v>
      </c>
      <c r="N86" s="12">
        <f t="shared" si="9"/>
        <v>57.288870343896484</v>
      </c>
      <c r="O86" s="10">
        <v>3.8374999999999999</v>
      </c>
      <c r="P86" s="10">
        <v>8.72E-2</v>
      </c>
      <c r="Q86" s="11">
        <v>97</v>
      </c>
      <c r="R86" s="10">
        <f t="shared" si="8"/>
        <v>3.7170846399999995</v>
      </c>
      <c r="T86" s="11">
        <v>77.957099999999997</v>
      </c>
      <c r="U86" s="9" t="s">
        <v>63</v>
      </c>
      <c r="V86" s="9" t="s">
        <v>986</v>
      </c>
      <c r="W86" s="14">
        <v>35</v>
      </c>
    </row>
    <row r="87" spans="1:23" ht="28.5" customHeight="1">
      <c r="A87" s="9" t="s">
        <v>413</v>
      </c>
      <c r="B87" s="9" t="s">
        <v>522</v>
      </c>
      <c r="C87" s="9">
        <v>233</v>
      </c>
      <c r="D87" s="10">
        <v>0</v>
      </c>
      <c r="E87" s="10">
        <v>1.556</v>
      </c>
      <c r="F87" s="9" t="s">
        <v>5</v>
      </c>
      <c r="G87" s="9">
        <v>3</v>
      </c>
      <c r="H87" s="9" t="s">
        <v>861</v>
      </c>
      <c r="I87" s="9" t="s">
        <v>6</v>
      </c>
      <c r="J87" s="9" t="s">
        <v>73</v>
      </c>
      <c r="K87" s="11">
        <v>352.19990000000001</v>
      </c>
      <c r="L87" s="11">
        <v>20.5289</v>
      </c>
      <c r="M87" s="12">
        <v>1994</v>
      </c>
      <c r="N87" s="12">
        <f t="shared" si="9"/>
        <v>98.513148410418552</v>
      </c>
      <c r="O87" s="10">
        <v>3.0213999999999999</v>
      </c>
      <c r="P87" s="10">
        <v>0.21160000000000001</v>
      </c>
      <c r="Q87" s="11">
        <v>85</v>
      </c>
      <c r="R87" s="10">
        <f t="shared" si="8"/>
        <v>2.3923017599999996</v>
      </c>
      <c r="T87" s="11">
        <v>58.2</v>
      </c>
      <c r="U87" s="9" t="s">
        <v>63</v>
      </c>
      <c r="V87" s="9" t="s">
        <v>987</v>
      </c>
      <c r="W87" s="14">
        <v>17</v>
      </c>
    </row>
    <row r="88" spans="1:23" ht="28.5" customHeight="1">
      <c r="A88" s="9" t="s">
        <v>413</v>
      </c>
      <c r="B88" s="9" t="s">
        <v>522</v>
      </c>
      <c r="C88" s="9">
        <v>233</v>
      </c>
      <c r="D88" s="10">
        <v>1.95</v>
      </c>
      <c r="E88" s="10">
        <v>6.59</v>
      </c>
      <c r="F88" s="9" t="s">
        <v>5</v>
      </c>
      <c r="G88" s="9">
        <v>3</v>
      </c>
      <c r="H88" s="9" t="s">
        <v>861</v>
      </c>
      <c r="I88" s="9" t="s">
        <v>6</v>
      </c>
      <c r="J88" s="9" t="s">
        <v>73</v>
      </c>
      <c r="K88" s="11">
        <v>129.45410000000001</v>
      </c>
      <c r="L88" s="11">
        <v>7.2069000000000001</v>
      </c>
      <c r="M88" s="12">
        <v>1985</v>
      </c>
      <c r="N88" s="12">
        <f t="shared" si="9"/>
        <v>167.6323923403676</v>
      </c>
      <c r="O88" s="10">
        <v>2.0234999999999999</v>
      </c>
      <c r="P88" s="10">
        <v>0.29620000000000002</v>
      </c>
      <c r="Q88" s="11">
        <v>68</v>
      </c>
      <c r="R88" s="10">
        <v>1.5</v>
      </c>
      <c r="T88" s="11">
        <v>65.545500000000004</v>
      </c>
      <c r="U88" s="9" t="s">
        <v>63</v>
      </c>
      <c r="V88" s="9" t="s">
        <v>988</v>
      </c>
      <c r="W88" s="14">
        <v>1</v>
      </c>
    </row>
    <row r="89" spans="1:23" ht="28.5" customHeight="1">
      <c r="A89" s="9" t="s">
        <v>413</v>
      </c>
      <c r="B89" s="9" t="s">
        <v>522</v>
      </c>
      <c r="C89" s="9">
        <v>233</v>
      </c>
      <c r="D89" s="10">
        <v>6.59</v>
      </c>
      <c r="E89" s="10">
        <v>11.561</v>
      </c>
      <c r="F89" s="9" t="s">
        <v>5</v>
      </c>
      <c r="G89" s="9">
        <v>3</v>
      </c>
      <c r="H89" s="9" t="s">
        <v>861</v>
      </c>
      <c r="I89" s="9" t="s">
        <v>6</v>
      </c>
      <c r="J89" s="9" t="s">
        <v>73</v>
      </c>
      <c r="K89" s="11">
        <v>76</v>
      </c>
      <c r="L89" s="11">
        <v>4</v>
      </c>
      <c r="M89" s="12">
        <v>1984</v>
      </c>
      <c r="N89" s="12">
        <f t="shared" si="9"/>
        <v>140.30771617666323</v>
      </c>
      <c r="O89" s="10">
        <v>2.371</v>
      </c>
      <c r="P89" s="10">
        <v>0.25340000000000001</v>
      </c>
      <c r="Q89" s="11">
        <v>73</v>
      </c>
      <c r="R89" s="10">
        <v>1.5</v>
      </c>
      <c r="T89" s="11">
        <v>67.959999999999994</v>
      </c>
      <c r="U89" s="9" t="s">
        <v>63</v>
      </c>
      <c r="V89" s="9" t="s">
        <v>988</v>
      </c>
      <c r="W89" s="14">
        <v>2</v>
      </c>
    </row>
    <row r="90" spans="1:23" ht="28.5" customHeight="1">
      <c r="A90" s="9" t="s">
        <v>413</v>
      </c>
      <c r="B90" s="9" t="s">
        <v>522</v>
      </c>
      <c r="C90" s="9">
        <v>233</v>
      </c>
      <c r="D90" s="10">
        <v>11.561</v>
      </c>
      <c r="E90" s="10">
        <v>12</v>
      </c>
      <c r="F90" s="9" t="s">
        <v>5</v>
      </c>
      <c r="G90" s="9">
        <v>3</v>
      </c>
      <c r="H90" s="9" t="s">
        <v>862</v>
      </c>
      <c r="I90" s="9" t="s">
        <v>6</v>
      </c>
      <c r="J90" s="9" t="s">
        <v>73</v>
      </c>
      <c r="K90" s="11">
        <v>76</v>
      </c>
      <c r="L90" s="11">
        <v>4</v>
      </c>
      <c r="M90" s="12">
        <v>1962</v>
      </c>
      <c r="N90" s="12">
        <f t="shared" si="9"/>
        <v>133.43648211253242</v>
      </c>
      <c r="O90" s="10">
        <v>2.4674</v>
      </c>
      <c r="P90" s="10">
        <v>0.3327</v>
      </c>
      <c r="Q90" s="11">
        <v>77</v>
      </c>
      <c r="R90" s="10">
        <v>1.5</v>
      </c>
      <c r="U90" s="9" t="s">
        <v>63</v>
      </c>
      <c r="V90" s="9" t="s">
        <v>988</v>
      </c>
      <c r="W90" s="14">
        <v>3</v>
      </c>
    </row>
    <row r="91" spans="1:23" ht="28.5" customHeight="1">
      <c r="A91" s="9" t="s">
        <v>413</v>
      </c>
      <c r="B91" s="9" t="s">
        <v>522</v>
      </c>
      <c r="C91" s="9">
        <v>233</v>
      </c>
      <c r="D91" s="10">
        <v>12</v>
      </c>
      <c r="E91" s="10">
        <v>16.585000000000001</v>
      </c>
      <c r="F91" s="9" t="s">
        <v>5</v>
      </c>
      <c r="G91" s="9">
        <v>3</v>
      </c>
      <c r="H91" s="9" t="s">
        <v>862</v>
      </c>
      <c r="I91" s="9" t="s">
        <v>6</v>
      </c>
      <c r="J91" s="9" t="s">
        <v>73</v>
      </c>
      <c r="K91" s="11">
        <v>76</v>
      </c>
      <c r="L91" s="11">
        <v>4</v>
      </c>
      <c r="M91" s="12">
        <v>1983</v>
      </c>
      <c r="N91" s="12">
        <f t="shared" si="9"/>
        <v>128.72876342422251</v>
      </c>
      <c r="O91" s="10">
        <v>2.5356999999999998</v>
      </c>
      <c r="P91" s="10">
        <v>0.26100000000000001</v>
      </c>
      <c r="Q91" s="11">
        <v>86</v>
      </c>
      <c r="R91" s="10">
        <f t="shared" si="8"/>
        <v>1.843216</v>
      </c>
      <c r="T91" s="11">
        <v>67.8</v>
      </c>
      <c r="U91" s="9" t="s">
        <v>63</v>
      </c>
      <c r="V91" s="9" t="s">
        <v>988</v>
      </c>
      <c r="W91" s="14">
        <v>3</v>
      </c>
    </row>
    <row r="92" spans="1:23" ht="28.5" customHeight="1">
      <c r="A92" s="9" t="s">
        <v>413</v>
      </c>
      <c r="B92" s="9" t="s">
        <v>522</v>
      </c>
      <c r="C92" s="9">
        <v>233</v>
      </c>
      <c r="D92" s="10">
        <v>16.585000000000001</v>
      </c>
      <c r="E92" s="10">
        <v>19.675000000000001</v>
      </c>
      <c r="F92" s="9" t="s">
        <v>5</v>
      </c>
      <c r="G92" s="9">
        <v>3</v>
      </c>
      <c r="H92" s="9" t="s">
        <v>862</v>
      </c>
      <c r="I92" s="9" t="s">
        <v>6</v>
      </c>
      <c r="J92" s="9" t="s">
        <v>73</v>
      </c>
      <c r="K92" s="11">
        <v>50.379300000000001</v>
      </c>
      <c r="L92" s="11">
        <v>3.1993999999999998</v>
      </c>
      <c r="M92" s="12">
        <v>1991</v>
      </c>
      <c r="N92" s="12">
        <f t="shared" si="9"/>
        <v>137.16602051582157</v>
      </c>
      <c r="O92" s="10">
        <v>2.4146000000000001</v>
      </c>
      <c r="P92" s="10">
        <v>0.214</v>
      </c>
      <c r="Q92" s="11">
        <v>88</v>
      </c>
      <c r="R92" s="10">
        <f t="shared" si="8"/>
        <v>1.8714160000000004</v>
      </c>
      <c r="T92" s="11">
        <v>68.150000000000006</v>
      </c>
      <c r="U92" s="9" t="s">
        <v>63</v>
      </c>
      <c r="V92" s="9" t="s">
        <v>987</v>
      </c>
      <c r="W92" s="14">
        <v>3</v>
      </c>
    </row>
    <row r="93" spans="1:23" ht="28.5" customHeight="1">
      <c r="A93" s="9" t="s">
        <v>414</v>
      </c>
      <c r="B93" s="9" t="s">
        <v>522</v>
      </c>
      <c r="C93" s="9">
        <v>235</v>
      </c>
      <c r="D93" s="10">
        <v>0</v>
      </c>
      <c r="E93" s="10">
        <v>4.4859999999999998</v>
      </c>
      <c r="F93" s="9" t="s">
        <v>5</v>
      </c>
      <c r="G93" s="9">
        <v>3</v>
      </c>
      <c r="H93" s="9" t="s">
        <v>863</v>
      </c>
      <c r="I93" s="9" t="s">
        <v>6</v>
      </c>
      <c r="J93" s="9" t="s">
        <v>73</v>
      </c>
      <c r="K93" s="11">
        <v>338.90980000000002</v>
      </c>
      <c r="L93" s="11">
        <v>103.0692</v>
      </c>
      <c r="M93" s="12">
        <v>1990</v>
      </c>
      <c r="N93" s="12">
        <f t="shared" si="9"/>
        <v>116.56846570806997</v>
      </c>
      <c r="O93" s="10">
        <v>2.7210000000000001</v>
      </c>
      <c r="P93" s="10">
        <v>0.23480000000000001</v>
      </c>
      <c r="Q93" s="11">
        <v>87</v>
      </c>
      <c r="R93" s="10">
        <f t="shared" si="8"/>
        <v>2.1104758399999999</v>
      </c>
      <c r="T93" s="11">
        <v>58.908299999999997</v>
      </c>
      <c r="U93" s="9" t="s">
        <v>63</v>
      </c>
      <c r="V93" s="9" t="s">
        <v>987</v>
      </c>
      <c r="W93" s="14">
        <v>4</v>
      </c>
    </row>
    <row r="94" spans="1:23" ht="28.5" customHeight="1">
      <c r="A94" s="9" t="s">
        <v>415</v>
      </c>
      <c r="B94" s="9" t="s">
        <v>522</v>
      </c>
      <c r="C94" s="9">
        <v>236</v>
      </c>
      <c r="D94" s="10">
        <v>0</v>
      </c>
      <c r="E94" s="10">
        <v>2.5219999999999998</v>
      </c>
      <c r="F94" s="9" t="s">
        <v>5</v>
      </c>
      <c r="G94" s="9">
        <v>3</v>
      </c>
      <c r="H94" s="9" t="s">
        <v>864</v>
      </c>
      <c r="I94" s="9" t="s">
        <v>6</v>
      </c>
      <c r="J94" s="9" t="s">
        <v>73</v>
      </c>
      <c r="K94" s="11">
        <v>464</v>
      </c>
      <c r="L94" s="11">
        <v>27</v>
      </c>
      <c r="M94" s="12">
        <v>1986</v>
      </c>
      <c r="N94" s="12">
        <f t="shared" si="9"/>
        <v>137.75253554043647</v>
      </c>
      <c r="O94" s="10">
        <v>2.4064000000000001</v>
      </c>
      <c r="P94" s="10">
        <v>0.33629999999999999</v>
      </c>
      <c r="Q94" s="11">
        <v>88</v>
      </c>
      <c r="R94" s="10">
        <f t="shared" si="8"/>
        <v>1.5940092400000001</v>
      </c>
      <c r="T94" s="11">
        <v>59.1417</v>
      </c>
      <c r="U94" s="9" t="s">
        <v>63</v>
      </c>
      <c r="V94" s="9" t="s">
        <v>988</v>
      </c>
      <c r="W94" s="14">
        <v>4</v>
      </c>
    </row>
    <row r="95" spans="1:23" ht="28.5" customHeight="1">
      <c r="A95" s="9" t="s">
        <v>416</v>
      </c>
      <c r="B95" s="9" t="s">
        <v>522</v>
      </c>
      <c r="C95" s="9">
        <v>237</v>
      </c>
      <c r="D95" s="10">
        <v>0</v>
      </c>
      <c r="E95" s="10">
        <v>3.415</v>
      </c>
      <c r="F95" s="9" t="s">
        <v>5</v>
      </c>
      <c r="G95" s="9">
        <v>3</v>
      </c>
      <c r="H95" s="9" t="s">
        <v>865</v>
      </c>
      <c r="I95" s="9" t="s">
        <v>6</v>
      </c>
      <c r="J95" s="9" t="s">
        <v>73</v>
      </c>
      <c r="K95" s="11">
        <v>303.31790000000001</v>
      </c>
      <c r="L95" s="11">
        <v>17.692699999999999</v>
      </c>
      <c r="M95" s="12">
        <v>2004</v>
      </c>
      <c r="N95" s="12">
        <f t="shared" si="9"/>
        <v>58.049841820775995</v>
      </c>
      <c r="O95" s="10">
        <v>3.8206000000000002</v>
      </c>
      <c r="P95" s="10">
        <v>0.1305</v>
      </c>
      <c r="Q95" s="11">
        <v>99</v>
      </c>
      <c r="R95" s="10">
        <f t="shared" si="8"/>
        <v>3.7224789999999999</v>
      </c>
      <c r="T95" s="11">
        <v>59.2</v>
      </c>
      <c r="U95" s="9" t="s">
        <v>63</v>
      </c>
      <c r="V95" s="9" t="s">
        <v>986</v>
      </c>
      <c r="W95" s="14">
        <v>37</v>
      </c>
    </row>
    <row r="96" spans="1:23" ht="28.5" customHeight="1">
      <c r="A96" s="9" t="s">
        <v>417</v>
      </c>
      <c r="B96" s="9" t="s">
        <v>522</v>
      </c>
      <c r="C96" s="9">
        <v>238</v>
      </c>
      <c r="D96" s="10">
        <v>0</v>
      </c>
      <c r="E96" s="10">
        <v>3.8780000000000001</v>
      </c>
      <c r="F96" s="9" t="s">
        <v>5</v>
      </c>
      <c r="G96" s="9">
        <v>3</v>
      </c>
      <c r="H96" s="9" t="s">
        <v>866</v>
      </c>
      <c r="I96" s="9" t="s">
        <v>6</v>
      </c>
      <c r="J96" s="9" t="s">
        <v>73</v>
      </c>
      <c r="K96" s="11">
        <v>276</v>
      </c>
      <c r="L96" s="11">
        <v>16</v>
      </c>
      <c r="M96" s="12">
        <v>1994</v>
      </c>
      <c r="N96" s="12">
        <f t="shared" si="9"/>
        <v>100.29704208453856</v>
      </c>
      <c r="O96" s="10">
        <v>2.9903</v>
      </c>
      <c r="P96" s="10">
        <v>0.2311</v>
      </c>
      <c r="Q96" s="11">
        <v>85</v>
      </c>
      <c r="R96" s="10">
        <f t="shared" si="8"/>
        <v>2.3266711599999996</v>
      </c>
      <c r="T96" s="11">
        <v>64.575000000000003</v>
      </c>
      <c r="U96" s="9" t="s">
        <v>63</v>
      </c>
      <c r="V96" s="9" t="s">
        <v>987</v>
      </c>
      <c r="W96" s="14">
        <v>16</v>
      </c>
    </row>
    <row r="97" spans="1:23" ht="28.5" customHeight="1">
      <c r="A97" s="9" t="s">
        <v>417</v>
      </c>
      <c r="B97" s="9" t="s">
        <v>522</v>
      </c>
      <c r="C97" s="9">
        <v>238</v>
      </c>
      <c r="D97" s="10">
        <v>3.8780000000000001</v>
      </c>
      <c r="E97" s="10">
        <v>12.084</v>
      </c>
      <c r="F97" s="9" t="s">
        <v>5</v>
      </c>
      <c r="G97" s="9">
        <v>3</v>
      </c>
      <c r="H97" s="9" t="s">
        <v>867</v>
      </c>
      <c r="I97" s="9" t="s">
        <v>6</v>
      </c>
      <c r="J97" s="9" t="s">
        <v>73</v>
      </c>
      <c r="K97" s="11">
        <v>385.33190000000002</v>
      </c>
      <c r="L97" s="11">
        <v>22.816099999999999</v>
      </c>
      <c r="M97" s="12">
        <v>1985</v>
      </c>
      <c r="N97" s="12">
        <f t="shared" si="9"/>
        <v>128.24667669444801</v>
      </c>
      <c r="O97" s="10">
        <v>2.5428000000000002</v>
      </c>
      <c r="P97" s="10">
        <v>0.28289999999999998</v>
      </c>
      <c r="Q97" s="11">
        <v>86</v>
      </c>
      <c r="R97" s="10">
        <f t="shared" si="8"/>
        <v>1.8026703600000005</v>
      </c>
      <c r="T97" s="11">
        <v>64.7</v>
      </c>
      <c r="U97" s="9" t="s">
        <v>63</v>
      </c>
      <c r="V97" s="9" t="s">
        <v>988</v>
      </c>
      <c r="W97" s="14">
        <v>5</v>
      </c>
    </row>
    <row r="98" spans="1:23" ht="28.5" customHeight="1">
      <c r="A98" s="9" t="s">
        <v>418</v>
      </c>
      <c r="B98" s="9" t="s">
        <v>522</v>
      </c>
      <c r="C98" s="9">
        <v>239</v>
      </c>
      <c r="D98" s="10">
        <v>0</v>
      </c>
      <c r="E98" s="10">
        <v>0.13400000000000001</v>
      </c>
      <c r="F98" s="9" t="s">
        <v>5</v>
      </c>
      <c r="G98" s="9">
        <v>3</v>
      </c>
      <c r="H98" s="9" t="s">
        <v>868</v>
      </c>
      <c r="I98" s="9" t="s">
        <v>6</v>
      </c>
      <c r="J98" s="9" t="s">
        <v>73</v>
      </c>
      <c r="K98" s="11">
        <v>553</v>
      </c>
      <c r="L98" s="11">
        <v>32</v>
      </c>
      <c r="M98" s="12">
        <v>1985</v>
      </c>
      <c r="N98" s="12">
        <f t="shared" si="9"/>
        <v>108.38886025623606</v>
      </c>
      <c r="O98" s="10">
        <v>2.8532000000000002</v>
      </c>
      <c r="P98" s="10">
        <v>0.23719999999999999</v>
      </c>
      <c r="Q98" s="11">
        <v>98</v>
      </c>
      <c r="R98" s="10">
        <f t="shared" si="8"/>
        <v>2.5681446400000003</v>
      </c>
      <c r="T98" s="11">
        <v>59.4</v>
      </c>
      <c r="U98" s="9" t="s">
        <v>63</v>
      </c>
      <c r="V98" s="9"/>
    </row>
    <row r="99" spans="1:23" ht="28.5" customHeight="1">
      <c r="A99" s="9" t="s">
        <v>418</v>
      </c>
      <c r="B99" s="9" t="s">
        <v>522</v>
      </c>
      <c r="C99" s="9">
        <v>239</v>
      </c>
      <c r="D99" s="10">
        <v>0.13400000000000001</v>
      </c>
      <c r="E99" s="10">
        <v>0.879</v>
      </c>
      <c r="F99" s="9" t="s">
        <v>5</v>
      </c>
      <c r="G99" s="9">
        <v>3</v>
      </c>
      <c r="H99" s="9" t="s">
        <v>868</v>
      </c>
      <c r="I99" s="9" t="s">
        <v>6</v>
      </c>
      <c r="K99" s="11">
        <v>553</v>
      </c>
      <c r="L99" s="11">
        <v>32</v>
      </c>
      <c r="M99" s="12">
        <v>1985</v>
      </c>
      <c r="N99" s="12">
        <f t="shared" si="9"/>
        <v>54.110440761138094</v>
      </c>
      <c r="O99" s="10">
        <v>3.9089</v>
      </c>
      <c r="P99" s="10">
        <v>0.1487</v>
      </c>
      <c r="Q99" s="11">
        <v>100</v>
      </c>
      <c r="R99" s="10">
        <f t="shared" si="8"/>
        <v>3.82045324</v>
      </c>
      <c r="T99" s="11">
        <v>60.133299999999998</v>
      </c>
      <c r="U99" s="9" t="s">
        <v>63</v>
      </c>
      <c r="V99" s="9"/>
    </row>
    <row r="100" spans="1:23" ht="28.5" customHeight="1">
      <c r="A100" s="9" t="s">
        <v>418</v>
      </c>
      <c r="B100" s="9" t="s">
        <v>522</v>
      </c>
      <c r="C100" s="9">
        <v>239</v>
      </c>
      <c r="D100" s="10">
        <v>0.879</v>
      </c>
      <c r="E100" s="10">
        <v>1.6419999999999999</v>
      </c>
      <c r="F100" s="9" t="s">
        <v>5</v>
      </c>
      <c r="G100" s="9">
        <v>3</v>
      </c>
      <c r="H100" s="9" t="s">
        <v>868</v>
      </c>
      <c r="I100" s="9" t="s">
        <v>6</v>
      </c>
      <c r="J100" s="9" t="s">
        <v>73</v>
      </c>
      <c r="K100" s="11">
        <v>553</v>
      </c>
      <c r="L100" s="11">
        <v>32</v>
      </c>
      <c r="M100" s="12">
        <v>1985</v>
      </c>
      <c r="N100" s="12">
        <f t="shared" si="9"/>
        <v>57.509161526837495</v>
      </c>
      <c r="O100" s="10">
        <v>3.8325999999999998</v>
      </c>
      <c r="P100" s="10">
        <v>0.1313</v>
      </c>
      <c r="Q100" s="11">
        <v>99</v>
      </c>
      <c r="R100" s="10">
        <f t="shared" si="8"/>
        <v>3.7336412399999999</v>
      </c>
      <c r="T100" s="11">
        <v>62.8</v>
      </c>
      <c r="U100" s="9" t="s">
        <v>63</v>
      </c>
      <c r="V100" s="9"/>
    </row>
    <row r="101" spans="1:23" ht="28.5" customHeight="1">
      <c r="A101" s="9" t="s">
        <v>419</v>
      </c>
      <c r="B101" s="9" t="s">
        <v>522</v>
      </c>
      <c r="C101" s="9">
        <v>240</v>
      </c>
      <c r="D101" s="10">
        <v>0</v>
      </c>
      <c r="E101" s="10">
        <v>12.284000000000001</v>
      </c>
      <c r="F101" s="9" t="s">
        <v>5</v>
      </c>
      <c r="G101" s="9">
        <v>3</v>
      </c>
      <c r="H101" s="9" t="s">
        <v>869</v>
      </c>
      <c r="I101" s="9" t="s">
        <v>6</v>
      </c>
      <c r="J101" s="9" t="s">
        <v>73</v>
      </c>
      <c r="K101" s="11">
        <v>205.75489999999999</v>
      </c>
      <c r="L101" s="11">
        <v>56.413699999999999</v>
      </c>
      <c r="M101" s="12">
        <v>2008</v>
      </c>
      <c r="N101" s="12">
        <f t="shared" si="9"/>
        <v>37.364768350918332</v>
      </c>
      <c r="O101" s="10">
        <v>4.3075999999999999</v>
      </c>
      <c r="P101" s="10">
        <v>7.3599999999999999E-2</v>
      </c>
      <c r="Q101" s="11">
        <v>97</v>
      </c>
      <c r="R101" s="10">
        <f t="shared" si="8"/>
        <v>4.1959321599999999</v>
      </c>
      <c r="T101" s="11">
        <v>66.511099999999999</v>
      </c>
      <c r="U101" s="9" t="s">
        <v>63</v>
      </c>
      <c r="V101" s="9"/>
    </row>
    <row r="102" spans="1:23" ht="28.5" customHeight="1">
      <c r="A102" s="9" t="s">
        <v>420</v>
      </c>
      <c r="B102" s="9" t="s">
        <v>522</v>
      </c>
      <c r="C102" s="9">
        <v>241</v>
      </c>
      <c r="D102" s="10">
        <v>0</v>
      </c>
      <c r="E102" s="10">
        <v>4.274</v>
      </c>
      <c r="F102" s="9" t="s">
        <v>5</v>
      </c>
      <c r="G102" s="9">
        <v>3</v>
      </c>
      <c r="H102" s="9" t="s">
        <v>870</v>
      </c>
      <c r="I102" s="9" t="s">
        <v>6</v>
      </c>
      <c r="J102" s="9" t="s">
        <v>73</v>
      </c>
      <c r="K102" s="11">
        <v>368</v>
      </c>
      <c r="L102" s="11">
        <v>22</v>
      </c>
      <c r="M102" s="12">
        <v>2000</v>
      </c>
      <c r="N102" s="12">
        <f t="shared" si="9"/>
        <v>82.046123664317676</v>
      </c>
      <c r="O102" s="10">
        <v>3.3241999999999998</v>
      </c>
      <c r="P102" s="10">
        <v>0.152</v>
      </c>
      <c r="Q102" s="11">
        <v>89.868700000000004</v>
      </c>
      <c r="R102" s="10">
        <f t="shared" si="8"/>
        <v>2.9278449999999996</v>
      </c>
      <c r="T102" s="11">
        <v>65.672700000000006</v>
      </c>
      <c r="U102" s="9" t="s">
        <v>63</v>
      </c>
      <c r="V102" s="9" t="s">
        <v>987</v>
      </c>
      <c r="W102" s="14">
        <v>34</v>
      </c>
    </row>
    <row r="103" spans="1:23" ht="28.5" customHeight="1">
      <c r="A103" s="9" t="s">
        <v>421</v>
      </c>
      <c r="B103" s="9" t="s">
        <v>523</v>
      </c>
      <c r="C103" s="9" t="s">
        <v>975</v>
      </c>
      <c r="D103" s="10">
        <v>152.471</v>
      </c>
      <c r="E103" s="10">
        <v>152.83199999999999</v>
      </c>
      <c r="F103" s="9" t="s">
        <v>5</v>
      </c>
      <c r="G103" s="9">
        <v>3</v>
      </c>
      <c r="H103" s="9" t="s">
        <v>840</v>
      </c>
      <c r="I103" s="9" t="s">
        <v>6</v>
      </c>
      <c r="J103" s="9" t="s">
        <v>73</v>
      </c>
      <c r="K103" s="11">
        <v>564</v>
      </c>
      <c r="L103" s="11">
        <v>30</v>
      </c>
      <c r="M103" s="12">
        <v>2000</v>
      </c>
      <c r="N103" s="12">
        <f t="shared" si="9"/>
        <v>93.275142729105838</v>
      </c>
      <c r="O103" s="10">
        <v>3.1145999999999998</v>
      </c>
      <c r="P103" s="10">
        <v>0.18229999999999999</v>
      </c>
      <c r="Q103" s="11">
        <v>87</v>
      </c>
      <c r="R103" s="10">
        <f t="shared" si="8"/>
        <v>2.5916668399999998</v>
      </c>
      <c r="T103" s="11">
        <v>68</v>
      </c>
      <c r="U103" s="9" t="s">
        <v>63</v>
      </c>
      <c r="V103" s="9"/>
    </row>
    <row r="104" spans="1:23" ht="28.5" customHeight="1">
      <c r="A104" s="9" t="s">
        <v>421</v>
      </c>
      <c r="B104" s="9" t="s">
        <v>523</v>
      </c>
      <c r="C104" s="9" t="s">
        <v>975</v>
      </c>
      <c r="D104" s="10">
        <v>152.83199999999999</v>
      </c>
      <c r="E104" s="10">
        <v>154.20599999999999</v>
      </c>
      <c r="F104" s="9" t="s">
        <v>5</v>
      </c>
      <c r="G104" s="9">
        <v>3</v>
      </c>
      <c r="H104" s="9" t="s">
        <v>840</v>
      </c>
      <c r="I104" s="9" t="s">
        <v>6</v>
      </c>
      <c r="J104" s="9" t="s">
        <v>73</v>
      </c>
      <c r="K104" s="11">
        <v>564</v>
      </c>
      <c r="L104" s="11">
        <v>30</v>
      </c>
      <c r="M104" s="12">
        <v>2000</v>
      </c>
      <c r="N104" s="12">
        <f t="shared" si="9"/>
        <v>111.57858048317668</v>
      </c>
      <c r="O104" s="10">
        <v>2.8008999999999999</v>
      </c>
      <c r="P104" s="10">
        <v>0.17630000000000001</v>
      </c>
      <c r="Q104" s="11">
        <v>72</v>
      </c>
      <c r="R104" s="10">
        <f t="shared" si="8"/>
        <v>1.8365732399999997</v>
      </c>
      <c r="T104" s="11">
        <v>69.14</v>
      </c>
      <c r="U104" s="9" t="s">
        <v>213</v>
      </c>
      <c r="V104" s="9" t="s">
        <v>987</v>
      </c>
      <c r="W104" s="14">
        <v>17</v>
      </c>
    </row>
    <row r="105" spans="1:23" ht="28.5" customHeight="1">
      <c r="A105" s="9" t="s">
        <v>421</v>
      </c>
      <c r="B105" s="9" t="s">
        <v>523</v>
      </c>
      <c r="C105" s="9" t="s">
        <v>975</v>
      </c>
      <c r="D105" s="10">
        <v>154.20599999999999</v>
      </c>
      <c r="E105" s="10">
        <v>154.518</v>
      </c>
      <c r="F105" s="9" t="s">
        <v>5</v>
      </c>
      <c r="G105" s="9">
        <v>3</v>
      </c>
      <c r="H105" s="9" t="s">
        <v>840</v>
      </c>
      <c r="I105" s="9" t="s">
        <v>12</v>
      </c>
      <c r="J105" s="9" t="s">
        <v>73</v>
      </c>
      <c r="K105" s="11">
        <v>719.65790000000004</v>
      </c>
      <c r="L105" s="11">
        <v>38.381599999999999</v>
      </c>
      <c r="M105" s="12">
        <v>1983</v>
      </c>
      <c r="N105" s="12">
        <f>(LN(O105/5))/-0.0038</f>
        <v>217.82383023544074</v>
      </c>
      <c r="O105" s="10">
        <v>2.1852</v>
      </c>
      <c r="P105" s="10" t="s">
        <v>226</v>
      </c>
      <c r="Q105" s="11">
        <v>73</v>
      </c>
      <c r="R105" s="10">
        <v>1.5</v>
      </c>
      <c r="S105" s="10">
        <v>0.32390000000000002</v>
      </c>
      <c r="T105" s="11">
        <v>46.625</v>
      </c>
      <c r="U105" s="9" t="s">
        <v>213</v>
      </c>
      <c r="V105" s="9" t="s">
        <v>988</v>
      </c>
      <c r="W105" s="14">
        <v>5</v>
      </c>
    </row>
    <row r="106" spans="1:23" ht="28.5" customHeight="1">
      <c r="A106" s="9" t="s">
        <v>422</v>
      </c>
      <c r="B106" s="9" t="s">
        <v>522</v>
      </c>
      <c r="C106" s="9">
        <v>89</v>
      </c>
      <c r="D106" s="10">
        <v>11.593</v>
      </c>
      <c r="E106" s="10">
        <v>15.741</v>
      </c>
      <c r="F106" s="9" t="s">
        <v>5</v>
      </c>
      <c r="G106" s="9">
        <v>3</v>
      </c>
      <c r="H106" s="9" t="s">
        <v>871</v>
      </c>
      <c r="I106" s="9" t="s">
        <v>6</v>
      </c>
      <c r="J106" s="9" t="s">
        <v>73</v>
      </c>
      <c r="K106" s="11">
        <v>434</v>
      </c>
      <c r="L106" s="11">
        <v>61</v>
      </c>
      <c r="M106" s="12">
        <v>1991</v>
      </c>
      <c r="N106" s="12">
        <f t="shared" ref="N106:N108" si="10">(LN(O106/5.35))/-0.0058</f>
        <v>116.4924455158757</v>
      </c>
      <c r="O106" s="10">
        <v>2.7222</v>
      </c>
      <c r="P106" s="10">
        <v>0.24809999999999999</v>
      </c>
      <c r="Q106" s="11">
        <v>79</v>
      </c>
      <c r="R106" s="10">
        <f t="shared" ref="R106:R150" si="11">O106-(4*(P106^2))-(3*(1-Q106/100))</f>
        <v>1.8459855599999999</v>
      </c>
      <c r="T106" s="11">
        <v>60.416699999999999</v>
      </c>
      <c r="U106" s="9" t="s">
        <v>63</v>
      </c>
      <c r="V106" s="9" t="s">
        <v>988</v>
      </c>
      <c r="W106" s="14">
        <v>6</v>
      </c>
    </row>
    <row r="107" spans="1:23" ht="28.5" customHeight="1">
      <c r="A107" s="9" t="s">
        <v>423</v>
      </c>
      <c r="B107" s="9" t="s">
        <v>522</v>
      </c>
      <c r="C107" s="9">
        <v>89</v>
      </c>
      <c r="D107" s="10">
        <v>45.521000000000001</v>
      </c>
      <c r="E107" s="10">
        <v>54.926000000000002</v>
      </c>
      <c r="F107" s="9" t="s">
        <v>5</v>
      </c>
      <c r="G107" s="9">
        <v>3</v>
      </c>
      <c r="H107" s="9" t="s">
        <v>872</v>
      </c>
      <c r="I107" s="9" t="s">
        <v>6</v>
      </c>
      <c r="J107" s="9" t="s">
        <v>73</v>
      </c>
      <c r="K107" s="11">
        <v>532</v>
      </c>
      <c r="L107" s="11">
        <v>43</v>
      </c>
      <c r="M107" s="12">
        <v>1981</v>
      </c>
      <c r="N107" s="12">
        <f t="shared" si="10"/>
        <v>66.830346461617978</v>
      </c>
      <c r="O107" s="10">
        <v>3.6309</v>
      </c>
      <c r="P107" s="10">
        <v>0.15809999999999999</v>
      </c>
      <c r="Q107" s="11">
        <v>96</v>
      </c>
      <c r="R107" s="10">
        <f t="shared" si="11"/>
        <v>3.4109175600000001</v>
      </c>
      <c r="T107" s="11">
        <v>65.7864</v>
      </c>
      <c r="U107" s="9" t="s">
        <v>74</v>
      </c>
      <c r="V107" s="9" t="s">
        <v>986</v>
      </c>
      <c r="W107" s="14">
        <v>19</v>
      </c>
    </row>
    <row r="108" spans="1:23" ht="28.5" customHeight="1">
      <c r="A108" s="9" t="s">
        <v>424</v>
      </c>
      <c r="B108" s="9" t="s">
        <v>523</v>
      </c>
      <c r="C108" s="9">
        <v>191</v>
      </c>
      <c r="D108" s="10">
        <v>0</v>
      </c>
      <c r="E108" s="10">
        <v>1.147</v>
      </c>
      <c r="F108" s="9" t="s">
        <v>5</v>
      </c>
      <c r="G108" s="9">
        <v>3</v>
      </c>
      <c r="H108" s="9" t="s">
        <v>873</v>
      </c>
      <c r="I108" s="9" t="s">
        <v>13</v>
      </c>
      <c r="J108" s="9" t="s">
        <v>73</v>
      </c>
      <c r="K108" s="11">
        <v>8010</v>
      </c>
      <c r="L108" s="11">
        <v>217</v>
      </c>
      <c r="M108" s="12">
        <v>2008</v>
      </c>
      <c r="N108" s="12">
        <f t="shared" si="10"/>
        <v>124.07336184886955</v>
      </c>
      <c r="O108" s="10">
        <v>2.6051000000000002</v>
      </c>
      <c r="P108" s="10">
        <v>0.217</v>
      </c>
      <c r="Q108" s="11">
        <v>100</v>
      </c>
      <c r="R108" s="10">
        <f t="shared" si="11"/>
        <v>2.416744</v>
      </c>
      <c r="T108" s="11">
        <v>53.442900000000002</v>
      </c>
      <c r="U108" s="9" t="s">
        <v>213</v>
      </c>
      <c r="V108" s="9" t="s">
        <v>988</v>
      </c>
      <c r="W108" s="14">
        <v>27</v>
      </c>
    </row>
    <row r="109" spans="1:23" ht="28.5" customHeight="1">
      <c r="A109" s="9" t="s">
        <v>424</v>
      </c>
      <c r="B109" s="9" t="s">
        <v>523</v>
      </c>
      <c r="C109" s="9">
        <v>191</v>
      </c>
      <c r="D109" s="10">
        <v>1.147</v>
      </c>
      <c r="E109" s="10">
        <v>1.4770000000000001</v>
      </c>
      <c r="F109" s="9" t="s">
        <v>5</v>
      </c>
      <c r="G109" s="9">
        <v>3</v>
      </c>
      <c r="H109" s="9" t="s">
        <v>873</v>
      </c>
      <c r="I109" s="9" t="s">
        <v>12</v>
      </c>
      <c r="J109" s="9" t="s">
        <v>73</v>
      </c>
      <c r="K109" s="11">
        <v>8688.4303</v>
      </c>
      <c r="L109" s="11">
        <v>428.2364</v>
      </c>
      <c r="M109" s="12">
        <v>1981</v>
      </c>
      <c r="N109" s="12">
        <f t="shared" ref="N109:N110" si="12">(LN(O109/5))/-0.0038</f>
        <v>81.28022413675987</v>
      </c>
      <c r="O109" s="10">
        <v>3.6714000000000002</v>
      </c>
      <c r="P109" s="10" t="s">
        <v>226</v>
      </c>
      <c r="Q109" s="11">
        <v>100</v>
      </c>
      <c r="R109" s="10">
        <f t="shared" ref="R109:R110" si="13">O109-5*(1-(Q109/100))</f>
        <v>3.6714000000000002</v>
      </c>
      <c r="S109" s="10">
        <v>0.32619999999999999</v>
      </c>
      <c r="T109" s="11">
        <v>39.1</v>
      </c>
      <c r="U109" s="9" t="s">
        <v>213</v>
      </c>
      <c r="V109" s="9" t="s">
        <v>986</v>
      </c>
      <c r="W109" s="14">
        <v>47</v>
      </c>
    </row>
    <row r="110" spans="1:23" ht="28.5" customHeight="1">
      <c r="A110" s="9" t="s">
        <v>424</v>
      </c>
      <c r="B110" s="9" t="s">
        <v>523</v>
      </c>
      <c r="C110" s="9">
        <v>191</v>
      </c>
      <c r="D110" s="10">
        <v>1.4770000000000001</v>
      </c>
      <c r="E110" s="10">
        <v>1.6180000000000001</v>
      </c>
      <c r="F110" s="9" t="s">
        <v>5</v>
      </c>
      <c r="G110" s="9">
        <v>3</v>
      </c>
      <c r="H110" s="9" t="s">
        <v>873</v>
      </c>
      <c r="I110" s="9" t="s">
        <v>12</v>
      </c>
      <c r="J110" s="9" t="s">
        <v>73</v>
      </c>
      <c r="K110" s="11">
        <v>9436</v>
      </c>
      <c r="L110" s="11">
        <v>661</v>
      </c>
      <c r="M110" s="12">
        <v>1996</v>
      </c>
      <c r="N110" s="12">
        <f t="shared" si="12"/>
        <v>79.743646101699227</v>
      </c>
      <c r="O110" s="10">
        <v>3.6928999999999998</v>
      </c>
      <c r="P110" s="10" t="s">
        <v>226</v>
      </c>
      <c r="Q110" s="11">
        <v>100</v>
      </c>
      <c r="R110" s="10">
        <f t="shared" si="13"/>
        <v>3.6928999999999998</v>
      </c>
      <c r="S110" s="10">
        <v>0</v>
      </c>
      <c r="T110" s="11">
        <v>38.299999999999997</v>
      </c>
      <c r="U110" s="9" t="s">
        <v>213</v>
      </c>
      <c r="V110" s="9"/>
    </row>
    <row r="111" spans="1:23" ht="28.5" customHeight="1">
      <c r="A111" s="9" t="s">
        <v>424</v>
      </c>
      <c r="B111" s="9" t="s">
        <v>523</v>
      </c>
      <c r="C111" s="9">
        <v>191</v>
      </c>
      <c r="D111" s="10">
        <v>1.6180000000000001</v>
      </c>
      <c r="E111" s="10">
        <v>2.867</v>
      </c>
      <c r="F111" s="9" t="s">
        <v>5</v>
      </c>
      <c r="G111" s="9">
        <v>3</v>
      </c>
      <c r="H111" s="9" t="s">
        <v>873</v>
      </c>
      <c r="I111" s="9" t="s">
        <v>13</v>
      </c>
      <c r="J111" s="9" t="s">
        <v>79</v>
      </c>
      <c r="K111" s="11">
        <v>7731.6500999999998</v>
      </c>
      <c r="L111" s="11">
        <v>669.01120000000003</v>
      </c>
      <c r="M111" s="12">
        <v>2010</v>
      </c>
      <c r="N111" s="12">
        <f t="shared" ref="N111:N150" si="14">(LN(O111/5.35))/-0.0058</f>
        <v>41.726213037688353</v>
      </c>
      <c r="O111" s="10">
        <v>4.2</v>
      </c>
      <c r="P111" s="10">
        <v>0.02</v>
      </c>
      <c r="Q111" s="11">
        <v>100</v>
      </c>
      <c r="R111" s="10">
        <f t="shared" si="11"/>
        <v>4.1984000000000004</v>
      </c>
      <c r="T111" s="11">
        <v>55.8</v>
      </c>
      <c r="U111" s="9" t="s">
        <v>213</v>
      </c>
      <c r="V111" s="9"/>
    </row>
    <row r="112" spans="1:23" ht="28.5" customHeight="1">
      <c r="A112" s="9" t="s">
        <v>424</v>
      </c>
      <c r="B112" s="9" t="s">
        <v>523</v>
      </c>
      <c r="C112" s="9">
        <v>191</v>
      </c>
      <c r="D112" s="10">
        <v>2.867</v>
      </c>
      <c r="E112" s="10">
        <v>4.71</v>
      </c>
      <c r="F112" s="9" t="s">
        <v>5</v>
      </c>
      <c r="G112" s="9">
        <v>3</v>
      </c>
      <c r="H112" s="9" t="s">
        <v>874</v>
      </c>
      <c r="I112" s="9" t="s">
        <v>13</v>
      </c>
      <c r="J112" s="9" t="s">
        <v>73</v>
      </c>
      <c r="K112" s="11">
        <v>7707.21</v>
      </c>
      <c r="L112" s="11">
        <v>769.84370000000001</v>
      </c>
      <c r="M112" s="12">
        <v>1996</v>
      </c>
      <c r="N112" s="12">
        <f t="shared" si="14"/>
        <v>102.15203135925159</v>
      </c>
      <c r="O112" s="10">
        <v>2.9582999999999999</v>
      </c>
      <c r="P112" s="10">
        <v>0.22270000000000001</v>
      </c>
      <c r="Q112" s="11">
        <v>100</v>
      </c>
      <c r="R112" s="10">
        <f t="shared" si="11"/>
        <v>2.7599188400000001</v>
      </c>
      <c r="T112" s="11">
        <v>61.024999999999999</v>
      </c>
      <c r="U112" s="9" t="s">
        <v>213</v>
      </c>
      <c r="V112" s="9" t="s">
        <v>988</v>
      </c>
      <c r="W112" s="14">
        <v>33</v>
      </c>
    </row>
    <row r="113" spans="1:23" ht="28.5" customHeight="1">
      <c r="A113" s="9" t="s">
        <v>424</v>
      </c>
      <c r="B113" s="9" t="s">
        <v>523</v>
      </c>
      <c r="C113" s="9">
        <v>191</v>
      </c>
      <c r="D113" s="10">
        <v>4.71</v>
      </c>
      <c r="E113" s="10">
        <v>12.403</v>
      </c>
      <c r="F113" s="9" t="s">
        <v>5</v>
      </c>
      <c r="G113" s="9">
        <v>3</v>
      </c>
      <c r="H113" s="9" t="s">
        <v>875</v>
      </c>
      <c r="I113" s="9" t="s">
        <v>6</v>
      </c>
      <c r="J113" s="9" t="s">
        <v>73</v>
      </c>
      <c r="K113" s="11">
        <v>1386</v>
      </c>
      <c r="L113" s="11">
        <v>548</v>
      </c>
      <c r="M113" s="12">
        <v>2001</v>
      </c>
      <c r="N113" s="12">
        <f t="shared" si="14"/>
        <v>56.777442710006781</v>
      </c>
      <c r="O113" s="10">
        <v>3.8489</v>
      </c>
      <c r="P113" s="10">
        <v>0.1812</v>
      </c>
      <c r="Q113" s="11">
        <v>91</v>
      </c>
      <c r="R113" s="10">
        <f t="shared" si="11"/>
        <v>3.44756624</v>
      </c>
      <c r="T113" s="11">
        <v>61.924999999999997</v>
      </c>
      <c r="U113" s="9" t="s">
        <v>74</v>
      </c>
      <c r="V113" s="9" t="s">
        <v>986</v>
      </c>
      <c r="W113" s="14">
        <v>5</v>
      </c>
    </row>
    <row r="114" spans="1:23" ht="28.5" customHeight="1">
      <c r="A114" s="9" t="s">
        <v>424</v>
      </c>
      <c r="B114" s="9" t="s">
        <v>523</v>
      </c>
      <c r="C114" s="9">
        <v>191</v>
      </c>
      <c r="D114" s="10">
        <v>12.403</v>
      </c>
      <c r="E114" s="10">
        <v>17.091000000000001</v>
      </c>
      <c r="F114" s="9" t="s">
        <v>5</v>
      </c>
      <c r="G114" s="9">
        <v>3</v>
      </c>
      <c r="H114" s="9" t="s">
        <v>875</v>
      </c>
      <c r="I114" s="9" t="s">
        <v>6</v>
      </c>
      <c r="J114" s="9" t="s">
        <v>73</v>
      </c>
      <c r="K114" s="11">
        <v>1589.9552000000001</v>
      </c>
      <c r="L114" s="11">
        <v>620.47990000000004</v>
      </c>
      <c r="M114" s="12">
        <v>2001</v>
      </c>
      <c r="N114" s="12">
        <f t="shared" si="14"/>
        <v>63.724470737562939</v>
      </c>
      <c r="O114" s="10">
        <v>3.6968999999999999</v>
      </c>
      <c r="P114" s="10">
        <v>0.23499999999999999</v>
      </c>
      <c r="Q114" s="11">
        <v>93</v>
      </c>
      <c r="R114" s="10">
        <f t="shared" si="11"/>
        <v>3.266</v>
      </c>
      <c r="T114" s="11">
        <v>60.033299999999997</v>
      </c>
      <c r="U114" s="9" t="s">
        <v>74</v>
      </c>
      <c r="V114" s="9" t="s">
        <v>988</v>
      </c>
      <c r="W114" s="14">
        <v>16</v>
      </c>
    </row>
    <row r="115" spans="1:23" ht="28.5" customHeight="1">
      <c r="A115" s="9" t="s">
        <v>424</v>
      </c>
      <c r="B115" s="9" t="s">
        <v>523</v>
      </c>
      <c r="C115" s="9">
        <v>191</v>
      </c>
      <c r="D115" s="10">
        <v>17.091000000000001</v>
      </c>
      <c r="E115" s="10">
        <v>21.504000000000001</v>
      </c>
      <c r="F115" s="9" t="s">
        <v>5</v>
      </c>
      <c r="G115" s="9">
        <v>3</v>
      </c>
      <c r="H115" s="9" t="s">
        <v>875</v>
      </c>
      <c r="I115" s="9" t="s">
        <v>6</v>
      </c>
      <c r="J115" s="9" t="s">
        <v>79</v>
      </c>
      <c r="K115" s="11">
        <v>1628</v>
      </c>
      <c r="L115" s="11">
        <v>634</v>
      </c>
      <c r="M115" s="12">
        <v>2001</v>
      </c>
      <c r="N115" s="12">
        <f t="shared" si="14"/>
        <v>60.421733226817146</v>
      </c>
      <c r="O115" s="10">
        <v>3.7684000000000002</v>
      </c>
      <c r="P115" s="10">
        <v>0.17910000000000001</v>
      </c>
      <c r="Q115" s="11">
        <v>88</v>
      </c>
      <c r="R115" s="10">
        <f t="shared" si="11"/>
        <v>3.2800927600000005</v>
      </c>
      <c r="T115" s="11">
        <v>63.311100000000003</v>
      </c>
      <c r="U115" s="9" t="s">
        <v>74</v>
      </c>
      <c r="V115" s="9" t="s">
        <v>988</v>
      </c>
      <c r="W115" s="14">
        <v>17</v>
      </c>
    </row>
    <row r="116" spans="1:23" ht="28.5" customHeight="1">
      <c r="A116" s="9" t="s">
        <v>424</v>
      </c>
      <c r="B116" s="9" t="s">
        <v>523</v>
      </c>
      <c r="C116" s="9">
        <v>191</v>
      </c>
      <c r="D116" s="10">
        <v>21.504000000000001</v>
      </c>
      <c r="E116" s="10">
        <v>32.729999999999997</v>
      </c>
      <c r="F116" s="9" t="s">
        <v>5</v>
      </c>
      <c r="G116" s="9">
        <v>3</v>
      </c>
      <c r="H116" s="9" t="s">
        <v>875</v>
      </c>
      <c r="I116" s="9" t="s">
        <v>6</v>
      </c>
      <c r="J116" s="9" t="s">
        <v>425</v>
      </c>
      <c r="K116" s="11">
        <v>1628</v>
      </c>
      <c r="L116" s="11">
        <v>634</v>
      </c>
      <c r="M116" s="12">
        <v>1997</v>
      </c>
      <c r="N116" s="12">
        <f t="shared" si="14"/>
        <v>71.577128286355261</v>
      </c>
      <c r="O116" s="10">
        <v>3.5323000000000002</v>
      </c>
      <c r="P116" s="10">
        <v>0.2258</v>
      </c>
      <c r="Q116" s="11">
        <v>93</v>
      </c>
      <c r="R116" s="10">
        <f t="shared" si="11"/>
        <v>3.1183574400000005</v>
      </c>
      <c r="T116" s="11">
        <v>61.795499999999997</v>
      </c>
      <c r="U116" s="9" t="s">
        <v>74</v>
      </c>
      <c r="V116" s="9" t="s">
        <v>988</v>
      </c>
      <c r="W116" s="14">
        <v>13</v>
      </c>
    </row>
    <row r="117" spans="1:23" ht="28.5" customHeight="1">
      <c r="A117" s="9" t="s">
        <v>424</v>
      </c>
      <c r="B117" s="9" t="s">
        <v>523</v>
      </c>
      <c r="C117" s="9">
        <v>191</v>
      </c>
      <c r="D117" s="10">
        <v>32.729999999999997</v>
      </c>
      <c r="E117" s="10">
        <v>40</v>
      </c>
      <c r="F117" s="9" t="s">
        <v>5</v>
      </c>
      <c r="G117" s="9">
        <v>3</v>
      </c>
      <c r="H117" s="9" t="s">
        <v>875</v>
      </c>
      <c r="I117" s="9" t="s">
        <v>6</v>
      </c>
      <c r="J117" s="9" t="s">
        <v>73</v>
      </c>
      <c r="K117" s="11">
        <v>1777.6670999999999</v>
      </c>
      <c r="L117" s="11">
        <v>670.34770000000003</v>
      </c>
      <c r="M117" s="12">
        <v>1998</v>
      </c>
      <c r="N117" s="12">
        <f t="shared" si="14"/>
        <v>63.617238077939405</v>
      </c>
      <c r="O117" s="10">
        <v>3.6991999999999998</v>
      </c>
      <c r="P117" s="10">
        <v>0.16619999999999999</v>
      </c>
      <c r="Q117" s="11">
        <v>88</v>
      </c>
      <c r="R117" s="10">
        <f t="shared" si="11"/>
        <v>3.2287102399999998</v>
      </c>
      <c r="T117" s="11">
        <v>61.528599999999997</v>
      </c>
      <c r="U117" s="9" t="s">
        <v>74</v>
      </c>
      <c r="V117" s="9" t="s">
        <v>988</v>
      </c>
      <c r="W117" s="14">
        <v>15</v>
      </c>
    </row>
    <row r="118" spans="1:23" ht="28.5" customHeight="1">
      <c r="A118" s="9" t="s">
        <v>424</v>
      </c>
      <c r="B118" s="9" t="s">
        <v>523</v>
      </c>
      <c r="C118" s="9">
        <v>191</v>
      </c>
      <c r="D118" s="10">
        <v>40</v>
      </c>
      <c r="E118" s="10">
        <v>41.271999999999998</v>
      </c>
      <c r="F118" s="9" t="s">
        <v>5</v>
      </c>
      <c r="G118" s="9">
        <v>3</v>
      </c>
      <c r="H118" s="9" t="s">
        <v>876</v>
      </c>
      <c r="I118" s="9" t="s">
        <v>6</v>
      </c>
      <c r="J118" s="9" t="s">
        <v>73</v>
      </c>
      <c r="K118" s="11">
        <v>1765.0613000000001</v>
      </c>
      <c r="L118" s="11">
        <v>704.57550000000003</v>
      </c>
      <c r="M118" s="12">
        <v>2001</v>
      </c>
      <c r="N118" s="12">
        <f t="shared" si="14"/>
        <v>72.026771905590451</v>
      </c>
      <c r="O118" s="10">
        <v>3.5230999999999999</v>
      </c>
      <c r="P118" s="10">
        <v>0.1661</v>
      </c>
      <c r="Q118" s="11">
        <v>89</v>
      </c>
      <c r="R118" s="10">
        <f t="shared" si="11"/>
        <v>3.0827431599999997</v>
      </c>
      <c r="T118" s="11">
        <v>58.65</v>
      </c>
      <c r="U118" s="9" t="s">
        <v>74</v>
      </c>
      <c r="V118" s="9" t="s">
        <v>988</v>
      </c>
      <c r="W118" s="14">
        <v>11</v>
      </c>
    </row>
    <row r="119" spans="1:23" ht="28.5" customHeight="1">
      <c r="A119" s="9" t="s">
        <v>424</v>
      </c>
      <c r="B119" s="9" t="s">
        <v>523</v>
      </c>
      <c r="C119" s="9">
        <v>191</v>
      </c>
      <c r="D119" s="10">
        <v>41.283000000000001</v>
      </c>
      <c r="E119" s="10">
        <v>46.475000000000001</v>
      </c>
      <c r="F119" s="9" t="s">
        <v>5</v>
      </c>
      <c r="G119" s="9">
        <v>3</v>
      </c>
      <c r="H119" s="9" t="s">
        <v>876</v>
      </c>
      <c r="I119" s="9" t="s">
        <v>6</v>
      </c>
      <c r="J119" s="9" t="s">
        <v>425</v>
      </c>
      <c r="K119" s="11">
        <v>1708.9407000000001</v>
      </c>
      <c r="L119" s="11">
        <v>685.19259999999997</v>
      </c>
      <c r="M119" s="12">
        <v>2001</v>
      </c>
      <c r="N119" s="12">
        <f t="shared" si="14"/>
        <v>52.560416467945444</v>
      </c>
      <c r="O119" s="10">
        <v>3.9441999999999999</v>
      </c>
      <c r="P119" s="10">
        <v>0.125</v>
      </c>
      <c r="Q119" s="11">
        <v>88</v>
      </c>
      <c r="R119" s="10">
        <f t="shared" si="11"/>
        <v>3.5217000000000001</v>
      </c>
      <c r="T119" s="11">
        <v>63.609099999999998</v>
      </c>
      <c r="U119" s="9" t="s">
        <v>74</v>
      </c>
      <c r="V119" s="9" t="s">
        <v>986</v>
      </c>
      <c r="W119" s="14">
        <v>10</v>
      </c>
    </row>
    <row r="120" spans="1:23" ht="28.5" customHeight="1">
      <c r="A120" s="9" t="s">
        <v>424</v>
      </c>
      <c r="B120" s="9" t="s">
        <v>523</v>
      </c>
      <c r="C120" s="9">
        <v>191</v>
      </c>
      <c r="D120" s="10">
        <v>46.475000000000001</v>
      </c>
      <c r="E120" s="10">
        <v>51.615000000000002</v>
      </c>
      <c r="F120" s="9" t="s">
        <v>5</v>
      </c>
      <c r="G120" s="9">
        <v>3</v>
      </c>
      <c r="H120" s="9" t="s">
        <v>844</v>
      </c>
      <c r="I120" s="9" t="s">
        <v>6</v>
      </c>
      <c r="J120" s="9" t="s">
        <v>425</v>
      </c>
      <c r="K120" s="11">
        <v>1675.184</v>
      </c>
      <c r="L120" s="11">
        <v>673.51930000000004</v>
      </c>
      <c r="M120" s="12">
        <v>2001</v>
      </c>
      <c r="N120" s="12">
        <f t="shared" si="14"/>
        <v>66.996624604608485</v>
      </c>
      <c r="O120" s="10">
        <v>3.6274000000000002</v>
      </c>
      <c r="P120" s="10">
        <v>0.12809999999999999</v>
      </c>
      <c r="Q120" s="11">
        <v>92</v>
      </c>
      <c r="R120" s="10">
        <f t="shared" si="11"/>
        <v>3.3217615600000006</v>
      </c>
      <c r="T120" s="11">
        <v>64.08</v>
      </c>
      <c r="U120" s="9" t="s">
        <v>74</v>
      </c>
      <c r="V120" s="9" t="s">
        <v>988</v>
      </c>
      <c r="W120" s="14">
        <v>18</v>
      </c>
    </row>
    <row r="121" spans="1:23" ht="28.5" customHeight="1">
      <c r="A121" s="9" t="s">
        <v>424</v>
      </c>
      <c r="B121" s="9" t="s">
        <v>523</v>
      </c>
      <c r="C121" s="9">
        <v>191</v>
      </c>
      <c r="D121" s="10">
        <v>51.615000000000002</v>
      </c>
      <c r="E121" s="10">
        <v>61.972000000000001</v>
      </c>
      <c r="F121" s="9" t="s">
        <v>5</v>
      </c>
      <c r="G121" s="9">
        <v>3</v>
      </c>
      <c r="H121" s="9" t="s">
        <v>844</v>
      </c>
      <c r="I121" s="9" t="s">
        <v>6</v>
      </c>
      <c r="J121" s="9" t="s">
        <v>425</v>
      </c>
      <c r="K121" s="11">
        <v>1847</v>
      </c>
      <c r="L121" s="11">
        <v>670</v>
      </c>
      <c r="M121" s="12">
        <v>1999</v>
      </c>
      <c r="N121" s="12">
        <f t="shared" si="14"/>
        <v>71.031314075817491</v>
      </c>
      <c r="O121" s="10">
        <v>3.5434999999999999</v>
      </c>
      <c r="P121" s="10">
        <v>0.12540000000000001</v>
      </c>
      <c r="Q121" s="11">
        <v>91</v>
      </c>
      <c r="R121" s="10">
        <f t="shared" si="11"/>
        <v>3.2105993599999998</v>
      </c>
      <c r="T121" s="11">
        <v>60.7</v>
      </c>
      <c r="U121" s="9" t="s">
        <v>74</v>
      </c>
      <c r="V121" s="9" t="s">
        <v>988</v>
      </c>
      <c r="W121" s="14">
        <v>14</v>
      </c>
    </row>
    <row r="122" spans="1:23" ht="28.5" customHeight="1">
      <c r="A122" s="9" t="s">
        <v>424</v>
      </c>
      <c r="B122" s="9" t="s">
        <v>523</v>
      </c>
      <c r="C122" s="9">
        <v>191</v>
      </c>
      <c r="D122" s="10">
        <v>61.972000000000001</v>
      </c>
      <c r="E122" s="10">
        <v>70.936000000000007</v>
      </c>
      <c r="F122" s="9" t="s">
        <v>5</v>
      </c>
      <c r="G122" s="9">
        <v>3</v>
      </c>
      <c r="H122" s="9" t="s">
        <v>877</v>
      </c>
      <c r="I122" s="9" t="s">
        <v>6</v>
      </c>
      <c r="J122" s="9" t="s">
        <v>73</v>
      </c>
      <c r="K122" s="11">
        <v>1847</v>
      </c>
      <c r="L122" s="11">
        <v>670</v>
      </c>
      <c r="M122" s="12">
        <v>2009</v>
      </c>
      <c r="N122" s="12">
        <f t="shared" si="14"/>
        <v>57.261915245644175</v>
      </c>
      <c r="O122" s="10">
        <v>3.8380999999999998</v>
      </c>
      <c r="P122" s="10">
        <v>0.12509999999999999</v>
      </c>
      <c r="Q122" s="11">
        <v>94</v>
      </c>
      <c r="R122" s="10">
        <f t="shared" si="11"/>
        <v>3.5954999599999997</v>
      </c>
      <c r="T122" s="11">
        <v>61.438899999999997</v>
      </c>
      <c r="U122" s="9" t="s">
        <v>74</v>
      </c>
      <c r="V122" s="9" t="s">
        <v>986</v>
      </c>
      <c r="W122" s="14">
        <v>13</v>
      </c>
    </row>
    <row r="123" spans="1:23" ht="28.5" customHeight="1">
      <c r="A123" s="9" t="s">
        <v>424</v>
      </c>
      <c r="B123" s="9" t="s">
        <v>523</v>
      </c>
      <c r="C123" s="9">
        <v>191</v>
      </c>
      <c r="D123" s="10">
        <v>70.936000000000007</v>
      </c>
      <c r="E123" s="10">
        <v>88.588999999999999</v>
      </c>
      <c r="F123" s="9" t="s">
        <v>5</v>
      </c>
      <c r="G123" s="9">
        <v>3</v>
      </c>
      <c r="H123" s="9" t="s">
        <v>877</v>
      </c>
      <c r="I123" s="9" t="s">
        <v>6</v>
      </c>
      <c r="J123" s="9" t="s">
        <v>73</v>
      </c>
      <c r="K123" s="11">
        <v>1362.8461</v>
      </c>
      <c r="L123" s="11">
        <v>367.94659999999999</v>
      </c>
      <c r="M123" s="12">
        <v>1999</v>
      </c>
      <c r="N123" s="12">
        <f t="shared" si="14"/>
        <v>81.146004604670097</v>
      </c>
      <c r="O123" s="10">
        <v>3.3416000000000001</v>
      </c>
      <c r="P123" s="10">
        <v>0.22600000000000001</v>
      </c>
      <c r="Q123" s="11">
        <v>87</v>
      </c>
      <c r="R123" s="10">
        <f t="shared" si="11"/>
        <v>2.747296</v>
      </c>
      <c r="T123" s="11">
        <v>56.791699999999999</v>
      </c>
      <c r="U123" s="9" t="s">
        <v>74</v>
      </c>
      <c r="V123" s="9" t="s">
        <v>987</v>
      </c>
      <c r="W123" s="14">
        <v>6</v>
      </c>
    </row>
    <row r="124" spans="1:23" ht="28.5" customHeight="1">
      <c r="A124" s="9" t="s">
        <v>424</v>
      </c>
      <c r="B124" s="9" t="s">
        <v>523</v>
      </c>
      <c r="C124" s="9">
        <v>191</v>
      </c>
      <c r="D124" s="10">
        <v>88.6</v>
      </c>
      <c r="E124" s="10">
        <v>98.926000000000002</v>
      </c>
      <c r="F124" s="9" t="s">
        <v>5</v>
      </c>
      <c r="G124" s="9">
        <v>3</v>
      </c>
      <c r="H124" s="9" t="s">
        <v>877</v>
      </c>
      <c r="I124" s="9" t="s">
        <v>6</v>
      </c>
      <c r="J124" s="9" t="s">
        <v>73</v>
      </c>
      <c r="K124" s="11">
        <v>2029.1705999999999</v>
      </c>
      <c r="L124" s="11">
        <v>326.66719999999998</v>
      </c>
      <c r="M124" s="12">
        <v>2007</v>
      </c>
      <c r="N124" s="12">
        <f t="shared" si="14"/>
        <v>41.796013700269881</v>
      </c>
      <c r="O124" s="10">
        <v>4.1982999999999997</v>
      </c>
      <c r="P124" s="10">
        <v>0.11509999999999999</v>
      </c>
      <c r="Q124" s="11">
        <v>88</v>
      </c>
      <c r="R124" s="10">
        <f t="shared" si="11"/>
        <v>3.7853079599999995</v>
      </c>
      <c r="T124" s="11">
        <v>61.01</v>
      </c>
      <c r="U124" s="9" t="s">
        <v>74</v>
      </c>
      <c r="V124" s="9"/>
    </row>
    <row r="125" spans="1:23" ht="28.5" customHeight="1">
      <c r="A125" s="9" t="s">
        <v>424</v>
      </c>
      <c r="B125" s="9" t="s">
        <v>523</v>
      </c>
      <c r="C125" s="9">
        <v>191</v>
      </c>
      <c r="D125" s="10">
        <v>98.926000000000002</v>
      </c>
      <c r="E125" s="10">
        <v>100.36499999999999</v>
      </c>
      <c r="F125" s="9" t="s">
        <v>5</v>
      </c>
      <c r="G125" s="9">
        <v>3</v>
      </c>
      <c r="H125" s="9" t="s">
        <v>878</v>
      </c>
      <c r="I125" s="9" t="s">
        <v>6</v>
      </c>
      <c r="J125" s="9" t="s">
        <v>73</v>
      </c>
      <c r="K125" s="11">
        <v>4199.8513000000003</v>
      </c>
      <c r="L125" s="11">
        <v>395.85340000000002</v>
      </c>
      <c r="M125" s="12">
        <v>2004</v>
      </c>
      <c r="N125" s="12">
        <f t="shared" si="14"/>
        <v>129.58763046202034</v>
      </c>
      <c r="O125" s="10">
        <v>2.5230999999999999</v>
      </c>
      <c r="P125" s="10">
        <v>0.1779</v>
      </c>
      <c r="Q125" s="11">
        <v>88</v>
      </c>
      <c r="R125" s="10">
        <f t="shared" si="11"/>
        <v>2.0365063600000002</v>
      </c>
      <c r="T125" s="11">
        <v>61.424999999999997</v>
      </c>
      <c r="U125" s="9" t="s">
        <v>213</v>
      </c>
      <c r="V125" s="9" t="s">
        <v>986</v>
      </c>
      <c r="W125" s="14">
        <v>18</v>
      </c>
    </row>
    <row r="126" spans="1:23" ht="28.5" customHeight="1">
      <c r="A126" s="9" t="s">
        <v>424</v>
      </c>
      <c r="B126" s="9" t="s">
        <v>523</v>
      </c>
      <c r="C126" s="9">
        <v>191</v>
      </c>
      <c r="D126" s="10">
        <v>100.36499999999999</v>
      </c>
      <c r="E126" s="10">
        <v>105.307</v>
      </c>
      <c r="F126" s="9" t="s">
        <v>5</v>
      </c>
      <c r="G126" s="9">
        <v>3</v>
      </c>
      <c r="H126" s="9" t="s">
        <v>878</v>
      </c>
      <c r="I126" s="9" t="s">
        <v>6</v>
      </c>
      <c r="J126" s="9" t="s">
        <v>73</v>
      </c>
      <c r="K126" s="11">
        <v>2111.1320999999998</v>
      </c>
      <c r="L126" s="11">
        <v>325.70400000000001</v>
      </c>
      <c r="M126" s="12">
        <v>2009</v>
      </c>
      <c r="N126" s="12">
        <f t="shared" si="14"/>
        <v>43.953177164106805</v>
      </c>
      <c r="O126" s="10">
        <v>4.1460999999999997</v>
      </c>
      <c r="P126" s="10">
        <v>0.106</v>
      </c>
      <c r="Q126" s="11">
        <v>97</v>
      </c>
      <c r="R126" s="10">
        <f t="shared" si="11"/>
        <v>4.0111559999999997</v>
      </c>
      <c r="T126" s="11">
        <v>63.25</v>
      </c>
      <c r="U126" s="9" t="s">
        <v>74</v>
      </c>
      <c r="V126" s="9"/>
    </row>
    <row r="127" spans="1:23" ht="28.5" customHeight="1">
      <c r="A127" s="9" t="s">
        <v>424</v>
      </c>
      <c r="B127" s="9" t="s">
        <v>523</v>
      </c>
      <c r="C127" s="9">
        <v>191</v>
      </c>
      <c r="D127" s="10">
        <v>105.307</v>
      </c>
      <c r="E127" s="10">
        <v>110.209</v>
      </c>
      <c r="F127" s="9" t="s">
        <v>5</v>
      </c>
      <c r="G127" s="9">
        <v>3</v>
      </c>
      <c r="H127" s="9" t="s">
        <v>879</v>
      </c>
      <c r="I127" s="9" t="s">
        <v>6</v>
      </c>
      <c r="J127" s="9" t="s">
        <v>73</v>
      </c>
      <c r="K127" s="11">
        <v>1419.4953</v>
      </c>
      <c r="L127" s="11">
        <v>245.61240000000001</v>
      </c>
      <c r="M127" s="12">
        <v>2009</v>
      </c>
      <c r="N127" s="12">
        <f t="shared" si="14"/>
        <v>41.434997702540322</v>
      </c>
      <c r="O127" s="10">
        <v>4.2070999999999996</v>
      </c>
      <c r="P127" s="10">
        <v>0.1017</v>
      </c>
      <c r="Q127" s="11">
        <v>98</v>
      </c>
      <c r="R127" s="10">
        <f t="shared" si="11"/>
        <v>4.10572844</v>
      </c>
      <c r="T127" s="11">
        <v>68.744399999999999</v>
      </c>
      <c r="U127" s="9" t="s">
        <v>74</v>
      </c>
      <c r="V127" s="9"/>
    </row>
    <row r="128" spans="1:23" ht="28.5" customHeight="1">
      <c r="A128" s="9" t="s">
        <v>424</v>
      </c>
      <c r="B128" s="9" t="s">
        <v>523</v>
      </c>
      <c r="C128" s="9">
        <v>191</v>
      </c>
      <c r="D128" s="10">
        <v>110.209</v>
      </c>
      <c r="E128" s="10">
        <v>111.27</v>
      </c>
      <c r="F128" s="9" t="s">
        <v>5</v>
      </c>
      <c r="G128" s="9">
        <v>3</v>
      </c>
      <c r="H128" s="9" t="s">
        <v>879</v>
      </c>
      <c r="I128" s="9" t="s">
        <v>13</v>
      </c>
      <c r="J128" s="9" t="s">
        <v>73</v>
      </c>
      <c r="K128" s="11">
        <v>1166.9123</v>
      </c>
      <c r="L128" s="11">
        <v>220.60409999999999</v>
      </c>
      <c r="M128" s="12">
        <v>2007</v>
      </c>
      <c r="N128" s="12">
        <f t="shared" si="14"/>
        <v>44.958289386146191</v>
      </c>
      <c r="O128" s="10">
        <v>4.1219999999999999</v>
      </c>
      <c r="P128" s="10">
        <v>8.8099999999999998E-2</v>
      </c>
      <c r="Q128" s="11">
        <v>85</v>
      </c>
      <c r="R128" s="10">
        <f t="shared" si="11"/>
        <v>3.6409535599999998</v>
      </c>
      <c r="T128" s="11">
        <v>60</v>
      </c>
      <c r="U128" s="9" t="s">
        <v>74</v>
      </c>
      <c r="V128" s="9" t="s">
        <v>986</v>
      </c>
      <c r="W128" s="14">
        <v>17</v>
      </c>
    </row>
    <row r="129" spans="1:23" ht="28.5" customHeight="1">
      <c r="A129" s="9" t="s">
        <v>424</v>
      </c>
      <c r="B129" s="9" t="s">
        <v>523</v>
      </c>
      <c r="C129" s="9" t="s">
        <v>976</v>
      </c>
      <c r="D129" s="10">
        <v>111.27</v>
      </c>
      <c r="E129" s="10">
        <v>115.27</v>
      </c>
      <c r="F129" s="9" t="s">
        <v>5</v>
      </c>
      <c r="G129" s="9">
        <v>3</v>
      </c>
      <c r="H129" s="9" t="s">
        <v>880</v>
      </c>
      <c r="I129" s="9" t="s">
        <v>13</v>
      </c>
      <c r="J129" s="9" t="s">
        <v>73</v>
      </c>
      <c r="K129" s="11">
        <v>1019.069</v>
      </c>
      <c r="L129" s="11">
        <v>192.32900000000001</v>
      </c>
      <c r="M129" s="12">
        <v>1987</v>
      </c>
      <c r="N129" s="12">
        <f t="shared" si="14"/>
        <v>75.621792164899801</v>
      </c>
      <c r="O129" s="10">
        <v>3.4504000000000001</v>
      </c>
      <c r="P129" s="10">
        <v>0.1867</v>
      </c>
      <c r="Q129" s="11">
        <v>83</v>
      </c>
      <c r="R129" s="10">
        <f t="shared" si="11"/>
        <v>2.8009724399999998</v>
      </c>
      <c r="T129" s="11">
        <v>60.424999999999997</v>
      </c>
      <c r="U129" s="9" t="s">
        <v>74</v>
      </c>
      <c r="V129" s="9" t="s">
        <v>987</v>
      </c>
      <c r="W129" s="14">
        <v>8</v>
      </c>
    </row>
    <row r="130" spans="1:23" ht="28.5" customHeight="1">
      <c r="A130" s="9" t="s">
        <v>424</v>
      </c>
      <c r="B130" s="9" t="s">
        <v>523</v>
      </c>
      <c r="C130" s="9" t="s">
        <v>976</v>
      </c>
      <c r="D130" s="10">
        <v>115.27</v>
      </c>
      <c r="E130" s="10">
        <v>120.20099999999999</v>
      </c>
      <c r="F130" s="9" t="s">
        <v>5</v>
      </c>
      <c r="G130" s="9">
        <v>3</v>
      </c>
      <c r="H130" s="9" t="s">
        <v>881</v>
      </c>
      <c r="I130" s="9" t="s">
        <v>6</v>
      </c>
      <c r="J130" s="9" t="s">
        <v>73</v>
      </c>
      <c r="K130" s="11">
        <v>938</v>
      </c>
      <c r="L130" s="11">
        <v>191</v>
      </c>
      <c r="M130" s="12">
        <v>1973</v>
      </c>
      <c r="N130" s="12">
        <f t="shared" si="14"/>
        <v>51.801478765487914</v>
      </c>
      <c r="O130" s="10">
        <v>3.9615999999999998</v>
      </c>
      <c r="P130" s="10">
        <v>0.24429999999999999</v>
      </c>
      <c r="Q130" s="11">
        <v>97</v>
      </c>
      <c r="R130" s="10">
        <f t="shared" si="11"/>
        <v>3.6328700399999994</v>
      </c>
      <c r="T130" s="11">
        <v>60.866700000000002</v>
      </c>
      <c r="U130" s="9" t="s">
        <v>74</v>
      </c>
      <c r="V130" s="9" t="s">
        <v>986</v>
      </c>
      <c r="W130" s="14">
        <v>16</v>
      </c>
    </row>
    <row r="131" spans="1:23" ht="28.5" customHeight="1">
      <c r="A131" s="9" t="s">
        <v>424</v>
      </c>
      <c r="B131" s="9" t="s">
        <v>523</v>
      </c>
      <c r="C131" s="9" t="s">
        <v>976</v>
      </c>
      <c r="D131" s="10">
        <v>120.20099999999999</v>
      </c>
      <c r="E131" s="10">
        <v>123.52</v>
      </c>
      <c r="F131" s="9" t="s">
        <v>5</v>
      </c>
      <c r="G131" s="9">
        <v>3</v>
      </c>
      <c r="H131" s="9" t="s">
        <v>880</v>
      </c>
      <c r="I131" s="9" t="s">
        <v>6</v>
      </c>
      <c r="J131" s="9" t="s">
        <v>73</v>
      </c>
      <c r="K131" s="11">
        <v>938</v>
      </c>
      <c r="L131" s="11">
        <v>191</v>
      </c>
      <c r="M131" s="12">
        <v>1987</v>
      </c>
      <c r="N131" s="12">
        <f t="shared" si="14"/>
        <v>86.299321412468373</v>
      </c>
      <c r="O131" s="10">
        <v>3.2431999999999999</v>
      </c>
      <c r="P131" s="10">
        <v>0.2326</v>
      </c>
      <c r="Q131" s="11">
        <v>83</v>
      </c>
      <c r="R131" s="10">
        <f t="shared" si="11"/>
        <v>2.5167889599999995</v>
      </c>
      <c r="T131" s="11">
        <v>59.542900000000003</v>
      </c>
      <c r="U131" s="9" t="s">
        <v>74</v>
      </c>
      <c r="V131" s="9" t="s">
        <v>987</v>
      </c>
      <c r="W131" s="14">
        <v>1</v>
      </c>
    </row>
    <row r="132" spans="1:23" ht="28.5" customHeight="1">
      <c r="A132" s="9" t="s">
        <v>424</v>
      </c>
      <c r="B132" s="9" t="s">
        <v>523</v>
      </c>
      <c r="C132" s="9" t="s">
        <v>976</v>
      </c>
      <c r="D132" s="10">
        <v>123.52</v>
      </c>
      <c r="E132" s="10">
        <v>128.80000000000001</v>
      </c>
      <c r="F132" s="9" t="s">
        <v>5</v>
      </c>
      <c r="G132" s="9">
        <v>3</v>
      </c>
      <c r="H132" s="9" t="s">
        <v>880</v>
      </c>
      <c r="I132" s="9" t="s">
        <v>6</v>
      </c>
      <c r="J132" s="9" t="s">
        <v>73</v>
      </c>
      <c r="K132" s="11">
        <v>938</v>
      </c>
      <c r="L132" s="11">
        <v>191</v>
      </c>
      <c r="M132" s="12">
        <v>2006</v>
      </c>
      <c r="N132" s="12">
        <f t="shared" si="14"/>
        <v>50.652005844314544</v>
      </c>
      <c r="O132" s="10">
        <v>3.9881000000000002</v>
      </c>
      <c r="P132" s="10">
        <v>0.1013</v>
      </c>
      <c r="Q132" s="11">
        <v>93</v>
      </c>
      <c r="R132" s="10">
        <f t="shared" si="11"/>
        <v>3.7370532400000003</v>
      </c>
      <c r="T132" s="11">
        <v>69.72</v>
      </c>
      <c r="U132" s="9" t="s">
        <v>74</v>
      </c>
      <c r="V132" s="9" t="s">
        <v>986</v>
      </c>
      <c r="W132" s="14">
        <v>22</v>
      </c>
    </row>
    <row r="133" spans="1:23" ht="28.5" customHeight="1">
      <c r="A133" s="9" t="s">
        <v>424</v>
      </c>
      <c r="B133" s="9" t="s">
        <v>523</v>
      </c>
      <c r="C133" s="9" t="s">
        <v>976</v>
      </c>
      <c r="D133" s="10">
        <v>128.80000000000001</v>
      </c>
      <c r="E133" s="10">
        <v>136.33000000000001</v>
      </c>
      <c r="F133" s="9" t="s">
        <v>5</v>
      </c>
      <c r="G133" s="9">
        <v>3</v>
      </c>
      <c r="H133" s="9" t="s">
        <v>880</v>
      </c>
      <c r="I133" s="9" t="s">
        <v>6</v>
      </c>
      <c r="J133" s="9" t="s">
        <v>215</v>
      </c>
      <c r="K133" s="11">
        <v>954.45339999999999</v>
      </c>
      <c r="L133" s="11">
        <v>194.65629999999999</v>
      </c>
      <c r="M133" s="12">
        <v>1989</v>
      </c>
      <c r="N133" s="12">
        <f t="shared" si="14"/>
        <v>81.316356125958677</v>
      </c>
      <c r="O133" s="10">
        <v>3.3382999999999998</v>
      </c>
      <c r="P133" s="10">
        <v>0.1482</v>
      </c>
      <c r="Q133" s="11">
        <v>81</v>
      </c>
      <c r="R133" s="10">
        <f t="shared" si="11"/>
        <v>2.6804470399999998</v>
      </c>
      <c r="T133" s="11">
        <v>58.193800000000003</v>
      </c>
      <c r="U133" s="9" t="s">
        <v>74</v>
      </c>
      <c r="V133" s="9" t="s">
        <v>987</v>
      </c>
      <c r="W133" s="14">
        <v>4</v>
      </c>
    </row>
    <row r="134" spans="1:23" ht="28.5" customHeight="1">
      <c r="A134" s="9" t="s">
        <v>424</v>
      </c>
      <c r="B134" s="9" t="s">
        <v>523</v>
      </c>
      <c r="C134" s="9" t="s">
        <v>976</v>
      </c>
      <c r="D134" s="10">
        <v>136.33000000000001</v>
      </c>
      <c r="E134" s="10">
        <v>142.58000000000001</v>
      </c>
      <c r="F134" s="9" t="s">
        <v>5</v>
      </c>
      <c r="G134" s="9">
        <v>3</v>
      </c>
      <c r="H134" s="9" t="s">
        <v>880</v>
      </c>
      <c r="I134" s="9" t="s">
        <v>6</v>
      </c>
      <c r="J134" s="9" t="s">
        <v>73</v>
      </c>
      <c r="K134" s="11">
        <v>917.98400000000004</v>
      </c>
      <c r="L134" s="11">
        <v>195.57599999999999</v>
      </c>
      <c r="M134" s="12">
        <v>2005</v>
      </c>
      <c r="N134" s="12">
        <f t="shared" si="14"/>
        <v>59.431751196101679</v>
      </c>
      <c r="O134" s="10">
        <v>3.7900999999999998</v>
      </c>
      <c r="P134" s="10">
        <v>0.10920000000000001</v>
      </c>
      <c r="Q134" s="11">
        <v>98</v>
      </c>
      <c r="R134" s="10">
        <f t="shared" si="11"/>
        <v>3.6824014399999996</v>
      </c>
      <c r="T134" s="11">
        <v>64.966700000000003</v>
      </c>
      <c r="U134" s="9" t="s">
        <v>74</v>
      </c>
      <c r="V134" s="9" t="s">
        <v>986</v>
      </c>
      <c r="W134" s="14">
        <v>18</v>
      </c>
    </row>
    <row r="135" spans="1:23" ht="28.5" customHeight="1">
      <c r="A135" s="9" t="s">
        <v>424</v>
      </c>
      <c r="B135" s="9" t="s">
        <v>523</v>
      </c>
      <c r="C135" s="9" t="s">
        <v>976</v>
      </c>
      <c r="D135" s="10">
        <v>142.58000000000001</v>
      </c>
      <c r="E135" s="10">
        <v>147.57400000000001</v>
      </c>
      <c r="F135" s="9" t="s">
        <v>5</v>
      </c>
      <c r="G135" s="9">
        <v>3</v>
      </c>
      <c r="H135" s="9" t="s">
        <v>880</v>
      </c>
      <c r="I135" s="9" t="s">
        <v>6</v>
      </c>
      <c r="J135" s="9" t="s">
        <v>73</v>
      </c>
      <c r="K135" s="11">
        <v>998.27710000000002</v>
      </c>
      <c r="L135" s="11">
        <v>165.06370000000001</v>
      </c>
      <c r="M135" s="12">
        <v>2010</v>
      </c>
      <c r="N135" s="12">
        <f t="shared" si="14"/>
        <v>41.726213037688353</v>
      </c>
      <c r="O135" s="10">
        <v>4.2</v>
      </c>
      <c r="P135" s="10">
        <v>0.02</v>
      </c>
      <c r="Q135" s="11">
        <v>100</v>
      </c>
      <c r="R135" s="10">
        <f t="shared" si="11"/>
        <v>4.1984000000000004</v>
      </c>
      <c r="T135" s="11">
        <v>58.56</v>
      </c>
      <c r="U135" s="9" t="s">
        <v>74</v>
      </c>
      <c r="V135" s="9"/>
    </row>
    <row r="136" spans="1:23" ht="28.5" customHeight="1">
      <c r="A136" s="9" t="s">
        <v>424</v>
      </c>
      <c r="B136" s="9" t="s">
        <v>523</v>
      </c>
      <c r="C136" s="9" t="s">
        <v>976</v>
      </c>
      <c r="D136" s="10">
        <v>147.57400000000001</v>
      </c>
      <c r="E136" s="10">
        <v>160.67599999999999</v>
      </c>
      <c r="F136" s="9" t="s">
        <v>5</v>
      </c>
      <c r="G136" s="9">
        <v>3</v>
      </c>
      <c r="H136" s="9" t="s">
        <v>880</v>
      </c>
      <c r="I136" s="9" t="s">
        <v>6</v>
      </c>
      <c r="J136" s="9" t="s">
        <v>73</v>
      </c>
      <c r="K136" s="11">
        <v>1053.6053999999999</v>
      </c>
      <c r="L136" s="11">
        <v>172.1482</v>
      </c>
      <c r="M136" s="12">
        <v>1977</v>
      </c>
      <c r="N136" s="12">
        <f t="shared" si="14"/>
        <v>95.672062488562702</v>
      </c>
      <c r="O136" s="10">
        <v>3.0716000000000001</v>
      </c>
      <c r="P136" s="10">
        <v>0.2666</v>
      </c>
      <c r="Q136" s="11">
        <v>64</v>
      </c>
      <c r="R136" s="10">
        <f t="shared" si="11"/>
        <v>1.7072977599999999</v>
      </c>
      <c r="T136" s="11">
        <v>57.530799999999999</v>
      </c>
      <c r="U136" s="9" t="s">
        <v>74</v>
      </c>
      <c r="V136" s="9" t="s">
        <v>988</v>
      </c>
      <c r="W136" s="14">
        <v>3</v>
      </c>
    </row>
    <row r="137" spans="1:23" ht="28.5" customHeight="1">
      <c r="A137" s="9" t="s">
        <v>424</v>
      </c>
      <c r="B137" s="9" t="s">
        <v>523</v>
      </c>
      <c r="C137" s="9" t="s">
        <v>976</v>
      </c>
      <c r="D137" s="10">
        <v>160.79499999999999</v>
      </c>
      <c r="E137" s="10">
        <v>163.11500000000001</v>
      </c>
      <c r="F137" s="9" t="s">
        <v>5</v>
      </c>
      <c r="G137" s="9">
        <v>3</v>
      </c>
      <c r="H137" s="9" t="s">
        <v>882</v>
      </c>
      <c r="I137" s="9" t="s">
        <v>6</v>
      </c>
      <c r="J137" s="9" t="s">
        <v>73</v>
      </c>
      <c r="K137" s="11">
        <v>1116</v>
      </c>
      <c r="L137" s="11">
        <v>182</v>
      </c>
      <c r="M137" s="12">
        <v>2000</v>
      </c>
      <c r="N137" s="12">
        <f t="shared" si="14"/>
        <v>83.321552699805437</v>
      </c>
      <c r="O137" s="10">
        <v>3.2997000000000001</v>
      </c>
      <c r="P137" s="10">
        <v>0.20430000000000001</v>
      </c>
      <c r="Q137" s="11">
        <v>88</v>
      </c>
      <c r="R137" s="10">
        <f t="shared" si="11"/>
        <v>2.7727460400000004</v>
      </c>
      <c r="T137" s="11">
        <v>59.22</v>
      </c>
      <c r="U137" s="9" t="s">
        <v>74</v>
      </c>
      <c r="V137" s="9" t="s">
        <v>987</v>
      </c>
      <c r="W137" s="14">
        <v>7</v>
      </c>
    </row>
    <row r="138" spans="1:23" ht="28.5" customHeight="1">
      <c r="A138" s="9" t="s">
        <v>424</v>
      </c>
      <c r="B138" s="9" t="s">
        <v>523</v>
      </c>
      <c r="C138" s="9" t="s">
        <v>976</v>
      </c>
      <c r="D138" s="10">
        <v>163.11500000000001</v>
      </c>
      <c r="E138" s="10">
        <v>163.67400000000001</v>
      </c>
      <c r="F138" s="9" t="s">
        <v>5</v>
      </c>
      <c r="G138" s="9">
        <v>3</v>
      </c>
      <c r="H138" s="9" t="s">
        <v>883</v>
      </c>
      <c r="I138" s="9" t="s">
        <v>6</v>
      </c>
      <c r="J138" s="9" t="s">
        <v>73</v>
      </c>
      <c r="K138" s="11">
        <v>1116</v>
      </c>
      <c r="L138" s="11">
        <v>182</v>
      </c>
      <c r="M138" s="12">
        <v>1950</v>
      </c>
      <c r="N138" s="12">
        <f t="shared" si="14"/>
        <v>84.970101527215107</v>
      </c>
      <c r="O138" s="10">
        <v>3.2683</v>
      </c>
      <c r="P138" s="10">
        <v>0.19009999999999999</v>
      </c>
      <c r="Q138" s="11">
        <v>97</v>
      </c>
      <c r="R138" s="10">
        <f t="shared" si="11"/>
        <v>3.0337479600000004</v>
      </c>
      <c r="T138" s="11">
        <v>53.433300000000003</v>
      </c>
      <c r="U138" s="9" t="s">
        <v>74</v>
      </c>
      <c r="V138" s="9"/>
    </row>
    <row r="139" spans="1:23" ht="28.5" customHeight="1">
      <c r="A139" s="9" t="s">
        <v>126</v>
      </c>
      <c r="B139" s="9" t="s">
        <v>522</v>
      </c>
      <c r="C139" s="9">
        <v>28</v>
      </c>
      <c r="D139" s="10">
        <v>0</v>
      </c>
      <c r="E139" s="10">
        <v>4</v>
      </c>
      <c r="F139" s="9" t="s">
        <v>5</v>
      </c>
      <c r="G139" s="9">
        <v>3</v>
      </c>
      <c r="H139" s="9" t="s">
        <v>884</v>
      </c>
      <c r="I139" s="9" t="s">
        <v>6</v>
      </c>
      <c r="J139" s="9" t="s">
        <v>73</v>
      </c>
      <c r="K139" s="11">
        <v>867</v>
      </c>
      <c r="L139" s="11">
        <v>218.25</v>
      </c>
      <c r="M139" s="12">
        <v>2005</v>
      </c>
      <c r="N139" s="12">
        <f t="shared" si="14"/>
        <v>61.822862845919971</v>
      </c>
      <c r="O139" s="10">
        <v>3.7378999999999998</v>
      </c>
      <c r="P139" s="10">
        <v>9.3700000000000006E-2</v>
      </c>
      <c r="Q139" s="11">
        <v>93</v>
      </c>
      <c r="R139" s="10">
        <f t="shared" si="11"/>
        <v>3.4927812399999998</v>
      </c>
      <c r="T139" s="11">
        <v>54.13</v>
      </c>
      <c r="U139" s="9" t="s">
        <v>63</v>
      </c>
      <c r="V139" s="9" t="s">
        <v>986</v>
      </c>
      <c r="W139" s="14">
        <v>20</v>
      </c>
    </row>
    <row r="140" spans="1:23" ht="28.5" customHeight="1">
      <c r="A140" s="9" t="s">
        <v>126</v>
      </c>
      <c r="B140" s="9" t="s">
        <v>522</v>
      </c>
      <c r="C140" s="9">
        <v>28</v>
      </c>
      <c r="D140" s="10">
        <v>4</v>
      </c>
      <c r="E140" s="10">
        <v>14.1</v>
      </c>
      <c r="F140" s="9" t="s">
        <v>5</v>
      </c>
      <c r="G140" s="9">
        <v>3</v>
      </c>
      <c r="H140" s="9" t="s">
        <v>885</v>
      </c>
      <c r="I140" s="9" t="s">
        <v>6</v>
      </c>
      <c r="J140" s="9" t="s">
        <v>86</v>
      </c>
      <c r="K140" s="11">
        <v>695.02970000000005</v>
      </c>
      <c r="L140" s="11">
        <v>198.71289999999999</v>
      </c>
      <c r="M140" s="12">
        <v>2009</v>
      </c>
      <c r="N140" s="12">
        <f t="shared" si="14"/>
        <v>43.376118385300536</v>
      </c>
      <c r="O140" s="10">
        <v>4.16</v>
      </c>
      <c r="P140" s="10">
        <v>0.04</v>
      </c>
      <c r="Q140" s="11">
        <v>100</v>
      </c>
      <c r="R140" s="10">
        <f t="shared" si="11"/>
        <v>4.1536</v>
      </c>
      <c r="T140" s="11">
        <v>62.1</v>
      </c>
      <c r="U140" s="9" t="s">
        <v>63</v>
      </c>
      <c r="V140" s="9"/>
    </row>
    <row r="141" spans="1:23" ht="28.5" customHeight="1">
      <c r="A141" s="9" t="s">
        <v>126</v>
      </c>
      <c r="B141" s="9" t="s">
        <v>522</v>
      </c>
      <c r="C141" s="9">
        <v>28</v>
      </c>
      <c r="D141" s="10">
        <v>14.1</v>
      </c>
      <c r="E141" s="10">
        <v>24.408000000000001</v>
      </c>
      <c r="F141" s="9" t="s">
        <v>5</v>
      </c>
      <c r="G141" s="9">
        <v>3</v>
      </c>
      <c r="H141" s="9" t="s">
        <v>886</v>
      </c>
      <c r="I141" s="9" t="s">
        <v>6</v>
      </c>
      <c r="J141" s="9" t="s">
        <v>73</v>
      </c>
      <c r="K141" s="11">
        <v>694</v>
      </c>
      <c r="L141" s="11">
        <v>198</v>
      </c>
      <c r="M141" s="12">
        <v>1993</v>
      </c>
      <c r="N141" s="12">
        <f t="shared" si="14"/>
        <v>147.54001423227862</v>
      </c>
      <c r="O141" s="10">
        <v>2.2736000000000001</v>
      </c>
      <c r="P141" s="10">
        <v>0.21929999999999999</v>
      </c>
      <c r="Q141" s="11">
        <v>88</v>
      </c>
      <c r="R141" s="10">
        <f t="shared" si="11"/>
        <v>1.72123004</v>
      </c>
      <c r="T141" s="11">
        <v>61.3</v>
      </c>
      <c r="U141" s="9" t="s">
        <v>63</v>
      </c>
      <c r="V141" s="9" t="s">
        <v>987</v>
      </c>
      <c r="W141" s="14">
        <v>5</v>
      </c>
    </row>
    <row r="142" spans="1:23" ht="28.5" customHeight="1">
      <c r="A142" s="9" t="s">
        <v>426</v>
      </c>
      <c r="B142" s="9" t="s">
        <v>522</v>
      </c>
      <c r="C142" s="9">
        <v>414</v>
      </c>
      <c r="D142" s="10">
        <v>93.88</v>
      </c>
      <c r="E142" s="10">
        <v>93.933999999999997</v>
      </c>
      <c r="F142" s="9" t="s">
        <v>5</v>
      </c>
      <c r="G142" s="9">
        <v>3</v>
      </c>
      <c r="H142" s="9" t="s">
        <v>887</v>
      </c>
      <c r="I142" s="9" t="s">
        <v>6</v>
      </c>
      <c r="J142" s="9" t="s">
        <v>73</v>
      </c>
      <c r="K142" s="11">
        <v>751</v>
      </c>
      <c r="L142" s="11">
        <v>76</v>
      </c>
      <c r="M142" s="12">
        <v>1991</v>
      </c>
      <c r="N142" s="12">
        <f t="shared" si="14"/>
        <v>84.180611504797596</v>
      </c>
      <c r="O142" s="10">
        <v>3.2833000000000001</v>
      </c>
      <c r="P142" s="10">
        <v>0.13239999999999999</v>
      </c>
      <c r="Q142" s="11">
        <v>83</v>
      </c>
      <c r="R142" s="10">
        <f t="shared" si="11"/>
        <v>2.7031809600000001</v>
      </c>
      <c r="T142" s="11">
        <v>53.1</v>
      </c>
      <c r="U142" s="9" t="s">
        <v>63</v>
      </c>
      <c r="V142" s="9" t="s">
        <v>987</v>
      </c>
      <c r="W142" s="14">
        <v>6</v>
      </c>
    </row>
    <row r="143" spans="1:23" ht="28.5" customHeight="1">
      <c r="A143" s="9" t="s">
        <v>426</v>
      </c>
      <c r="B143" s="9" t="s">
        <v>522</v>
      </c>
      <c r="C143" s="9">
        <v>414</v>
      </c>
      <c r="D143" s="10">
        <v>93.933999999999997</v>
      </c>
      <c r="E143" s="10">
        <v>96.96</v>
      </c>
      <c r="F143" s="9" t="s">
        <v>5</v>
      </c>
      <c r="G143" s="9">
        <v>3</v>
      </c>
      <c r="H143" s="9" t="s">
        <v>888</v>
      </c>
      <c r="I143" s="9" t="s">
        <v>6</v>
      </c>
      <c r="J143" s="9" t="s">
        <v>73</v>
      </c>
      <c r="K143" s="11">
        <v>1177.3556000000001</v>
      </c>
      <c r="L143" s="11">
        <v>105.7403</v>
      </c>
      <c r="M143" s="12">
        <v>1991</v>
      </c>
      <c r="N143" s="12">
        <f t="shared" si="14"/>
        <v>114.24604144004027</v>
      </c>
      <c r="O143" s="10">
        <v>2.7578999999999998</v>
      </c>
      <c r="P143" s="10">
        <v>0.20860000000000001</v>
      </c>
      <c r="Q143" s="11">
        <v>73</v>
      </c>
      <c r="R143" s="10">
        <f t="shared" si="11"/>
        <v>1.7738441599999999</v>
      </c>
      <c r="T143" s="11">
        <v>62.585700000000003</v>
      </c>
      <c r="U143" s="9" t="s">
        <v>63</v>
      </c>
      <c r="V143" s="9" t="s">
        <v>987</v>
      </c>
      <c r="W143" s="14">
        <v>6</v>
      </c>
    </row>
    <row r="144" spans="1:23" ht="28.5" customHeight="1">
      <c r="A144" s="9" t="s">
        <v>426</v>
      </c>
      <c r="B144" s="9" t="s">
        <v>522</v>
      </c>
      <c r="C144" s="9">
        <v>414</v>
      </c>
      <c r="D144" s="10">
        <v>96.96</v>
      </c>
      <c r="E144" s="10">
        <v>99.021000000000001</v>
      </c>
      <c r="F144" s="9" t="s">
        <v>5</v>
      </c>
      <c r="G144" s="9">
        <v>3</v>
      </c>
      <c r="H144" s="9" t="s">
        <v>888</v>
      </c>
      <c r="I144" s="9" t="s">
        <v>13</v>
      </c>
      <c r="J144" s="9" t="s">
        <v>73</v>
      </c>
      <c r="K144" s="11">
        <v>3003</v>
      </c>
      <c r="L144" s="11">
        <v>161</v>
      </c>
      <c r="M144" s="12">
        <v>1991</v>
      </c>
      <c r="N144" s="12">
        <f t="shared" si="14"/>
        <v>80.435443543750367</v>
      </c>
      <c r="O144" s="10">
        <v>3.3553999999999999</v>
      </c>
      <c r="P144" s="10">
        <v>0.20599999999999999</v>
      </c>
      <c r="Q144" s="11">
        <v>76</v>
      </c>
      <c r="R144" s="10">
        <f t="shared" si="11"/>
        <v>2.4656560000000001</v>
      </c>
      <c r="T144" s="11">
        <v>66.260000000000005</v>
      </c>
      <c r="U144" s="9" t="s">
        <v>63</v>
      </c>
      <c r="V144" s="9" t="s">
        <v>987</v>
      </c>
      <c r="W144" s="14">
        <v>18</v>
      </c>
    </row>
    <row r="145" spans="1:23" ht="28.5" customHeight="1">
      <c r="A145" s="9" t="s">
        <v>426</v>
      </c>
      <c r="B145" s="9" t="s">
        <v>522</v>
      </c>
      <c r="C145" s="9">
        <v>414</v>
      </c>
      <c r="D145" s="10">
        <v>99.021000000000001</v>
      </c>
      <c r="E145" s="10">
        <v>100.669</v>
      </c>
      <c r="F145" s="9" t="s">
        <v>5</v>
      </c>
      <c r="G145" s="9">
        <v>3</v>
      </c>
      <c r="H145" s="9" t="s">
        <v>888</v>
      </c>
      <c r="I145" s="9" t="s">
        <v>6</v>
      </c>
      <c r="J145" s="9" t="s">
        <v>73</v>
      </c>
      <c r="K145" s="11">
        <v>1910.5843</v>
      </c>
      <c r="L145" s="11">
        <v>122.693</v>
      </c>
      <c r="M145" s="12">
        <v>1991</v>
      </c>
      <c r="N145" s="12">
        <f t="shared" si="14"/>
        <v>99.073286536911212</v>
      </c>
      <c r="O145" s="10">
        <v>3.0116000000000001</v>
      </c>
      <c r="P145" s="10">
        <v>0.20849999999999999</v>
      </c>
      <c r="Q145" s="11">
        <v>82</v>
      </c>
      <c r="R145" s="10">
        <f t="shared" si="11"/>
        <v>2.2977110000000001</v>
      </c>
      <c r="T145" s="11">
        <v>59.9</v>
      </c>
      <c r="U145" s="9" t="s">
        <v>213</v>
      </c>
      <c r="V145" s="9" t="s">
        <v>987</v>
      </c>
      <c r="W145" s="14">
        <v>22</v>
      </c>
    </row>
    <row r="146" spans="1:23" ht="28.5" customHeight="1">
      <c r="A146" s="9" t="s">
        <v>426</v>
      </c>
      <c r="B146" s="9" t="s">
        <v>522</v>
      </c>
      <c r="C146" s="9">
        <v>414</v>
      </c>
      <c r="D146" s="10">
        <v>101.29</v>
      </c>
      <c r="E146" s="10">
        <v>110.65</v>
      </c>
      <c r="F146" s="9" t="s">
        <v>5</v>
      </c>
      <c r="G146" s="9">
        <v>3</v>
      </c>
      <c r="H146" s="9" t="s">
        <v>888</v>
      </c>
      <c r="I146" s="9" t="s">
        <v>6</v>
      </c>
      <c r="J146" s="9" t="s">
        <v>73</v>
      </c>
      <c r="K146" s="11">
        <v>636.02779999999996</v>
      </c>
      <c r="L146" s="11">
        <v>34.137799999999999</v>
      </c>
      <c r="M146" s="12">
        <v>2007</v>
      </c>
      <c r="N146" s="12">
        <f t="shared" si="14"/>
        <v>47.68175629703844</v>
      </c>
      <c r="O146" s="10">
        <v>4.0574000000000003</v>
      </c>
      <c r="P146" s="10">
        <v>0.11119999999999999</v>
      </c>
      <c r="Q146" s="11">
        <v>94</v>
      </c>
      <c r="R146" s="10">
        <f t="shared" si="11"/>
        <v>3.8279382400000004</v>
      </c>
      <c r="T146" s="11">
        <v>68.599999999999994</v>
      </c>
      <c r="U146" s="9" t="s">
        <v>63</v>
      </c>
      <c r="V146" s="9"/>
    </row>
    <row r="147" spans="1:23" ht="28.5" customHeight="1">
      <c r="A147" s="9" t="s">
        <v>426</v>
      </c>
      <c r="B147" s="9" t="s">
        <v>522</v>
      </c>
      <c r="C147" s="9">
        <v>414</v>
      </c>
      <c r="D147" s="10">
        <v>110.65</v>
      </c>
      <c r="E147" s="10">
        <v>119.499</v>
      </c>
      <c r="F147" s="9" t="s">
        <v>5</v>
      </c>
      <c r="G147" s="9">
        <v>3</v>
      </c>
      <c r="H147" s="9" t="s">
        <v>888</v>
      </c>
      <c r="I147" s="9" t="s">
        <v>6</v>
      </c>
      <c r="J147" s="9" t="s">
        <v>73</v>
      </c>
      <c r="K147" s="11">
        <v>519</v>
      </c>
      <c r="L147" s="11">
        <v>28</v>
      </c>
      <c r="M147" s="12">
        <v>1991</v>
      </c>
      <c r="N147" s="12">
        <f t="shared" si="14"/>
        <v>125.85625756599798</v>
      </c>
      <c r="O147" s="10">
        <v>2.5783</v>
      </c>
      <c r="P147" s="10">
        <v>0.1404</v>
      </c>
      <c r="Q147" s="11">
        <v>94</v>
      </c>
      <c r="R147" s="10">
        <f t="shared" si="11"/>
        <v>2.31945136</v>
      </c>
      <c r="T147" s="11">
        <v>66.91</v>
      </c>
      <c r="U147" s="9" t="s">
        <v>63</v>
      </c>
      <c r="V147" s="9" t="s">
        <v>987</v>
      </c>
      <c r="W147" s="14">
        <v>15</v>
      </c>
    </row>
    <row r="148" spans="1:23" ht="28.5" customHeight="1">
      <c r="A148" s="9" t="s">
        <v>426</v>
      </c>
      <c r="B148" s="9" t="s">
        <v>522</v>
      </c>
      <c r="C148" s="9">
        <v>414</v>
      </c>
      <c r="D148" s="10">
        <v>119.499</v>
      </c>
      <c r="E148" s="10">
        <v>127.696</v>
      </c>
      <c r="F148" s="9" t="s">
        <v>5</v>
      </c>
      <c r="G148" s="9">
        <v>3</v>
      </c>
      <c r="H148" s="9" t="s">
        <v>888</v>
      </c>
      <c r="I148" s="9" t="s">
        <v>6</v>
      </c>
      <c r="J148" s="9" t="s">
        <v>73</v>
      </c>
      <c r="K148" s="11">
        <v>350.95830000000001</v>
      </c>
      <c r="L148" s="11">
        <v>18.518699999999999</v>
      </c>
      <c r="M148" s="12">
        <v>1991</v>
      </c>
      <c r="N148" s="12">
        <f t="shared" si="14"/>
        <v>104.20404237336108</v>
      </c>
      <c r="O148" s="10">
        <v>2.9232999999999998</v>
      </c>
      <c r="P148" s="10">
        <v>0.30130000000000001</v>
      </c>
      <c r="Q148" s="11">
        <v>94</v>
      </c>
      <c r="R148" s="10">
        <f t="shared" si="11"/>
        <v>2.3801732399999995</v>
      </c>
      <c r="T148" s="11">
        <v>62.462499999999999</v>
      </c>
      <c r="U148" s="9" t="s">
        <v>63</v>
      </c>
      <c r="V148" s="9" t="s">
        <v>988</v>
      </c>
      <c r="W148" s="14">
        <v>18</v>
      </c>
    </row>
    <row r="149" spans="1:23" ht="28.5" customHeight="1">
      <c r="A149" s="9" t="s">
        <v>426</v>
      </c>
      <c r="B149" s="9" t="s">
        <v>522</v>
      </c>
      <c r="C149" s="9">
        <v>414</v>
      </c>
      <c r="D149" s="10">
        <v>127.696</v>
      </c>
      <c r="E149" s="10">
        <v>133.59299999999999</v>
      </c>
      <c r="F149" s="9" t="s">
        <v>5</v>
      </c>
      <c r="G149" s="9">
        <v>3</v>
      </c>
      <c r="H149" s="9" t="s">
        <v>889</v>
      </c>
      <c r="I149" s="9" t="s">
        <v>6</v>
      </c>
      <c r="J149" s="9" t="s">
        <v>79</v>
      </c>
      <c r="K149" s="11">
        <v>295.62389999999999</v>
      </c>
      <c r="L149" s="11">
        <v>16.190300000000001</v>
      </c>
      <c r="M149" s="12">
        <v>1991</v>
      </c>
      <c r="N149" s="12">
        <f t="shared" si="14"/>
        <v>113.49124839804622</v>
      </c>
      <c r="O149" s="10">
        <v>2.77</v>
      </c>
      <c r="P149" s="10">
        <v>0.26179999999999998</v>
      </c>
      <c r="Q149" s="11">
        <v>90</v>
      </c>
      <c r="R149" s="10">
        <f t="shared" si="11"/>
        <v>2.1958430400000002</v>
      </c>
      <c r="T149" s="11">
        <v>62.4</v>
      </c>
      <c r="U149" s="9" t="s">
        <v>63</v>
      </c>
      <c r="V149" s="9" t="s">
        <v>988</v>
      </c>
      <c r="W149" s="14">
        <v>7</v>
      </c>
    </row>
    <row r="150" spans="1:23" ht="28.5" customHeight="1">
      <c r="A150" s="9" t="s">
        <v>426</v>
      </c>
      <c r="B150" s="9" t="s">
        <v>522</v>
      </c>
      <c r="C150" s="9">
        <v>414</v>
      </c>
      <c r="D150" s="10">
        <v>133.59299999999999</v>
      </c>
      <c r="E150" s="10">
        <v>140.36000000000001</v>
      </c>
      <c r="F150" s="9" t="s">
        <v>5</v>
      </c>
      <c r="G150" s="9">
        <v>3</v>
      </c>
      <c r="H150" s="9" t="s">
        <v>890</v>
      </c>
      <c r="I150" s="9" t="s">
        <v>6</v>
      </c>
      <c r="J150" s="9" t="s">
        <v>73</v>
      </c>
      <c r="K150" s="11">
        <v>330</v>
      </c>
      <c r="L150" s="11">
        <v>18</v>
      </c>
      <c r="M150" s="12">
        <v>1991</v>
      </c>
      <c r="N150" s="12">
        <f t="shared" si="14"/>
        <v>115.04183256130563</v>
      </c>
      <c r="O150" s="10">
        <v>2.7452000000000001</v>
      </c>
      <c r="P150" s="10">
        <v>0.34470000000000001</v>
      </c>
      <c r="Q150" s="11">
        <v>90</v>
      </c>
      <c r="R150" s="10">
        <f t="shared" si="11"/>
        <v>1.9699276400000003</v>
      </c>
      <c r="T150" s="11">
        <v>66.413300000000007</v>
      </c>
      <c r="U150" s="9" t="s">
        <v>63</v>
      </c>
      <c r="V150" s="9" t="s">
        <v>988</v>
      </c>
      <c r="W150" s="14">
        <v>8</v>
      </c>
    </row>
    <row r="151" spans="1:23" ht="28.5" customHeight="1">
      <c r="A151" s="9" t="s">
        <v>427</v>
      </c>
      <c r="B151" s="9" t="s">
        <v>523</v>
      </c>
      <c r="C151" s="9">
        <v>191</v>
      </c>
      <c r="D151" s="10">
        <v>500</v>
      </c>
      <c r="E151" s="10">
        <v>500.18099999999998</v>
      </c>
      <c r="F151" s="9" t="s">
        <v>5</v>
      </c>
      <c r="G151" s="9">
        <v>3</v>
      </c>
      <c r="H151" s="9" t="s">
        <v>891</v>
      </c>
      <c r="I151" s="9" t="s">
        <v>12</v>
      </c>
      <c r="J151" s="9" t="s">
        <v>73</v>
      </c>
      <c r="K151" s="11">
        <v>2802</v>
      </c>
      <c r="L151" s="11">
        <v>282</v>
      </c>
      <c r="M151" s="12">
        <v>1966</v>
      </c>
      <c r="N151" s="12">
        <f>(LN(O151/5))/-0.0038</f>
        <v>228.56545681282472</v>
      </c>
      <c r="O151" s="10">
        <v>2.0977999999999999</v>
      </c>
      <c r="P151" s="10" t="s">
        <v>226</v>
      </c>
      <c r="Q151" s="11">
        <v>96</v>
      </c>
      <c r="R151" s="10">
        <f>O151-5*(1-(Q151/100))</f>
        <v>1.8977999999999997</v>
      </c>
      <c r="S151" s="10">
        <v>0.4909</v>
      </c>
      <c r="T151" s="11">
        <v>35.85</v>
      </c>
      <c r="U151" s="9" t="s">
        <v>63</v>
      </c>
      <c r="V151" s="9" t="s">
        <v>987</v>
      </c>
      <c r="W151" s="14">
        <v>7</v>
      </c>
    </row>
    <row r="152" spans="1:23" ht="28.5" customHeight="1">
      <c r="A152" s="9" t="s">
        <v>427</v>
      </c>
      <c r="B152" s="9" t="s">
        <v>523</v>
      </c>
      <c r="C152" s="9">
        <v>191</v>
      </c>
      <c r="D152" s="10">
        <v>500.18099999999998</v>
      </c>
      <c r="E152" s="10">
        <v>504.18599999999998</v>
      </c>
      <c r="F152" s="9" t="s">
        <v>5</v>
      </c>
      <c r="G152" s="9">
        <v>3</v>
      </c>
      <c r="H152" s="9" t="s">
        <v>891</v>
      </c>
      <c r="I152" s="9" t="s">
        <v>6</v>
      </c>
      <c r="J152" s="9" t="s">
        <v>73</v>
      </c>
      <c r="K152" s="11">
        <v>1190.6602</v>
      </c>
      <c r="L152" s="11">
        <v>120.0424</v>
      </c>
      <c r="M152" s="12">
        <v>1989</v>
      </c>
      <c r="N152" s="12">
        <f t="shared" ref="N152:N169" si="15">(LN(O152/5.35))/-0.0058</f>
        <v>128.32127800249117</v>
      </c>
      <c r="O152" s="10">
        <v>2.5417000000000001</v>
      </c>
      <c r="P152" s="10">
        <v>0.16339999999999999</v>
      </c>
      <c r="Q152" s="11">
        <v>84</v>
      </c>
      <c r="R152" s="10">
        <f t="shared" ref="R152:R212" si="16">O152-(4*(P152^2))-(3*(1-Q152/100))</f>
        <v>1.9549017600000003</v>
      </c>
      <c r="T152" s="11">
        <v>52.211100000000002</v>
      </c>
      <c r="U152" s="9" t="s">
        <v>63</v>
      </c>
      <c r="V152" s="9" t="s">
        <v>987</v>
      </c>
      <c r="W152" s="14">
        <v>7</v>
      </c>
    </row>
    <row r="153" spans="1:23" ht="28.5" customHeight="1">
      <c r="A153" s="9" t="s">
        <v>427</v>
      </c>
      <c r="B153" s="9" t="s">
        <v>523</v>
      </c>
      <c r="C153" s="9">
        <v>191</v>
      </c>
      <c r="D153" s="10">
        <v>504.18599999999998</v>
      </c>
      <c r="E153" s="10">
        <v>511.40199999999999</v>
      </c>
      <c r="F153" s="9" t="s">
        <v>5</v>
      </c>
      <c r="G153" s="9">
        <v>3</v>
      </c>
      <c r="H153" s="9" t="s">
        <v>892</v>
      </c>
      <c r="I153" s="9" t="s">
        <v>6</v>
      </c>
      <c r="J153" s="9" t="s">
        <v>73</v>
      </c>
      <c r="K153" s="11">
        <v>516</v>
      </c>
      <c r="L153" s="11">
        <v>52</v>
      </c>
      <c r="M153" s="12">
        <v>1990</v>
      </c>
      <c r="N153" s="12">
        <f t="shared" si="15"/>
        <v>95.139635314761861</v>
      </c>
      <c r="O153" s="10">
        <v>3.0811000000000002</v>
      </c>
      <c r="P153" s="10">
        <v>0.17180000000000001</v>
      </c>
      <c r="Q153" s="11">
        <v>89</v>
      </c>
      <c r="R153" s="10">
        <f t="shared" si="16"/>
        <v>2.6330390399999999</v>
      </c>
      <c r="T153" s="11">
        <v>60.64</v>
      </c>
      <c r="U153" s="9" t="s">
        <v>63</v>
      </c>
      <c r="V153" s="9" t="s">
        <v>987</v>
      </c>
      <c r="W153" s="14">
        <v>23</v>
      </c>
    </row>
    <row r="154" spans="1:23" ht="28.5" customHeight="1">
      <c r="A154" s="9" t="s">
        <v>427</v>
      </c>
      <c r="B154" s="9" t="s">
        <v>523</v>
      </c>
      <c r="C154" s="9">
        <v>191</v>
      </c>
      <c r="D154" s="10">
        <v>511.40199999999999</v>
      </c>
      <c r="E154" s="10">
        <v>514</v>
      </c>
      <c r="F154" s="9" t="s">
        <v>5</v>
      </c>
      <c r="G154" s="9">
        <v>3</v>
      </c>
      <c r="H154" s="9" t="s">
        <v>892</v>
      </c>
      <c r="I154" s="9" t="s">
        <v>6</v>
      </c>
      <c r="J154" s="9" t="s">
        <v>73</v>
      </c>
      <c r="K154" s="11">
        <v>485.97879999999998</v>
      </c>
      <c r="L154" s="11">
        <v>48.8399</v>
      </c>
      <c r="M154" s="12">
        <v>1984</v>
      </c>
      <c r="N154" s="12">
        <f t="shared" si="15"/>
        <v>77.890261975973942</v>
      </c>
      <c r="O154" s="10">
        <v>3.4053</v>
      </c>
      <c r="P154" s="10">
        <v>0.2392</v>
      </c>
      <c r="Q154" s="11">
        <v>97</v>
      </c>
      <c r="R154" s="10">
        <f t="shared" si="16"/>
        <v>3.0864334399999995</v>
      </c>
      <c r="T154" s="11">
        <v>61.6</v>
      </c>
      <c r="U154" s="9" t="s">
        <v>63</v>
      </c>
      <c r="V154" s="9" t="s">
        <v>987</v>
      </c>
      <c r="W154" s="14">
        <v>41</v>
      </c>
    </row>
    <row r="155" spans="1:23" ht="28.5" customHeight="1">
      <c r="A155" s="9" t="s">
        <v>427</v>
      </c>
      <c r="B155" s="9" t="s">
        <v>523</v>
      </c>
      <c r="C155" s="9">
        <v>191</v>
      </c>
      <c r="D155" s="10">
        <v>514</v>
      </c>
      <c r="E155" s="10">
        <v>527.202</v>
      </c>
      <c r="F155" s="9" t="s">
        <v>5</v>
      </c>
      <c r="G155" s="9">
        <v>3</v>
      </c>
      <c r="H155" s="9" t="s">
        <v>892</v>
      </c>
      <c r="I155" s="9" t="s">
        <v>6</v>
      </c>
      <c r="J155" s="9" t="s">
        <v>73</v>
      </c>
      <c r="K155" s="11">
        <v>421</v>
      </c>
      <c r="L155" s="11">
        <v>42</v>
      </c>
      <c r="M155" s="12">
        <v>2009</v>
      </c>
      <c r="N155" s="12">
        <f t="shared" si="15"/>
        <v>43.376118385300536</v>
      </c>
      <c r="O155" s="10">
        <v>4.16</v>
      </c>
      <c r="P155" s="10">
        <v>0.04</v>
      </c>
      <c r="Q155" s="11">
        <v>100</v>
      </c>
      <c r="R155" s="10">
        <f t="shared" si="16"/>
        <v>4.1536</v>
      </c>
      <c r="T155" s="11">
        <v>68.629599999999996</v>
      </c>
      <c r="U155" s="9" t="s">
        <v>63</v>
      </c>
      <c r="V155" s="9"/>
    </row>
    <row r="156" spans="1:23" ht="28.5" customHeight="1">
      <c r="A156" s="9" t="s">
        <v>427</v>
      </c>
      <c r="B156" s="9" t="s">
        <v>523</v>
      </c>
      <c r="C156" s="9">
        <v>191</v>
      </c>
      <c r="D156" s="10">
        <v>527.202</v>
      </c>
      <c r="E156" s="10">
        <v>527.62800000000004</v>
      </c>
      <c r="F156" s="9" t="s">
        <v>5</v>
      </c>
      <c r="G156" s="9">
        <v>3</v>
      </c>
      <c r="H156" s="9" t="s">
        <v>892</v>
      </c>
      <c r="I156" s="9" t="s">
        <v>6</v>
      </c>
      <c r="J156" s="9" t="s">
        <v>73</v>
      </c>
      <c r="K156" s="11">
        <v>421</v>
      </c>
      <c r="L156" s="11">
        <v>42</v>
      </c>
      <c r="M156" s="12">
        <v>2001</v>
      </c>
      <c r="N156" s="12">
        <f t="shared" si="15"/>
        <v>50.423028023664649</v>
      </c>
      <c r="O156" s="10">
        <v>3.9933999999999998</v>
      </c>
      <c r="P156" s="10">
        <v>0.21079999999999999</v>
      </c>
      <c r="Q156" s="11">
        <v>95</v>
      </c>
      <c r="R156" s="10">
        <f t="shared" si="16"/>
        <v>3.6656534399999998</v>
      </c>
      <c r="T156" s="11">
        <v>53.8</v>
      </c>
      <c r="U156" s="9" t="s">
        <v>63</v>
      </c>
      <c r="V156" s="9"/>
    </row>
    <row r="157" spans="1:23" ht="28.5" customHeight="1">
      <c r="A157" s="9" t="s">
        <v>427</v>
      </c>
      <c r="B157" s="9" t="s">
        <v>523</v>
      </c>
      <c r="C157" s="9">
        <v>191</v>
      </c>
      <c r="D157" s="10">
        <v>527.62800000000004</v>
      </c>
      <c r="E157" s="10">
        <v>528.04499999999996</v>
      </c>
      <c r="F157" s="9" t="s">
        <v>5</v>
      </c>
      <c r="G157" s="9">
        <v>3</v>
      </c>
      <c r="H157" s="9" t="s">
        <v>892</v>
      </c>
      <c r="I157" s="9" t="s">
        <v>6</v>
      </c>
      <c r="J157" s="9" t="s">
        <v>73</v>
      </c>
      <c r="K157" s="11">
        <v>421</v>
      </c>
      <c r="L157" s="11">
        <v>42</v>
      </c>
      <c r="M157" s="12">
        <v>2001</v>
      </c>
      <c r="N157" s="12">
        <f t="shared" si="15"/>
        <v>57.765773264445734</v>
      </c>
      <c r="O157" s="10">
        <v>3.8269000000000002</v>
      </c>
      <c r="P157" s="10">
        <v>0.19650000000000001</v>
      </c>
      <c r="Q157" s="11">
        <v>99</v>
      </c>
      <c r="R157" s="10">
        <f t="shared" si="16"/>
        <v>3.6424510000000003</v>
      </c>
      <c r="T157" s="11">
        <v>54.7</v>
      </c>
      <c r="U157" s="9" t="s">
        <v>63</v>
      </c>
      <c r="V157" s="9" t="s">
        <v>986</v>
      </c>
      <c r="W157" s="14">
        <v>24</v>
      </c>
    </row>
    <row r="158" spans="1:23" ht="28.5" customHeight="1">
      <c r="A158" s="9" t="s">
        <v>427</v>
      </c>
      <c r="B158" s="9" t="s">
        <v>523</v>
      </c>
      <c r="C158" s="9">
        <v>191</v>
      </c>
      <c r="D158" s="10">
        <v>528.04499999999996</v>
      </c>
      <c r="E158" s="10">
        <v>535.43200000000002</v>
      </c>
      <c r="F158" s="9" t="s">
        <v>5</v>
      </c>
      <c r="G158" s="9">
        <v>3</v>
      </c>
      <c r="H158" s="9" t="s">
        <v>892</v>
      </c>
      <c r="I158" s="9" t="s">
        <v>6</v>
      </c>
      <c r="J158" s="9" t="s">
        <v>73</v>
      </c>
      <c r="K158" s="11">
        <v>421</v>
      </c>
      <c r="L158" s="11">
        <v>42</v>
      </c>
      <c r="M158" s="12">
        <v>2001</v>
      </c>
      <c r="N158" s="12">
        <f t="shared" si="15"/>
        <v>60.481221763280047</v>
      </c>
      <c r="O158" s="10">
        <v>3.7671000000000001</v>
      </c>
      <c r="P158" s="10">
        <v>0.1903</v>
      </c>
      <c r="Q158" s="11">
        <v>97</v>
      </c>
      <c r="R158" s="10">
        <f t="shared" si="16"/>
        <v>3.5322436399999999</v>
      </c>
      <c r="T158" s="11">
        <v>59.286700000000003</v>
      </c>
      <c r="U158" s="9" t="s">
        <v>63</v>
      </c>
      <c r="V158" s="9" t="s">
        <v>986</v>
      </c>
      <c r="W158" s="14">
        <v>24</v>
      </c>
    </row>
    <row r="159" spans="1:23" ht="28.5" customHeight="1">
      <c r="A159" s="9" t="s">
        <v>427</v>
      </c>
      <c r="B159" s="9" t="s">
        <v>523</v>
      </c>
      <c r="C159" s="9">
        <v>191</v>
      </c>
      <c r="D159" s="10">
        <v>535.43200000000002</v>
      </c>
      <c r="E159" s="10">
        <v>539.5</v>
      </c>
      <c r="F159" s="9" t="s">
        <v>5</v>
      </c>
      <c r="G159" s="9">
        <v>3</v>
      </c>
      <c r="H159" s="9" t="s">
        <v>892</v>
      </c>
      <c r="I159" s="9" t="s">
        <v>6</v>
      </c>
      <c r="J159" s="9" t="s">
        <v>79</v>
      </c>
      <c r="K159" s="11">
        <v>421</v>
      </c>
      <c r="L159" s="11">
        <v>42</v>
      </c>
      <c r="M159" s="12">
        <v>2002</v>
      </c>
      <c r="N159" s="12">
        <f t="shared" si="15"/>
        <v>73.018166217204552</v>
      </c>
      <c r="O159" s="10">
        <v>3.5028999999999999</v>
      </c>
      <c r="P159" s="10">
        <v>0.2258</v>
      </c>
      <c r="Q159" s="11">
        <v>99</v>
      </c>
      <c r="R159" s="10">
        <f t="shared" si="16"/>
        <v>3.2689574399999994</v>
      </c>
      <c r="T159" s="11">
        <v>63.55</v>
      </c>
      <c r="U159" s="9" t="s">
        <v>63</v>
      </c>
      <c r="V159" s="9" t="s">
        <v>986</v>
      </c>
      <c r="W159" s="14">
        <v>2</v>
      </c>
    </row>
    <row r="160" spans="1:23" ht="28.5" customHeight="1">
      <c r="A160" s="9" t="s">
        <v>427</v>
      </c>
      <c r="B160" s="9" t="s">
        <v>523</v>
      </c>
      <c r="C160" s="9">
        <v>191</v>
      </c>
      <c r="D160" s="10">
        <v>539.5</v>
      </c>
      <c r="E160" s="10">
        <v>545.5</v>
      </c>
      <c r="F160" s="9" t="s">
        <v>5</v>
      </c>
      <c r="G160" s="9">
        <v>3</v>
      </c>
      <c r="H160" s="9" t="s">
        <v>892</v>
      </c>
      <c r="I160" s="9" t="s">
        <v>6</v>
      </c>
      <c r="J160" s="9" t="s">
        <v>79</v>
      </c>
      <c r="K160" s="11">
        <v>421</v>
      </c>
      <c r="L160" s="11">
        <v>42</v>
      </c>
      <c r="M160" s="12">
        <v>2006</v>
      </c>
      <c r="N160" s="12">
        <f t="shared" si="15"/>
        <v>70.017383474394379</v>
      </c>
      <c r="O160" s="10">
        <v>3.5644</v>
      </c>
      <c r="P160" s="10">
        <v>0.1656</v>
      </c>
      <c r="Q160" s="11">
        <v>99</v>
      </c>
      <c r="R160" s="10">
        <f t="shared" si="16"/>
        <v>3.4247065599999997</v>
      </c>
      <c r="T160" s="11">
        <v>60.566699999999997</v>
      </c>
      <c r="U160" s="9" t="s">
        <v>63</v>
      </c>
      <c r="V160" s="9" t="s">
        <v>986</v>
      </c>
      <c r="W160" s="14">
        <v>17</v>
      </c>
    </row>
    <row r="161" spans="1:23" ht="28.5" customHeight="1">
      <c r="A161" s="9" t="s">
        <v>427</v>
      </c>
      <c r="B161" s="9" t="s">
        <v>523</v>
      </c>
      <c r="C161" s="9">
        <v>191</v>
      </c>
      <c r="D161" s="10">
        <v>545.5</v>
      </c>
      <c r="E161" s="10">
        <v>551.38800000000003</v>
      </c>
      <c r="F161" s="9" t="s">
        <v>5</v>
      </c>
      <c r="G161" s="9">
        <v>3</v>
      </c>
      <c r="H161" s="9" t="s">
        <v>892</v>
      </c>
      <c r="I161" s="9" t="s">
        <v>6</v>
      </c>
      <c r="J161" s="9" t="s">
        <v>79</v>
      </c>
      <c r="K161" s="11">
        <v>424.57650000000001</v>
      </c>
      <c r="L161" s="11">
        <v>42.357700000000001</v>
      </c>
      <c r="M161" s="12">
        <v>1981</v>
      </c>
      <c r="N161" s="12">
        <f t="shared" si="15"/>
        <v>91.096838420102557</v>
      </c>
      <c r="O161" s="10">
        <v>3.1541999999999999</v>
      </c>
      <c r="P161" s="10">
        <v>0.19350000000000001</v>
      </c>
      <c r="Q161" s="11">
        <v>93</v>
      </c>
      <c r="R161" s="10">
        <f t="shared" si="16"/>
        <v>2.7944309999999999</v>
      </c>
      <c r="T161" s="11">
        <v>64.238500000000002</v>
      </c>
      <c r="U161" s="9" t="s">
        <v>63</v>
      </c>
      <c r="V161" s="9" t="s">
        <v>987</v>
      </c>
      <c r="W161" s="14">
        <v>31</v>
      </c>
    </row>
    <row r="162" spans="1:23" ht="28.5" customHeight="1">
      <c r="A162" s="9" t="s">
        <v>428</v>
      </c>
      <c r="B162" s="9" t="s">
        <v>522</v>
      </c>
      <c r="C162" s="9">
        <v>350</v>
      </c>
      <c r="D162" s="10">
        <v>0</v>
      </c>
      <c r="E162" s="10">
        <v>0.5</v>
      </c>
      <c r="F162" s="9" t="s">
        <v>5</v>
      </c>
      <c r="G162" s="9">
        <v>3</v>
      </c>
      <c r="H162" s="9" t="s">
        <v>846</v>
      </c>
      <c r="I162" s="9" t="s">
        <v>6</v>
      </c>
      <c r="J162" s="9" t="s">
        <v>73</v>
      </c>
      <c r="K162" s="11">
        <v>1511</v>
      </c>
      <c r="L162" s="11">
        <v>166</v>
      </c>
      <c r="M162" s="12">
        <v>1986</v>
      </c>
      <c r="N162" s="12">
        <f t="shared" si="15"/>
        <v>141.5556954923743</v>
      </c>
      <c r="O162" s="10">
        <v>2.3538999999999999</v>
      </c>
      <c r="P162" s="10">
        <v>0.25</v>
      </c>
      <c r="Q162" s="11">
        <v>96</v>
      </c>
      <c r="R162" s="10">
        <f t="shared" si="16"/>
        <v>1.9838999999999998</v>
      </c>
      <c r="T162" s="11">
        <v>52.174999999999997</v>
      </c>
      <c r="U162" s="9" t="s">
        <v>213</v>
      </c>
      <c r="V162" s="9" t="s">
        <v>987</v>
      </c>
      <c r="W162" s="14">
        <v>7</v>
      </c>
    </row>
    <row r="163" spans="1:23" ht="28.5" customHeight="1">
      <c r="A163" s="9" t="s">
        <v>428</v>
      </c>
      <c r="B163" s="9" t="s">
        <v>522</v>
      </c>
      <c r="C163" s="9">
        <v>350</v>
      </c>
      <c r="D163" s="10">
        <v>0.5</v>
      </c>
      <c r="E163" s="10">
        <v>4.5599999999999996</v>
      </c>
      <c r="F163" s="9" t="s">
        <v>5</v>
      </c>
      <c r="G163" s="9">
        <v>3</v>
      </c>
      <c r="H163" s="9" t="s">
        <v>893</v>
      </c>
      <c r="I163" s="9" t="s">
        <v>6</v>
      </c>
      <c r="J163" s="9" t="s">
        <v>73</v>
      </c>
      <c r="K163" s="11">
        <v>682.37440000000004</v>
      </c>
      <c r="L163" s="11">
        <v>75.027100000000004</v>
      </c>
      <c r="M163" s="12">
        <v>1984</v>
      </c>
      <c r="N163" s="12">
        <f t="shared" si="15"/>
        <v>147.88160065566001</v>
      </c>
      <c r="O163" s="10">
        <v>2.2690999999999999</v>
      </c>
      <c r="P163" s="10">
        <v>0.22750000000000001</v>
      </c>
      <c r="Q163" s="11">
        <v>86</v>
      </c>
      <c r="R163" s="10">
        <f t="shared" si="16"/>
        <v>1.6420750000000002</v>
      </c>
      <c r="T163" s="11">
        <v>56.51</v>
      </c>
      <c r="U163" s="9" t="s">
        <v>63</v>
      </c>
      <c r="V163" s="9" t="s">
        <v>987</v>
      </c>
      <c r="W163" s="14">
        <v>8</v>
      </c>
    </row>
    <row r="164" spans="1:23" ht="28.5" customHeight="1">
      <c r="A164" s="9" t="s">
        <v>428</v>
      </c>
      <c r="B164" s="9" t="s">
        <v>522</v>
      </c>
      <c r="C164" s="9">
        <v>350</v>
      </c>
      <c r="D164" s="10">
        <v>4.5599999999999996</v>
      </c>
      <c r="E164" s="10">
        <v>5.0549999999999997</v>
      </c>
      <c r="F164" s="9" t="s">
        <v>5</v>
      </c>
      <c r="G164" s="9">
        <v>3</v>
      </c>
      <c r="H164" s="9" t="s">
        <v>893</v>
      </c>
      <c r="I164" s="9" t="s">
        <v>6</v>
      </c>
      <c r="J164" s="9" t="s">
        <v>73</v>
      </c>
      <c r="K164" s="11">
        <v>184</v>
      </c>
      <c r="L164" s="11">
        <v>21</v>
      </c>
      <c r="M164" s="12">
        <v>1984</v>
      </c>
      <c r="N164" s="12">
        <f t="shared" si="15"/>
        <v>137.58782379850072</v>
      </c>
      <c r="O164" s="10">
        <v>2.4087000000000001</v>
      </c>
      <c r="P164" s="10">
        <v>0.23530000000000001</v>
      </c>
      <c r="Q164" s="11">
        <v>88</v>
      </c>
      <c r="R164" s="10">
        <f t="shared" si="16"/>
        <v>1.82723564</v>
      </c>
      <c r="T164" s="11">
        <v>64.7</v>
      </c>
      <c r="U164" s="9" t="s">
        <v>63</v>
      </c>
      <c r="V164" s="9" t="s">
        <v>987</v>
      </c>
      <c r="W164" s="14">
        <v>8</v>
      </c>
    </row>
    <row r="165" spans="1:23" ht="28.5" customHeight="1">
      <c r="A165" s="9" t="s">
        <v>429</v>
      </c>
      <c r="B165" s="9" t="s">
        <v>522</v>
      </c>
      <c r="C165" s="9">
        <v>351</v>
      </c>
      <c r="D165" s="10">
        <v>0</v>
      </c>
      <c r="E165" s="10">
        <v>6.3</v>
      </c>
      <c r="F165" s="9" t="s">
        <v>5</v>
      </c>
      <c r="G165" s="9">
        <v>3</v>
      </c>
      <c r="H165" s="9" t="s">
        <v>894</v>
      </c>
      <c r="I165" s="9" t="s">
        <v>6</v>
      </c>
      <c r="J165" s="9" t="s">
        <v>73</v>
      </c>
      <c r="K165" s="11">
        <v>678</v>
      </c>
      <c r="L165" s="11">
        <v>419</v>
      </c>
      <c r="M165" s="12">
        <v>2006</v>
      </c>
      <c r="N165" s="12">
        <f t="shared" si="15"/>
        <v>55.403229284426764</v>
      </c>
      <c r="O165" s="10">
        <v>3.8797000000000001</v>
      </c>
      <c r="P165" s="10">
        <v>0.115</v>
      </c>
      <c r="Q165" s="11">
        <v>94</v>
      </c>
      <c r="R165" s="10">
        <f t="shared" si="16"/>
        <v>3.6467999999999998</v>
      </c>
      <c r="T165" s="11">
        <v>59.535699999999999</v>
      </c>
      <c r="U165" s="9" t="s">
        <v>63</v>
      </c>
      <c r="V165" s="9" t="s">
        <v>986</v>
      </c>
      <c r="W165" s="14">
        <v>28</v>
      </c>
    </row>
    <row r="166" spans="1:23" ht="28.5" customHeight="1">
      <c r="A166" s="9" t="s">
        <v>429</v>
      </c>
      <c r="B166" s="9" t="s">
        <v>522</v>
      </c>
      <c r="C166" s="9">
        <v>351</v>
      </c>
      <c r="D166" s="10">
        <v>6.3</v>
      </c>
      <c r="E166" s="10">
        <v>12.8</v>
      </c>
      <c r="F166" s="9" t="s">
        <v>5</v>
      </c>
      <c r="G166" s="9">
        <v>3</v>
      </c>
      <c r="H166" s="9" t="s">
        <v>894</v>
      </c>
      <c r="I166" s="9" t="s">
        <v>6</v>
      </c>
      <c r="J166" s="9" t="s">
        <v>73</v>
      </c>
      <c r="K166" s="11">
        <v>678</v>
      </c>
      <c r="L166" s="11">
        <v>419</v>
      </c>
      <c r="M166" s="12">
        <v>2006</v>
      </c>
      <c r="N166" s="12">
        <f t="shared" si="15"/>
        <v>51.953870476069895</v>
      </c>
      <c r="O166" s="10">
        <v>3.9581</v>
      </c>
      <c r="P166" s="10">
        <v>0.1148</v>
      </c>
      <c r="Q166" s="11">
        <v>95</v>
      </c>
      <c r="R166" s="10">
        <f t="shared" si="16"/>
        <v>3.7553838399999995</v>
      </c>
      <c r="T166" s="11">
        <v>59.2</v>
      </c>
      <c r="U166" s="9" t="s">
        <v>63</v>
      </c>
      <c r="V166" s="9" t="s">
        <v>986</v>
      </c>
      <c r="W166" s="14">
        <v>33</v>
      </c>
    </row>
    <row r="167" spans="1:23" ht="28.5" customHeight="1">
      <c r="A167" s="9" t="s">
        <v>429</v>
      </c>
      <c r="B167" s="9" t="s">
        <v>522</v>
      </c>
      <c r="C167" s="9">
        <v>351</v>
      </c>
      <c r="D167" s="10">
        <v>12.8</v>
      </c>
      <c r="E167" s="10">
        <v>15.2</v>
      </c>
      <c r="F167" s="9" t="s">
        <v>5</v>
      </c>
      <c r="G167" s="9">
        <v>3</v>
      </c>
      <c r="H167" s="9" t="s">
        <v>894</v>
      </c>
      <c r="I167" s="9" t="s">
        <v>6</v>
      </c>
      <c r="J167" s="9" t="s">
        <v>73</v>
      </c>
      <c r="K167" s="11">
        <v>836.18420000000003</v>
      </c>
      <c r="L167" s="11">
        <v>320.84960000000001</v>
      </c>
      <c r="M167" s="12">
        <v>2008</v>
      </c>
      <c r="N167" s="12">
        <f t="shared" si="15"/>
        <v>63.179674827029238</v>
      </c>
      <c r="O167" s="10">
        <v>3.7086000000000001</v>
      </c>
      <c r="P167" s="10">
        <v>9.8400000000000001E-2</v>
      </c>
      <c r="Q167" s="11">
        <v>90</v>
      </c>
      <c r="R167" s="10">
        <f t="shared" si="16"/>
        <v>3.3698697600000003</v>
      </c>
      <c r="T167" s="11">
        <v>55.54</v>
      </c>
      <c r="U167" s="9" t="s">
        <v>63</v>
      </c>
      <c r="V167" s="9" t="s">
        <v>986</v>
      </c>
      <c r="W167" s="14">
        <v>12</v>
      </c>
    </row>
    <row r="168" spans="1:23" ht="28.5" customHeight="1">
      <c r="A168" s="9" t="s">
        <v>429</v>
      </c>
      <c r="B168" s="9" t="s">
        <v>522</v>
      </c>
      <c r="C168" s="9">
        <v>351</v>
      </c>
      <c r="D168" s="10">
        <v>15.2</v>
      </c>
      <c r="E168" s="10">
        <v>24.181000000000001</v>
      </c>
      <c r="F168" s="9" t="s">
        <v>5</v>
      </c>
      <c r="G168" s="9">
        <v>3</v>
      </c>
      <c r="H168" s="9" t="s">
        <v>894</v>
      </c>
      <c r="I168" s="9" t="s">
        <v>6</v>
      </c>
      <c r="J168" s="9" t="s">
        <v>73</v>
      </c>
      <c r="K168" s="11">
        <v>844</v>
      </c>
      <c r="L168" s="11">
        <v>316</v>
      </c>
      <c r="M168" s="12">
        <v>2008</v>
      </c>
      <c r="N168" s="12">
        <f t="shared" si="15"/>
        <v>56.746088639602128</v>
      </c>
      <c r="O168" s="10">
        <v>3.8496000000000001</v>
      </c>
      <c r="P168" s="10">
        <v>0.1198</v>
      </c>
      <c r="Q168" s="11">
        <v>95</v>
      </c>
      <c r="R168" s="10">
        <f t="shared" si="16"/>
        <v>3.6421918399999997</v>
      </c>
      <c r="T168" s="11">
        <v>48.131599999999999</v>
      </c>
      <c r="U168" s="9" t="s">
        <v>63</v>
      </c>
      <c r="V168" s="9" t="s">
        <v>986</v>
      </c>
      <c r="W168" s="14">
        <v>27</v>
      </c>
    </row>
    <row r="169" spans="1:23" ht="28.5" customHeight="1">
      <c r="A169" s="9" t="s">
        <v>430</v>
      </c>
      <c r="B169" s="9" t="s">
        <v>522</v>
      </c>
      <c r="C169" s="9">
        <v>353</v>
      </c>
      <c r="D169" s="10">
        <v>0</v>
      </c>
      <c r="E169" s="10">
        <v>15.510999999999999</v>
      </c>
      <c r="F169" s="9" t="s">
        <v>5</v>
      </c>
      <c r="G169" s="9">
        <v>3</v>
      </c>
      <c r="H169" s="9" t="s">
        <v>895</v>
      </c>
      <c r="I169" s="9" t="s">
        <v>6</v>
      </c>
      <c r="J169" s="9" t="s">
        <v>73</v>
      </c>
      <c r="K169" s="11">
        <v>236.58670000000001</v>
      </c>
      <c r="L169" s="11">
        <v>13.479699999999999</v>
      </c>
      <c r="M169" s="12">
        <v>1983</v>
      </c>
      <c r="N169" s="12">
        <f t="shared" si="15"/>
        <v>169.52579745408562</v>
      </c>
      <c r="O169" s="10">
        <v>2.0013999999999998</v>
      </c>
      <c r="P169" s="10">
        <v>0.30349999999999999</v>
      </c>
      <c r="Q169" s="11">
        <v>81</v>
      </c>
      <c r="R169" s="10">
        <v>1.5</v>
      </c>
      <c r="T169" s="11">
        <v>63.314700000000002</v>
      </c>
      <c r="U169" s="9" t="s">
        <v>63</v>
      </c>
      <c r="V169" s="9" t="s">
        <v>988</v>
      </c>
      <c r="W169" s="14">
        <v>9</v>
      </c>
    </row>
    <row r="170" spans="1:23" ht="28.5" customHeight="1">
      <c r="A170" s="9" t="s">
        <v>431</v>
      </c>
      <c r="B170" s="9" t="s">
        <v>522</v>
      </c>
      <c r="C170" s="9">
        <v>530</v>
      </c>
      <c r="D170" s="10">
        <v>0</v>
      </c>
      <c r="E170" s="10">
        <v>0.81</v>
      </c>
      <c r="F170" s="9" t="s">
        <v>5</v>
      </c>
      <c r="G170" s="9">
        <v>3</v>
      </c>
      <c r="H170" s="9" t="s">
        <v>896</v>
      </c>
      <c r="I170" s="9" t="s">
        <v>12</v>
      </c>
      <c r="J170" s="9" t="s">
        <v>73</v>
      </c>
      <c r="K170" s="11">
        <v>7628</v>
      </c>
      <c r="L170" s="11">
        <v>438</v>
      </c>
      <c r="M170" s="12">
        <v>1998</v>
      </c>
      <c r="N170" s="12">
        <f>(LN(O170/5))/-0.0038</f>
        <v>183.70508515934415</v>
      </c>
      <c r="O170" s="10">
        <v>2.4876999999999998</v>
      </c>
      <c r="P170" s="10" t="s">
        <v>226</v>
      </c>
      <c r="Q170" s="11">
        <v>100</v>
      </c>
      <c r="R170" s="10">
        <f>O170-5*(1-(Q170/100))</f>
        <v>2.4876999999999998</v>
      </c>
      <c r="S170" s="10">
        <v>0.17929999999999999</v>
      </c>
      <c r="T170" s="11">
        <v>33.979999999999997</v>
      </c>
      <c r="U170" s="9" t="s">
        <v>213</v>
      </c>
      <c r="V170" s="9" t="s">
        <v>987</v>
      </c>
      <c r="W170" s="14">
        <v>28</v>
      </c>
    </row>
    <row r="171" spans="1:23" ht="28.5" customHeight="1">
      <c r="A171" s="9" t="s">
        <v>431</v>
      </c>
      <c r="B171" s="9" t="s">
        <v>522</v>
      </c>
      <c r="C171" s="9">
        <v>530</v>
      </c>
      <c r="D171" s="10">
        <v>0.81</v>
      </c>
      <c r="E171" s="10">
        <v>2.74</v>
      </c>
      <c r="F171" s="9" t="s">
        <v>5</v>
      </c>
      <c r="G171" s="9">
        <v>3</v>
      </c>
      <c r="H171" s="9" t="s">
        <v>896</v>
      </c>
      <c r="I171" s="9" t="s">
        <v>13</v>
      </c>
      <c r="J171" s="9" t="s">
        <v>73</v>
      </c>
      <c r="K171" s="11">
        <v>2125</v>
      </c>
      <c r="L171" s="11">
        <v>151</v>
      </c>
      <c r="M171" s="12">
        <v>2001</v>
      </c>
      <c r="N171" s="12">
        <f t="shared" ref="N171:N212" si="17">(LN(O171/5.35))/-0.0058</f>
        <v>57.234964360881577</v>
      </c>
      <c r="O171" s="10">
        <v>3.8386999999999998</v>
      </c>
      <c r="P171" s="10">
        <v>0.1142</v>
      </c>
      <c r="Q171" s="11">
        <v>98</v>
      </c>
      <c r="R171" s="10">
        <f t="shared" si="16"/>
        <v>3.7265334399999999</v>
      </c>
      <c r="T171" s="11">
        <v>51.9</v>
      </c>
      <c r="U171" s="9" t="s">
        <v>213</v>
      </c>
      <c r="V171" s="9"/>
    </row>
    <row r="172" spans="1:23" ht="28.5" customHeight="1">
      <c r="A172" s="9" t="s">
        <v>431</v>
      </c>
      <c r="B172" s="9" t="s">
        <v>522</v>
      </c>
      <c r="C172" s="9">
        <v>530</v>
      </c>
      <c r="D172" s="10">
        <v>2.74</v>
      </c>
      <c r="E172" s="10">
        <v>7.2279999999999998</v>
      </c>
      <c r="F172" s="9" t="s">
        <v>5</v>
      </c>
      <c r="G172" s="9">
        <v>3</v>
      </c>
      <c r="H172" s="9" t="s">
        <v>897</v>
      </c>
      <c r="I172" s="9" t="s">
        <v>6</v>
      </c>
      <c r="J172" s="9" t="s">
        <v>86</v>
      </c>
      <c r="K172" s="11">
        <v>506</v>
      </c>
      <c r="L172" s="11">
        <v>34</v>
      </c>
      <c r="M172" s="12">
        <v>2008</v>
      </c>
      <c r="N172" s="12">
        <f t="shared" si="17"/>
        <v>34.798318273406998</v>
      </c>
      <c r="O172" s="10">
        <v>4.3722000000000003</v>
      </c>
      <c r="P172" s="10">
        <v>7.2599999999999998E-2</v>
      </c>
      <c r="Q172" s="11">
        <v>97</v>
      </c>
      <c r="R172" s="10">
        <f t="shared" si="16"/>
        <v>4.2611169600000007</v>
      </c>
      <c r="T172" s="11">
        <v>68.777799999999999</v>
      </c>
      <c r="U172" s="9" t="s">
        <v>63</v>
      </c>
      <c r="V172" s="9"/>
    </row>
    <row r="173" spans="1:23" ht="28.5" customHeight="1">
      <c r="A173" s="9" t="s">
        <v>431</v>
      </c>
      <c r="B173" s="9" t="s">
        <v>522</v>
      </c>
      <c r="C173" s="9">
        <v>530</v>
      </c>
      <c r="D173" s="10">
        <v>7.2279999999999998</v>
      </c>
      <c r="E173" s="10">
        <v>13.958</v>
      </c>
      <c r="F173" s="9" t="s">
        <v>5</v>
      </c>
      <c r="G173" s="9">
        <v>3</v>
      </c>
      <c r="H173" s="9" t="s">
        <v>897</v>
      </c>
      <c r="I173" s="9" t="s">
        <v>6</v>
      </c>
      <c r="J173" s="9" t="s">
        <v>86</v>
      </c>
      <c r="K173" s="11">
        <v>506</v>
      </c>
      <c r="L173" s="11">
        <v>34</v>
      </c>
      <c r="M173" s="12">
        <v>2006</v>
      </c>
      <c r="N173" s="12">
        <f t="shared" si="17"/>
        <v>55.03477143271077</v>
      </c>
      <c r="O173" s="10">
        <v>3.8879999999999999</v>
      </c>
      <c r="P173" s="10">
        <v>8.9200000000000002E-2</v>
      </c>
      <c r="Q173" s="11">
        <v>100</v>
      </c>
      <c r="R173" s="10">
        <f t="shared" si="16"/>
        <v>3.8561734400000001</v>
      </c>
      <c r="T173" s="11">
        <v>61.8</v>
      </c>
      <c r="U173" s="9" t="s">
        <v>63</v>
      </c>
      <c r="V173" s="9"/>
    </row>
    <row r="174" spans="1:23" ht="28.5" customHeight="1">
      <c r="A174" s="9" t="s">
        <v>431</v>
      </c>
      <c r="B174" s="9" t="s">
        <v>522</v>
      </c>
      <c r="C174" s="9">
        <v>530</v>
      </c>
      <c r="D174" s="10">
        <v>13.958</v>
      </c>
      <c r="E174" s="10">
        <v>20.059999999999999</v>
      </c>
      <c r="F174" s="9" t="s">
        <v>5</v>
      </c>
      <c r="G174" s="9">
        <v>3</v>
      </c>
      <c r="H174" s="9" t="s">
        <v>897</v>
      </c>
      <c r="I174" s="9" t="s">
        <v>6</v>
      </c>
      <c r="J174" s="9" t="s">
        <v>73</v>
      </c>
      <c r="K174" s="11">
        <v>486.43259999999998</v>
      </c>
      <c r="L174" s="11">
        <v>32.426699999999997</v>
      </c>
      <c r="M174" s="12">
        <v>2005</v>
      </c>
      <c r="N174" s="12">
        <f t="shared" si="17"/>
        <v>61.73524600813662</v>
      </c>
      <c r="O174" s="10">
        <v>3.7397999999999998</v>
      </c>
      <c r="P174" s="10">
        <v>7.3599999999999999E-2</v>
      </c>
      <c r="Q174" s="11">
        <v>100</v>
      </c>
      <c r="R174" s="10">
        <f t="shared" si="16"/>
        <v>3.7181321599999997</v>
      </c>
      <c r="T174" s="11">
        <v>62.907699999999998</v>
      </c>
      <c r="U174" s="9" t="s">
        <v>63</v>
      </c>
      <c r="V174" s="9" t="s">
        <v>986</v>
      </c>
      <c r="W174" s="14">
        <v>36</v>
      </c>
    </row>
    <row r="175" spans="1:23" ht="28.5" customHeight="1">
      <c r="A175" s="9" t="s">
        <v>431</v>
      </c>
      <c r="B175" s="9" t="s">
        <v>522</v>
      </c>
      <c r="C175" s="9">
        <v>530</v>
      </c>
      <c r="D175" s="10">
        <v>20.059999999999999</v>
      </c>
      <c r="E175" s="10">
        <v>25.46</v>
      </c>
      <c r="F175" s="9" t="s">
        <v>5</v>
      </c>
      <c r="G175" s="9">
        <v>3</v>
      </c>
      <c r="H175" s="9" t="s">
        <v>897</v>
      </c>
      <c r="I175" s="9" t="s">
        <v>6</v>
      </c>
      <c r="J175" s="9" t="s">
        <v>73</v>
      </c>
      <c r="K175" s="11">
        <v>307</v>
      </c>
      <c r="L175" s="11">
        <v>18</v>
      </c>
      <c r="M175" s="12">
        <v>2004</v>
      </c>
      <c r="N175" s="12">
        <f t="shared" si="17"/>
        <v>58.492658630591023</v>
      </c>
      <c r="O175" s="10">
        <v>3.8108</v>
      </c>
      <c r="P175" s="10">
        <v>0.2223</v>
      </c>
      <c r="Q175" s="11">
        <v>100</v>
      </c>
      <c r="R175" s="10">
        <f t="shared" si="16"/>
        <v>3.6131308400000002</v>
      </c>
      <c r="T175" s="11">
        <v>57.663600000000002</v>
      </c>
      <c r="U175" s="9" t="s">
        <v>63</v>
      </c>
      <c r="V175" s="9" t="s">
        <v>986</v>
      </c>
      <c r="W175" s="14">
        <v>29</v>
      </c>
    </row>
    <row r="176" spans="1:23" ht="28.5" customHeight="1">
      <c r="A176" s="9" t="s">
        <v>431</v>
      </c>
      <c r="B176" s="9" t="s">
        <v>522</v>
      </c>
      <c r="C176" s="9">
        <v>530</v>
      </c>
      <c r="D176" s="10">
        <v>26.15</v>
      </c>
      <c r="E176" s="10">
        <v>29.917000000000002</v>
      </c>
      <c r="F176" s="9" t="s">
        <v>5</v>
      </c>
      <c r="G176" s="9">
        <v>3</v>
      </c>
      <c r="H176" s="9" t="s">
        <v>897</v>
      </c>
      <c r="I176" s="9" t="s">
        <v>6</v>
      </c>
      <c r="J176" s="9" t="s">
        <v>73</v>
      </c>
      <c r="K176" s="11">
        <v>307</v>
      </c>
      <c r="L176" s="11">
        <v>18</v>
      </c>
      <c r="M176" s="12">
        <v>2004</v>
      </c>
      <c r="N176" s="12">
        <f t="shared" si="17"/>
        <v>74.540855634699739</v>
      </c>
      <c r="O176" s="10">
        <v>3.4721000000000002</v>
      </c>
      <c r="P176" s="10">
        <v>0.19270000000000001</v>
      </c>
      <c r="Q176" s="11">
        <v>100</v>
      </c>
      <c r="R176" s="10">
        <f t="shared" si="16"/>
        <v>3.3235668400000002</v>
      </c>
      <c r="T176" s="11">
        <v>57.9375</v>
      </c>
      <c r="U176" s="9" t="s">
        <v>63</v>
      </c>
      <c r="V176" s="9" t="s">
        <v>986</v>
      </c>
      <c r="W176" s="14">
        <v>10</v>
      </c>
    </row>
    <row r="177" spans="1:23" ht="28.5" customHeight="1">
      <c r="A177" s="9" t="s">
        <v>431</v>
      </c>
      <c r="B177" s="9" t="s">
        <v>522</v>
      </c>
      <c r="C177" s="9">
        <v>530</v>
      </c>
      <c r="D177" s="10">
        <v>29.917000000000002</v>
      </c>
      <c r="E177" s="10">
        <v>38.700000000000003</v>
      </c>
      <c r="F177" s="9" t="s">
        <v>5</v>
      </c>
      <c r="G177" s="9">
        <v>3</v>
      </c>
      <c r="H177" s="9" t="s">
        <v>897</v>
      </c>
      <c r="I177" s="9" t="s">
        <v>6</v>
      </c>
      <c r="J177" s="9" t="s">
        <v>73</v>
      </c>
      <c r="K177" s="11">
        <v>285.1737</v>
      </c>
      <c r="L177" s="11">
        <v>16.383199999999999</v>
      </c>
      <c r="M177" s="12">
        <v>2003</v>
      </c>
      <c r="N177" s="12">
        <f t="shared" si="17"/>
        <v>81.399011429104391</v>
      </c>
      <c r="O177" s="10">
        <v>3.3367</v>
      </c>
      <c r="P177" s="10">
        <v>0.1883</v>
      </c>
      <c r="Q177" s="11">
        <v>100</v>
      </c>
      <c r="R177" s="10">
        <f t="shared" si="16"/>
        <v>3.1948724400000001</v>
      </c>
      <c r="T177" s="11">
        <v>57.355600000000003</v>
      </c>
      <c r="U177" s="9" t="s">
        <v>63</v>
      </c>
      <c r="V177" s="9" t="s">
        <v>986</v>
      </c>
      <c r="W177" s="14">
        <v>1</v>
      </c>
    </row>
    <row r="178" spans="1:23" ht="28.5" customHeight="1">
      <c r="A178" s="9" t="s">
        <v>431</v>
      </c>
      <c r="B178" s="9" t="s">
        <v>522</v>
      </c>
      <c r="C178" s="9">
        <v>530</v>
      </c>
      <c r="D178" s="10">
        <v>38.700000000000003</v>
      </c>
      <c r="E178" s="10">
        <v>43.314999999999998</v>
      </c>
      <c r="F178" s="9" t="s">
        <v>5</v>
      </c>
      <c r="G178" s="9">
        <v>3</v>
      </c>
      <c r="H178" s="9" t="s">
        <v>897</v>
      </c>
      <c r="I178" s="9" t="s">
        <v>6</v>
      </c>
      <c r="J178" s="9" t="s">
        <v>73</v>
      </c>
      <c r="K178" s="11">
        <v>280</v>
      </c>
      <c r="L178" s="11">
        <v>16</v>
      </c>
      <c r="M178" s="12">
        <v>2001</v>
      </c>
      <c r="N178" s="12">
        <f t="shared" si="17"/>
        <v>80.117156861951074</v>
      </c>
      <c r="O178" s="10">
        <v>3.3616000000000001</v>
      </c>
      <c r="P178" s="10">
        <v>0.17549999999999999</v>
      </c>
      <c r="Q178" s="11">
        <v>98</v>
      </c>
      <c r="R178" s="10">
        <f t="shared" si="16"/>
        <v>3.1783990000000002</v>
      </c>
      <c r="T178" s="11">
        <v>55.94</v>
      </c>
      <c r="U178" s="9" t="s">
        <v>63</v>
      </c>
      <c r="V178" s="9" t="s">
        <v>987</v>
      </c>
      <c r="W178" s="14">
        <v>46</v>
      </c>
    </row>
    <row r="179" spans="1:23" ht="28.5" customHeight="1">
      <c r="A179" s="9" t="s">
        <v>431</v>
      </c>
      <c r="B179" s="9" t="s">
        <v>522</v>
      </c>
      <c r="C179" s="9">
        <v>530</v>
      </c>
      <c r="D179" s="10">
        <v>43.314999999999998</v>
      </c>
      <c r="E179" s="10">
        <v>44.85</v>
      </c>
      <c r="F179" s="9" t="s">
        <v>5</v>
      </c>
      <c r="G179" s="9">
        <v>3</v>
      </c>
      <c r="H179" s="9" t="s">
        <v>897</v>
      </c>
      <c r="I179" s="9" t="s">
        <v>6</v>
      </c>
      <c r="J179" s="9" t="s">
        <v>73</v>
      </c>
      <c r="K179" s="11">
        <v>396.339</v>
      </c>
      <c r="L179" s="11">
        <v>39.972900000000003</v>
      </c>
      <c r="M179" s="12">
        <v>2001</v>
      </c>
      <c r="N179" s="12">
        <f t="shared" si="17"/>
        <v>76.172331610336755</v>
      </c>
      <c r="O179" s="10">
        <v>3.4394</v>
      </c>
      <c r="P179" s="10">
        <v>0.19919999999999999</v>
      </c>
      <c r="Q179" s="11">
        <v>100</v>
      </c>
      <c r="R179" s="10">
        <f t="shared" si="16"/>
        <v>3.2806774399999998</v>
      </c>
      <c r="T179" s="11">
        <v>53.3</v>
      </c>
      <c r="U179" s="9" t="s">
        <v>63</v>
      </c>
      <c r="V179" s="9" t="s">
        <v>986</v>
      </c>
      <c r="W179" s="14">
        <v>6</v>
      </c>
    </row>
    <row r="180" spans="1:23" ht="28.5" customHeight="1">
      <c r="A180" s="9" t="s">
        <v>432</v>
      </c>
      <c r="B180" s="9" t="s">
        <v>522</v>
      </c>
      <c r="C180" s="9">
        <v>430</v>
      </c>
      <c r="D180" s="10">
        <v>0</v>
      </c>
      <c r="E180" s="10">
        <v>2.2200000000000002</v>
      </c>
      <c r="F180" s="9" t="s">
        <v>5</v>
      </c>
      <c r="G180" s="9">
        <v>3</v>
      </c>
      <c r="H180" s="9" t="s">
        <v>898</v>
      </c>
      <c r="I180" s="9" t="s">
        <v>6</v>
      </c>
      <c r="J180" s="9" t="s">
        <v>73</v>
      </c>
      <c r="K180" s="11">
        <v>705</v>
      </c>
      <c r="L180" s="11">
        <v>59</v>
      </c>
      <c r="M180" s="12">
        <v>1985</v>
      </c>
      <c r="N180" s="12">
        <f t="shared" si="17"/>
        <v>78.229823929318471</v>
      </c>
      <c r="O180" s="10">
        <v>3.3986000000000001</v>
      </c>
      <c r="P180" s="10">
        <v>0.24340000000000001</v>
      </c>
      <c r="Q180" s="11">
        <v>95</v>
      </c>
      <c r="R180" s="10">
        <f t="shared" si="16"/>
        <v>3.0116257600000003</v>
      </c>
      <c r="T180" s="11">
        <v>53.38</v>
      </c>
      <c r="U180" s="9" t="s">
        <v>213</v>
      </c>
      <c r="V180" s="9" t="s">
        <v>988</v>
      </c>
      <c r="W180" s="14">
        <v>46</v>
      </c>
    </row>
    <row r="181" spans="1:23" ht="28.5" customHeight="1">
      <c r="A181" s="9" t="s">
        <v>432</v>
      </c>
      <c r="B181" s="9" t="s">
        <v>522</v>
      </c>
      <c r="C181" s="9">
        <v>430</v>
      </c>
      <c r="D181" s="10">
        <v>2.2200000000000002</v>
      </c>
      <c r="E181" s="10">
        <v>6.12</v>
      </c>
      <c r="F181" s="9" t="s">
        <v>5</v>
      </c>
      <c r="G181" s="9">
        <v>3</v>
      </c>
      <c r="H181" s="9" t="s">
        <v>898</v>
      </c>
      <c r="I181" s="9" t="s">
        <v>6</v>
      </c>
      <c r="J181" s="9" t="s">
        <v>73</v>
      </c>
      <c r="K181" s="11">
        <v>304</v>
      </c>
      <c r="L181" s="11">
        <v>148</v>
      </c>
      <c r="M181" s="12">
        <v>2003</v>
      </c>
      <c r="N181" s="12">
        <f t="shared" si="17"/>
        <v>61.984378930657826</v>
      </c>
      <c r="O181" s="10">
        <v>3.7343999999999999</v>
      </c>
      <c r="P181" s="10">
        <v>7.7499999999999999E-2</v>
      </c>
      <c r="Q181" s="11">
        <v>94</v>
      </c>
      <c r="R181" s="10">
        <f t="shared" si="16"/>
        <v>3.5303749999999998</v>
      </c>
      <c r="T181" s="11">
        <v>61.462499999999999</v>
      </c>
      <c r="U181" s="9" t="s">
        <v>63</v>
      </c>
      <c r="V181" s="9" t="s">
        <v>986</v>
      </c>
      <c r="W181" s="14">
        <v>23</v>
      </c>
    </row>
    <row r="182" spans="1:23" ht="28.5" customHeight="1">
      <c r="A182" s="9" t="s">
        <v>432</v>
      </c>
      <c r="B182" s="9" t="s">
        <v>522</v>
      </c>
      <c r="C182" s="9">
        <v>430</v>
      </c>
      <c r="D182" s="10">
        <v>6.12</v>
      </c>
      <c r="E182" s="10">
        <v>10.4</v>
      </c>
      <c r="F182" s="9" t="s">
        <v>5</v>
      </c>
      <c r="G182" s="9">
        <v>3</v>
      </c>
      <c r="H182" s="9" t="s">
        <v>899</v>
      </c>
      <c r="I182" s="9" t="s">
        <v>6</v>
      </c>
      <c r="J182" s="9" t="s">
        <v>73</v>
      </c>
      <c r="K182" s="11">
        <v>265.3963</v>
      </c>
      <c r="L182" s="11">
        <v>79.427599999999998</v>
      </c>
      <c r="M182" s="12">
        <v>2010</v>
      </c>
      <c r="N182" s="12">
        <f t="shared" si="17"/>
        <v>41.726213037688353</v>
      </c>
      <c r="O182" s="10">
        <v>4.2</v>
      </c>
      <c r="P182" s="10">
        <v>0.02</v>
      </c>
      <c r="Q182" s="11">
        <v>100</v>
      </c>
      <c r="R182" s="10">
        <f t="shared" si="16"/>
        <v>4.1984000000000004</v>
      </c>
      <c r="T182" s="11">
        <v>63.67</v>
      </c>
      <c r="U182" s="9" t="s">
        <v>63</v>
      </c>
      <c r="V182" s="9"/>
    </row>
    <row r="183" spans="1:23" ht="28.5" customHeight="1">
      <c r="A183" s="9" t="s">
        <v>432</v>
      </c>
      <c r="B183" s="9" t="s">
        <v>522</v>
      </c>
      <c r="C183" s="9">
        <v>430</v>
      </c>
      <c r="D183" s="10">
        <v>10.4</v>
      </c>
      <c r="E183" s="10">
        <v>15.1</v>
      </c>
      <c r="F183" s="9" t="s">
        <v>5</v>
      </c>
      <c r="G183" s="9">
        <v>3</v>
      </c>
      <c r="H183" s="9" t="s">
        <v>899</v>
      </c>
      <c r="I183" s="9" t="s">
        <v>6</v>
      </c>
      <c r="J183" s="9" t="s">
        <v>73</v>
      </c>
      <c r="K183" s="11">
        <v>228</v>
      </c>
      <c r="L183" s="11">
        <v>13</v>
      </c>
      <c r="M183" s="12">
        <v>2010</v>
      </c>
      <c r="N183" s="12">
        <f t="shared" si="17"/>
        <v>41.726213037688353</v>
      </c>
      <c r="O183" s="10">
        <v>4.2</v>
      </c>
      <c r="P183" s="10">
        <v>0.02</v>
      </c>
      <c r="Q183" s="11">
        <v>100</v>
      </c>
      <c r="R183" s="10">
        <f t="shared" si="16"/>
        <v>4.1984000000000004</v>
      </c>
      <c r="T183" s="11">
        <v>63.755600000000001</v>
      </c>
      <c r="U183" s="9" t="s">
        <v>63</v>
      </c>
      <c r="V183" s="9"/>
    </row>
    <row r="184" spans="1:23" ht="28.5" customHeight="1">
      <c r="A184" s="9" t="s">
        <v>432</v>
      </c>
      <c r="B184" s="9" t="s">
        <v>522</v>
      </c>
      <c r="C184" s="9">
        <v>430</v>
      </c>
      <c r="D184" s="10">
        <v>15.1</v>
      </c>
      <c r="E184" s="10">
        <v>20</v>
      </c>
      <c r="F184" s="9" t="s">
        <v>5</v>
      </c>
      <c r="G184" s="9">
        <v>3</v>
      </c>
      <c r="H184" s="9" t="s">
        <v>899</v>
      </c>
      <c r="I184" s="9" t="s">
        <v>6</v>
      </c>
      <c r="J184" s="9" t="s">
        <v>73</v>
      </c>
      <c r="K184" s="11">
        <v>228</v>
      </c>
      <c r="L184" s="11">
        <v>13</v>
      </c>
      <c r="M184" s="12">
        <v>1989</v>
      </c>
      <c r="N184" s="12">
        <f t="shared" si="17"/>
        <v>150.93257345836534</v>
      </c>
      <c r="O184" s="10">
        <v>2.2292999999999998</v>
      </c>
      <c r="P184" s="10">
        <v>0.3039</v>
      </c>
      <c r="Q184" s="11">
        <v>84</v>
      </c>
      <c r="R184" s="10">
        <v>1.5</v>
      </c>
      <c r="T184" s="11">
        <v>58.8444</v>
      </c>
      <c r="U184" s="9" t="s">
        <v>63</v>
      </c>
      <c r="V184" s="9" t="s">
        <v>988</v>
      </c>
      <c r="W184" s="14">
        <v>10</v>
      </c>
    </row>
    <row r="185" spans="1:23" ht="28.5" customHeight="1">
      <c r="A185" s="9" t="s">
        <v>432</v>
      </c>
      <c r="B185" s="9" t="s">
        <v>522</v>
      </c>
      <c r="C185" s="9">
        <v>430</v>
      </c>
      <c r="D185" s="10">
        <v>20</v>
      </c>
      <c r="E185" s="10">
        <v>28</v>
      </c>
      <c r="F185" s="9" t="s">
        <v>5</v>
      </c>
      <c r="G185" s="9">
        <v>3</v>
      </c>
      <c r="H185" s="9" t="s">
        <v>899</v>
      </c>
      <c r="I185" s="9" t="s">
        <v>6</v>
      </c>
      <c r="J185" s="9" t="s">
        <v>73</v>
      </c>
      <c r="K185" s="11">
        <v>225.5325</v>
      </c>
      <c r="L185" s="11">
        <v>13</v>
      </c>
      <c r="M185" s="12">
        <v>1987</v>
      </c>
      <c r="N185" s="12">
        <f t="shared" si="17"/>
        <v>182.3441242269428</v>
      </c>
      <c r="O185" s="10">
        <v>1.8580000000000001</v>
      </c>
      <c r="P185" s="10">
        <v>0.25969999999999999</v>
      </c>
      <c r="Q185" s="11">
        <v>80</v>
      </c>
      <c r="R185" s="10">
        <v>1.5</v>
      </c>
      <c r="T185" s="11">
        <v>62.418799999999997</v>
      </c>
      <c r="U185" s="9" t="s">
        <v>63</v>
      </c>
      <c r="V185" s="9" t="s">
        <v>988</v>
      </c>
      <c r="W185" s="14">
        <v>11</v>
      </c>
    </row>
    <row r="186" spans="1:23" ht="28.5" customHeight="1">
      <c r="A186" s="9" t="s">
        <v>432</v>
      </c>
      <c r="B186" s="9" t="s">
        <v>522</v>
      </c>
      <c r="C186" s="9">
        <v>430</v>
      </c>
      <c r="D186" s="10">
        <v>28</v>
      </c>
      <c r="E186" s="10">
        <v>34</v>
      </c>
      <c r="F186" s="9" t="s">
        <v>5</v>
      </c>
      <c r="G186" s="9">
        <v>3</v>
      </c>
      <c r="H186" s="9" t="s">
        <v>899</v>
      </c>
      <c r="I186" s="9" t="s">
        <v>6</v>
      </c>
      <c r="J186" s="9" t="s">
        <v>73</v>
      </c>
      <c r="K186" s="11">
        <v>218</v>
      </c>
      <c r="L186" s="11">
        <v>13</v>
      </c>
      <c r="M186" s="12">
        <v>2006</v>
      </c>
      <c r="N186" s="12">
        <f t="shared" si="17"/>
        <v>75.801775262834539</v>
      </c>
      <c r="O186" s="10">
        <v>3.4468000000000001</v>
      </c>
      <c r="P186" s="10">
        <v>0.154</v>
      </c>
      <c r="Q186" s="11">
        <v>88</v>
      </c>
      <c r="R186" s="10">
        <f t="shared" si="16"/>
        <v>2.9919360000000004</v>
      </c>
      <c r="T186" s="11">
        <v>67.258300000000006</v>
      </c>
      <c r="U186" s="9" t="s">
        <v>63</v>
      </c>
      <c r="V186" s="9" t="s">
        <v>987</v>
      </c>
      <c r="W186" s="14">
        <v>39</v>
      </c>
    </row>
    <row r="187" spans="1:23" ht="28.5" customHeight="1">
      <c r="A187" s="9" t="s">
        <v>432</v>
      </c>
      <c r="B187" s="9" t="s">
        <v>522</v>
      </c>
      <c r="C187" s="9">
        <v>430</v>
      </c>
      <c r="D187" s="10">
        <v>34</v>
      </c>
      <c r="E187" s="10">
        <v>40.140999999999998</v>
      </c>
      <c r="F187" s="9" t="s">
        <v>5</v>
      </c>
      <c r="G187" s="9">
        <v>3</v>
      </c>
      <c r="H187" s="9" t="s">
        <v>899</v>
      </c>
      <c r="I187" s="9" t="s">
        <v>6</v>
      </c>
      <c r="J187" s="9" t="s">
        <v>73</v>
      </c>
      <c r="K187" s="11">
        <v>218</v>
      </c>
      <c r="L187" s="11">
        <v>13</v>
      </c>
      <c r="M187" s="12">
        <v>2008</v>
      </c>
      <c r="N187" s="12">
        <f t="shared" si="17"/>
        <v>63.137838665598572</v>
      </c>
      <c r="O187" s="10">
        <v>3.7094999999999998</v>
      </c>
      <c r="P187" s="10">
        <v>0.13469999999999999</v>
      </c>
      <c r="Q187" s="11">
        <v>92</v>
      </c>
      <c r="R187" s="10">
        <f t="shared" si="16"/>
        <v>3.3969236400000002</v>
      </c>
      <c r="T187" s="11">
        <v>64.069199999999995</v>
      </c>
      <c r="U187" s="9" t="s">
        <v>63</v>
      </c>
      <c r="V187" s="9" t="s">
        <v>986</v>
      </c>
      <c r="W187" s="14">
        <v>15</v>
      </c>
    </row>
    <row r="188" spans="1:23" ht="28.5" customHeight="1">
      <c r="A188" s="9" t="s">
        <v>432</v>
      </c>
      <c r="B188" s="9" t="s">
        <v>522</v>
      </c>
      <c r="C188" s="9">
        <v>430</v>
      </c>
      <c r="D188" s="10">
        <v>40.140999999999998</v>
      </c>
      <c r="E188" s="10">
        <v>46.319000000000003</v>
      </c>
      <c r="F188" s="9" t="s">
        <v>5</v>
      </c>
      <c r="G188" s="9">
        <v>3</v>
      </c>
      <c r="H188" s="9" t="s">
        <v>900</v>
      </c>
      <c r="I188" s="9" t="s">
        <v>6</v>
      </c>
      <c r="J188" s="9" t="s">
        <v>73</v>
      </c>
      <c r="K188" s="11">
        <v>218</v>
      </c>
      <c r="L188" s="11">
        <v>13</v>
      </c>
      <c r="M188" s="12">
        <v>2008</v>
      </c>
      <c r="N188" s="12">
        <f t="shared" si="17"/>
        <v>83.886792851973823</v>
      </c>
      <c r="O188" s="10">
        <v>3.2888999999999999</v>
      </c>
      <c r="P188" s="10">
        <v>9.1999999999999998E-2</v>
      </c>
      <c r="Q188" s="11">
        <v>94</v>
      </c>
      <c r="R188" s="10">
        <f t="shared" si="16"/>
        <v>3.0750439999999997</v>
      </c>
      <c r="T188" s="11">
        <v>63.5077</v>
      </c>
      <c r="U188" s="9" t="s">
        <v>63</v>
      </c>
      <c r="V188" s="9" t="s">
        <v>987</v>
      </c>
      <c r="W188" s="14">
        <v>40</v>
      </c>
    </row>
    <row r="189" spans="1:23" ht="28.5" customHeight="1">
      <c r="A189" s="9" t="s">
        <v>432</v>
      </c>
      <c r="B189" s="9" t="s">
        <v>522</v>
      </c>
      <c r="C189" s="9">
        <v>430</v>
      </c>
      <c r="D189" s="10">
        <v>46.319000000000003</v>
      </c>
      <c r="E189" s="10">
        <v>52.031999999999996</v>
      </c>
      <c r="F189" s="9" t="s">
        <v>5</v>
      </c>
      <c r="G189" s="9">
        <v>3</v>
      </c>
      <c r="H189" s="9" t="s">
        <v>898</v>
      </c>
      <c r="I189" s="9" t="s">
        <v>6</v>
      </c>
      <c r="J189" s="9" t="s">
        <v>73</v>
      </c>
      <c r="K189" s="11">
        <v>218</v>
      </c>
      <c r="L189" s="11">
        <v>13</v>
      </c>
      <c r="M189" s="12">
        <v>1992</v>
      </c>
      <c r="N189" s="12">
        <f t="shared" si="17"/>
        <v>116.11284652259177</v>
      </c>
      <c r="O189" s="10">
        <v>2.7282000000000002</v>
      </c>
      <c r="P189" s="10">
        <v>0.219</v>
      </c>
      <c r="Q189" s="11">
        <v>86</v>
      </c>
      <c r="R189" s="10">
        <f t="shared" si="16"/>
        <v>2.1163560000000001</v>
      </c>
      <c r="T189" s="11">
        <v>57.872700000000002</v>
      </c>
      <c r="U189" s="9" t="s">
        <v>63</v>
      </c>
      <c r="V189" s="9" t="s">
        <v>987</v>
      </c>
      <c r="W189" s="14">
        <v>9</v>
      </c>
    </row>
    <row r="190" spans="1:23" ht="28.5" customHeight="1">
      <c r="A190" s="9" t="s">
        <v>432</v>
      </c>
      <c r="B190" s="9" t="s">
        <v>522</v>
      </c>
      <c r="C190" s="9">
        <v>430</v>
      </c>
      <c r="D190" s="10">
        <v>52.031999999999996</v>
      </c>
      <c r="E190" s="10">
        <v>55.100999999999999</v>
      </c>
      <c r="F190" s="9" t="s">
        <v>5</v>
      </c>
      <c r="G190" s="9">
        <v>3</v>
      </c>
      <c r="H190" s="9" t="s">
        <v>898</v>
      </c>
      <c r="I190" s="9" t="s">
        <v>6</v>
      </c>
      <c r="J190" s="9" t="s">
        <v>73</v>
      </c>
      <c r="K190" s="11">
        <v>218</v>
      </c>
      <c r="L190" s="11">
        <v>13</v>
      </c>
      <c r="M190" s="12">
        <v>1998</v>
      </c>
      <c r="N190" s="12">
        <f t="shared" si="17"/>
        <v>121.17911263434962</v>
      </c>
      <c r="O190" s="10">
        <v>2.6492</v>
      </c>
      <c r="P190" s="10">
        <v>0.20949999999999999</v>
      </c>
      <c r="Q190" s="11">
        <v>83</v>
      </c>
      <c r="R190" s="10">
        <f t="shared" si="16"/>
        <v>1.9636389999999997</v>
      </c>
      <c r="T190" s="11">
        <v>60.212499999999999</v>
      </c>
      <c r="U190" s="9" t="s">
        <v>63</v>
      </c>
      <c r="V190" s="9" t="s">
        <v>987</v>
      </c>
      <c r="W190" s="14">
        <v>10</v>
      </c>
    </row>
    <row r="191" spans="1:23" ht="28.5" customHeight="1">
      <c r="A191" s="9" t="s">
        <v>433</v>
      </c>
      <c r="B191" s="9" t="s">
        <v>522</v>
      </c>
      <c r="C191" s="9">
        <v>370</v>
      </c>
      <c r="D191" s="10">
        <v>0</v>
      </c>
      <c r="E191" s="10">
        <v>8.2000000000000003E-2</v>
      </c>
      <c r="F191" s="9" t="s">
        <v>5</v>
      </c>
      <c r="G191" s="9">
        <v>3</v>
      </c>
      <c r="H191" s="9" t="s">
        <v>901</v>
      </c>
      <c r="I191" s="9" t="s">
        <v>6</v>
      </c>
      <c r="K191" s="11">
        <v>548</v>
      </c>
      <c r="L191" s="11">
        <v>32</v>
      </c>
      <c r="M191" s="12">
        <v>1993</v>
      </c>
      <c r="N191" s="12">
        <f t="shared" si="17"/>
        <v>104.7356736490152</v>
      </c>
      <c r="O191" s="10">
        <v>2.9142999999999999</v>
      </c>
      <c r="P191" s="10">
        <v>0.18360000000000001</v>
      </c>
      <c r="Q191" s="11">
        <v>77</v>
      </c>
      <c r="R191" s="10">
        <f t="shared" si="16"/>
        <v>2.0894641599999999</v>
      </c>
      <c r="T191" s="11">
        <v>53.8</v>
      </c>
      <c r="U191" s="9" t="s">
        <v>63</v>
      </c>
      <c r="V191" s="9" t="s">
        <v>987</v>
      </c>
      <c r="W191" s="14">
        <v>11</v>
      </c>
    </row>
    <row r="192" spans="1:23" ht="28.5" customHeight="1">
      <c r="A192" s="9" t="s">
        <v>433</v>
      </c>
      <c r="B192" s="9" t="s">
        <v>522</v>
      </c>
      <c r="C192" s="9">
        <v>370</v>
      </c>
      <c r="D192" s="10">
        <v>8.2000000000000003E-2</v>
      </c>
      <c r="E192" s="10">
        <v>4.6619999999999999</v>
      </c>
      <c r="F192" s="9" t="s">
        <v>5</v>
      </c>
      <c r="G192" s="9">
        <v>3</v>
      </c>
      <c r="H192" s="9" t="s">
        <v>902</v>
      </c>
      <c r="I192" s="9" t="s">
        <v>6</v>
      </c>
      <c r="J192" s="9" t="s">
        <v>73</v>
      </c>
      <c r="K192" s="11">
        <v>548</v>
      </c>
      <c r="L192" s="11">
        <v>32</v>
      </c>
      <c r="M192" s="12">
        <v>1986</v>
      </c>
      <c r="N192" s="12">
        <f t="shared" si="17"/>
        <v>127.56320569312143</v>
      </c>
      <c r="O192" s="10">
        <v>2.5529000000000002</v>
      </c>
      <c r="P192" s="10">
        <v>0.12889999999999999</v>
      </c>
      <c r="Q192" s="11">
        <v>87</v>
      </c>
      <c r="R192" s="10">
        <f t="shared" si="16"/>
        <v>2.0964391600000001</v>
      </c>
      <c r="T192" s="11">
        <v>66.969200000000001</v>
      </c>
      <c r="U192" s="9" t="s">
        <v>63</v>
      </c>
      <c r="V192" s="9" t="s">
        <v>987</v>
      </c>
      <c r="W192" s="14">
        <v>11</v>
      </c>
    </row>
    <row r="193" spans="1:23" ht="28.5" customHeight="1">
      <c r="A193" s="9" t="s">
        <v>434</v>
      </c>
      <c r="B193" s="9" t="s">
        <v>522</v>
      </c>
      <c r="C193" s="9">
        <v>371</v>
      </c>
      <c r="D193" s="10">
        <v>0</v>
      </c>
      <c r="E193" s="10">
        <v>7.6999999999999999E-2</v>
      </c>
      <c r="F193" s="9" t="s">
        <v>5</v>
      </c>
      <c r="G193" s="9">
        <v>3</v>
      </c>
      <c r="H193" s="9" t="s">
        <v>903</v>
      </c>
      <c r="I193" s="9" t="s">
        <v>6</v>
      </c>
      <c r="J193" s="9" t="s">
        <v>73</v>
      </c>
      <c r="K193" s="11">
        <v>184</v>
      </c>
      <c r="L193" s="11">
        <v>11</v>
      </c>
      <c r="M193" s="12">
        <v>1965</v>
      </c>
      <c r="N193" s="12">
        <f t="shared" si="17"/>
        <v>153.91256208214097</v>
      </c>
      <c r="O193" s="10">
        <v>2.1911</v>
      </c>
      <c r="P193" s="10">
        <v>0.21609999999999999</v>
      </c>
      <c r="Q193" s="11">
        <v>76</v>
      </c>
      <c r="R193" s="10">
        <v>1.5</v>
      </c>
      <c r="T193" s="11">
        <v>51.8</v>
      </c>
      <c r="U193" s="9" t="s">
        <v>63</v>
      </c>
      <c r="V193" s="9" t="s">
        <v>987</v>
      </c>
      <c r="W193" s="14">
        <v>12</v>
      </c>
    </row>
    <row r="194" spans="1:23" ht="28.5" customHeight="1">
      <c r="A194" s="9" t="s">
        <v>434</v>
      </c>
      <c r="B194" s="9" t="s">
        <v>522</v>
      </c>
      <c r="C194" s="9">
        <v>371</v>
      </c>
      <c r="D194" s="10">
        <v>7.6999999999999999E-2</v>
      </c>
      <c r="E194" s="10">
        <v>7.3029999999999999</v>
      </c>
      <c r="F194" s="9" t="s">
        <v>5</v>
      </c>
      <c r="G194" s="9">
        <v>3</v>
      </c>
      <c r="H194" s="9" t="s">
        <v>903</v>
      </c>
      <c r="I194" s="9" t="s">
        <v>6</v>
      </c>
      <c r="J194" s="9" t="s">
        <v>73</v>
      </c>
      <c r="K194" s="11">
        <v>180.04849999999999</v>
      </c>
      <c r="L194" s="11">
        <v>10.7201</v>
      </c>
      <c r="M194" s="12">
        <v>1986</v>
      </c>
      <c r="N194" s="12">
        <f t="shared" si="17"/>
        <v>183.53601520799771</v>
      </c>
      <c r="O194" s="10">
        <v>1.8452</v>
      </c>
      <c r="P194" s="10">
        <v>0.20399999999999999</v>
      </c>
      <c r="Q194" s="11">
        <v>87</v>
      </c>
      <c r="R194" s="10">
        <v>1.5</v>
      </c>
      <c r="T194" s="11">
        <v>63.875</v>
      </c>
      <c r="U194" s="9" t="s">
        <v>63</v>
      </c>
      <c r="V194" s="9" t="s">
        <v>987</v>
      </c>
      <c r="W194" s="14">
        <v>12</v>
      </c>
    </row>
    <row r="195" spans="1:23" ht="28.5" customHeight="1">
      <c r="A195" s="9" t="s">
        <v>435</v>
      </c>
      <c r="B195" s="9" t="s">
        <v>522</v>
      </c>
      <c r="C195" s="9">
        <v>372</v>
      </c>
      <c r="D195" s="10">
        <v>0</v>
      </c>
      <c r="E195" s="10">
        <v>0.114</v>
      </c>
      <c r="F195" s="9" t="s">
        <v>5</v>
      </c>
      <c r="G195" s="9">
        <v>3</v>
      </c>
      <c r="H195" s="9" t="s">
        <v>904</v>
      </c>
      <c r="I195" s="9" t="s">
        <v>6</v>
      </c>
      <c r="J195" s="9" t="s">
        <v>86</v>
      </c>
      <c r="K195" s="11">
        <v>601</v>
      </c>
      <c r="L195" s="11">
        <v>194</v>
      </c>
      <c r="M195" s="12">
        <v>2002</v>
      </c>
      <c r="N195" s="12">
        <f t="shared" si="17"/>
        <v>83.844859603208832</v>
      </c>
      <c r="O195" s="10">
        <v>3.2896999999999998</v>
      </c>
      <c r="P195" s="10">
        <v>0.2142</v>
      </c>
      <c r="Q195" s="11">
        <v>92</v>
      </c>
      <c r="R195" s="10">
        <f t="shared" si="16"/>
        <v>2.8661734400000003</v>
      </c>
      <c r="T195" s="11">
        <v>43.133299999999998</v>
      </c>
      <c r="U195" s="9" t="s">
        <v>63</v>
      </c>
      <c r="V195" s="9" t="s">
        <v>986</v>
      </c>
      <c r="W195" s="14">
        <v>40</v>
      </c>
    </row>
    <row r="196" spans="1:23" ht="28.5" customHeight="1">
      <c r="A196" s="9" t="s">
        <v>435</v>
      </c>
      <c r="B196" s="9" t="s">
        <v>522</v>
      </c>
      <c r="C196" s="9">
        <v>372</v>
      </c>
      <c r="D196" s="10">
        <v>0.114</v>
      </c>
      <c r="E196" s="10">
        <v>4.78</v>
      </c>
      <c r="F196" s="9" t="s">
        <v>5</v>
      </c>
      <c r="G196" s="9">
        <v>3</v>
      </c>
      <c r="H196" s="9" t="s">
        <v>904</v>
      </c>
      <c r="I196" s="9" t="s">
        <v>6</v>
      </c>
      <c r="J196" s="9" t="s">
        <v>73</v>
      </c>
      <c r="K196" s="11">
        <v>601</v>
      </c>
      <c r="L196" s="11">
        <v>194</v>
      </c>
      <c r="M196" s="12">
        <v>2002</v>
      </c>
      <c r="N196" s="12">
        <f t="shared" si="17"/>
        <v>47.231910814069245</v>
      </c>
      <c r="O196" s="10">
        <v>4.0679999999999996</v>
      </c>
      <c r="P196" s="10">
        <v>9.5699999999999993E-2</v>
      </c>
      <c r="Q196" s="11">
        <v>92</v>
      </c>
      <c r="R196" s="10">
        <f t="shared" si="16"/>
        <v>3.7913660400000002</v>
      </c>
      <c r="T196" s="11">
        <v>59.488900000000001</v>
      </c>
      <c r="U196" s="9" t="s">
        <v>63</v>
      </c>
      <c r="V196" s="9" t="s">
        <v>986</v>
      </c>
      <c r="W196" s="14">
        <v>40</v>
      </c>
    </row>
    <row r="197" spans="1:23" ht="28.5" customHeight="1">
      <c r="A197" s="9" t="s">
        <v>435</v>
      </c>
      <c r="B197" s="9" t="s">
        <v>522</v>
      </c>
      <c r="C197" s="9">
        <v>372</v>
      </c>
      <c r="D197" s="10">
        <v>4.78</v>
      </c>
      <c r="E197" s="10">
        <v>8.0749999999999993</v>
      </c>
      <c r="F197" s="9" t="s">
        <v>5</v>
      </c>
      <c r="G197" s="9">
        <v>3</v>
      </c>
      <c r="H197" s="9" t="s">
        <v>904</v>
      </c>
      <c r="I197" s="9" t="s">
        <v>6</v>
      </c>
      <c r="J197" s="9" t="s">
        <v>73</v>
      </c>
      <c r="K197" s="11">
        <v>601</v>
      </c>
      <c r="L197" s="11">
        <v>194</v>
      </c>
      <c r="M197" s="12">
        <v>2002</v>
      </c>
      <c r="N197" s="12">
        <f t="shared" si="17"/>
        <v>52.71785602210084</v>
      </c>
      <c r="O197" s="10">
        <v>3.9405999999999999</v>
      </c>
      <c r="P197" s="10">
        <v>0.106</v>
      </c>
      <c r="Q197" s="11">
        <v>94</v>
      </c>
      <c r="R197" s="10">
        <f t="shared" si="16"/>
        <v>3.7156559999999996</v>
      </c>
      <c r="T197" s="11">
        <v>57.828600000000002</v>
      </c>
      <c r="U197" s="9" t="s">
        <v>63</v>
      </c>
      <c r="V197" s="9" t="s">
        <v>986</v>
      </c>
      <c r="W197" s="14">
        <v>31</v>
      </c>
    </row>
    <row r="198" spans="1:23" ht="28.5" customHeight="1">
      <c r="A198" s="9" t="s">
        <v>435</v>
      </c>
      <c r="B198" s="9" t="s">
        <v>522</v>
      </c>
      <c r="C198" s="9">
        <v>372</v>
      </c>
      <c r="D198" s="10">
        <v>8.0749999999999993</v>
      </c>
      <c r="E198" s="10">
        <v>17.186</v>
      </c>
      <c r="F198" s="9" t="s">
        <v>5</v>
      </c>
      <c r="G198" s="9">
        <v>3</v>
      </c>
      <c r="H198" s="9" t="s">
        <v>904</v>
      </c>
      <c r="I198" s="9" t="s">
        <v>6</v>
      </c>
      <c r="J198" s="9" t="s">
        <v>73</v>
      </c>
      <c r="K198" s="11">
        <v>575.12689999999998</v>
      </c>
      <c r="L198" s="11">
        <v>165.7748</v>
      </c>
      <c r="M198" s="12">
        <v>2004</v>
      </c>
      <c r="N198" s="12">
        <f t="shared" si="17"/>
        <v>49.17120017646792</v>
      </c>
      <c r="O198" s="10">
        <v>4.0225</v>
      </c>
      <c r="P198" s="10">
        <v>0.1225</v>
      </c>
      <c r="Q198" s="11">
        <v>93</v>
      </c>
      <c r="R198" s="10">
        <f t="shared" si="16"/>
        <v>3.752475</v>
      </c>
      <c r="T198" s="11">
        <v>60.4056</v>
      </c>
      <c r="U198" s="9" t="s">
        <v>63</v>
      </c>
      <c r="V198" s="9" t="s">
        <v>986</v>
      </c>
      <c r="W198" s="14">
        <v>32</v>
      </c>
    </row>
    <row r="199" spans="1:23" ht="28.5" customHeight="1">
      <c r="A199" s="9" t="s">
        <v>435</v>
      </c>
      <c r="B199" s="9" t="s">
        <v>522</v>
      </c>
      <c r="C199" s="9">
        <v>372</v>
      </c>
      <c r="D199" s="10">
        <v>17.186</v>
      </c>
      <c r="E199" s="10">
        <v>27.224</v>
      </c>
      <c r="F199" s="9" t="s">
        <v>5</v>
      </c>
      <c r="G199" s="9">
        <v>3</v>
      </c>
      <c r="H199" s="9" t="s">
        <v>904</v>
      </c>
      <c r="I199" s="9" t="s">
        <v>6</v>
      </c>
      <c r="J199" s="9" t="s">
        <v>73</v>
      </c>
      <c r="K199" s="11">
        <v>549.71389999999997</v>
      </c>
      <c r="L199" s="11">
        <v>133.48929999999999</v>
      </c>
      <c r="M199" s="12">
        <v>2000</v>
      </c>
      <c r="N199" s="12">
        <f t="shared" si="17"/>
        <v>63.105306445824034</v>
      </c>
      <c r="O199" s="10">
        <v>3.7101999999999999</v>
      </c>
      <c r="P199" s="10">
        <v>0.17519999999999999</v>
      </c>
      <c r="Q199" s="11">
        <v>92</v>
      </c>
      <c r="R199" s="10">
        <f t="shared" si="16"/>
        <v>3.3474198400000001</v>
      </c>
      <c r="T199" s="11">
        <v>62.42</v>
      </c>
      <c r="U199" s="9" t="s">
        <v>63</v>
      </c>
      <c r="V199" s="9" t="s">
        <v>986</v>
      </c>
      <c r="W199" s="14">
        <v>11</v>
      </c>
    </row>
    <row r="200" spans="1:23" ht="28.5" customHeight="1">
      <c r="A200" s="9" t="s">
        <v>435</v>
      </c>
      <c r="B200" s="9" t="s">
        <v>522</v>
      </c>
      <c r="C200" s="9">
        <v>372</v>
      </c>
      <c r="D200" s="10">
        <v>27.224</v>
      </c>
      <c r="E200" s="10">
        <v>34.26</v>
      </c>
      <c r="F200" s="9" t="s">
        <v>5</v>
      </c>
      <c r="G200" s="9">
        <v>3</v>
      </c>
      <c r="H200" s="9" t="s">
        <v>904</v>
      </c>
      <c r="I200" s="9" t="s">
        <v>6</v>
      </c>
      <c r="J200" s="9" t="s">
        <v>73</v>
      </c>
      <c r="K200" s="11">
        <v>613.02670000000001</v>
      </c>
      <c r="L200" s="11">
        <v>125.0694</v>
      </c>
      <c r="M200" s="12">
        <v>2006</v>
      </c>
      <c r="N200" s="12">
        <f t="shared" si="17"/>
        <v>46.500240668966519</v>
      </c>
      <c r="O200" s="10">
        <v>4.0853000000000002</v>
      </c>
      <c r="P200" s="10">
        <v>0.16489999999999999</v>
      </c>
      <c r="Q200" s="11">
        <v>100</v>
      </c>
      <c r="R200" s="10">
        <f t="shared" si="16"/>
        <v>3.97653196</v>
      </c>
      <c r="T200" s="11">
        <v>64.486699999999999</v>
      </c>
      <c r="U200" s="9" t="s">
        <v>63</v>
      </c>
      <c r="V200" s="9"/>
    </row>
    <row r="201" spans="1:23" ht="28.5" customHeight="1">
      <c r="A201" s="9" t="s">
        <v>435</v>
      </c>
      <c r="B201" s="9" t="s">
        <v>522</v>
      </c>
      <c r="C201" s="9">
        <v>372</v>
      </c>
      <c r="D201" s="10">
        <v>34.26</v>
      </c>
      <c r="E201" s="10">
        <v>40.289000000000001</v>
      </c>
      <c r="F201" s="9" t="s">
        <v>5</v>
      </c>
      <c r="G201" s="9">
        <v>3</v>
      </c>
      <c r="H201" s="9" t="s">
        <v>905</v>
      </c>
      <c r="I201" s="9" t="s">
        <v>6</v>
      </c>
      <c r="J201" s="9" t="s">
        <v>73</v>
      </c>
      <c r="K201" s="11">
        <v>351.67809999999997</v>
      </c>
      <c r="L201" s="11">
        <v>113.7636</v>
      </c>
      <c r="M201" s="12">
        <v>2008</v>
      </c>
      <c r="N201" s="12">
        <f t="shared" si="17"/>
        <v>35.862372361185578</v>
      </c>
      <c r="O201" s="10">
        <v>4.3452999999999999</v>
      </c>
      <c r="P201" s="10">
        <v>0.1077</v>
      </c>
      <c r="Q201" s="11">
        <v>100</v>
      </c>
      <c r="R201" s="10">
        <f t="shared" si="16"/>
        <v>4.2989028400000002</v>
      </c>
      <c r="T201" s="11">
        <v>61.366700000000002</v>
      </c>
      <c r="U201" s="9" t="s">
        <v>63</v>
      </c>
      <c r="V201" s="9"/>
    </row>
    <row r="202" spans="1:23" ht="28.5" customHeight="1">
      <c r="A202" s="9" t="s">
        <v>435</v>
      </c>
      <c r="B202" s="9" t="s">
        <v>522</v>
      </c>
      <c r="C202" s="9">
        <v>372</v>
      </c>
      <c r="D202" s="10">
        <v>40.289000000000001</v>
      </c>
      <c r="E202" s="10">
        <v>44.707000000000001</v>
      </c>
      <c r="F202" s="9" t="s">
        <v>5</v>
      </c>
      <c r="G202" s="9">
        <v>3</v>
      </c>
      <c r="H202" s="9" t="s">
        <v>904</v>
      </c>
      <c r="I202" s="9" t="s">
        <v>6</v>
      </c>
      <c r="J202" s="9" t="s">
        <v>73</v>
      </c>
      <c r="K202" s="11">
        <v>106</v>
      </c>
      <c r="L202" s="11">
        <v>36</v>
      </c>
      <c r="M202" s="12">
        <v>1983</v>
      </c>
      <c r="N202" s="12">
        <f t="shared" si="17"/>
        <v>193.30079646996805</v>
      </c>
      <c r="O202" s="10">
        <v>1.7436</v>
      </c>
      <c r="P202" s="10">
        <v>0.29199999999999998</v>
      </c>
      <c r="Q202" s="11">
        <v>82</v>
      </c>
      <c r="R202" s="10">
        <v>1.5</v>
      </c>
      <c r="T202" s="11">
        <v>59.037500000000001</v>
      </c>
      <c r="U202" s="9" t="s">
        <v>63</v>
      </c>
      <c r="V202" s="9" t="s">
        <v>988</v>
      </c>
      <c r="W202" s="14">
        <v>12</v>
      </c>
    </row>
    <row r="203" spans="1:23" ht="28.5" customHeight="1">
      <c r="A203" s="9" t="s">
        <v>435</v>
      </c>
      <c r="B203" s="9" t="s">
        <v>522</v>
      </c>
      <c r="C203" s="9">
        <v>372</v>
      </c>
      <c r="D203" s="10">
        <v>44.707000000000001</v>
      </c>
      <c r="E203" s="10">
        <v>48.523000000000003</v>
      </c>
      <c r="F203" s="9" t="s">
        <v>5</v>
      </c>
      <c r="G203" s="9">
        <v>3</v>
      </c>
      <c r="H203" s="9" t="s">
        <v>904</v>
      </c>
      <c r="I203" s="9" t="s">
        <v>6</v>
      </c>
      <c r="J203" s="9" t="s">
        <v>73</v>
      </c>
      <c r="K203" s="11">
        <v>106</v>
      </c>
      <c r="L203" s="11">
        <v>36</v>
      </c>
      <c r="M203" s="12">
        <v>1983</v>
      </c>
      <c r="N203" s="12">
        <f t="shared" si="17"/>
        <v>226.80069409593173</v>
      </c>
      <c r="O203" s="10">
        <v>1.4357</v>
      </c>
      <c r="P203" s="10">
        <v>0.31230000000000002</v>
      </c>
      <c r="Q203" s="11">
        <v>78</v>
      </c>
      <c r="R203" s="10">
        <v>1.5</v>
      </c>
      <c r="T203" s="11">
        <v>63.47</v>
      </c>
      <c r="U203" s="9" t="s">
        <v>63</v>
      </c>
      <c r="V203" s="9" t="s">
        <v>988</v>
      </c>
      <c r="W203" s="14">
        <v>13</v>
      </c>
    </row>
    <row r="204" spans="1:23" ht="28.5" customHeight="1">
      <c r="A204" s="9" t="s">
        <v>436</v>
      </c>
      <c r="B204" s="9" t="s">
        <v>522</v>
      </c>
      <c r="C204" s="9">
        <v>375</v>
      </c>
      <c r="D204" s="10">
        <v>0</v>
      </c>
      <c r="E204" s="10">
        <v>0.94499999999999995</v>
      </c>
      <c r="F204" s="9" t="s">
        <v>5</v>
      </c>
      <c r="G204" s="9">
        <v>3</v>
      </c>
      <c r="H204" s="9" t="s">
        <v>906</v>
      </c>
      <c r="I204" s="9" t="s">
        <v>6</v>
      </c>
      <c r="J204" s="9" t="s">
        <v>73</v>
      </c>
      <c r="K204" s="11">
        <v>108</v>
      </c>
      <c r="L204" s="11">
        <v>12</v>
      </c>
      <c r="M204" s="12">
        <v>2001</v>
      </c>
      <c r="N204" s="12">
        <f t="shared" si="17"/>
        <v>95.728203218147158</v>
      </c>
      <c r="O204" s="10">
        <v>3.0706000000000002</v>
      </c>
      <c r="P204" s="10">
        <v>0.12039999999999999</v>
      </c>
      <c r="Q204" s="11">
        <v>99</v>
      </c>
      <c r="R204" s="10">
        <f t="shared" si="16"/>
        <v>2.9826153600000005</v>
      </c>
      <c r="T204" s="11">
        <v>68.62</v>
      </c>
      <c r="U204" s="9" t="s">
        <v>63</v>
      </c>
      <c r="V204" s="9" t="s">
        <v>987</v>
      </c>
      <c r="W204" s="14">
        <v>38</v>
      </c>
    </row>
    <row r="205" spans="1:23" ht="28.5" customHeight="1">
      <c r="A205" s="9" t="s">
        <v>437</v>
      </c>
      <c r="B205" s="9" t="s">
        <v>522</v>
      </c>
      <c r="C205" s="9">
        <v>374</v>
      </c>
      <c r="D205" s="10">
        <v>61.59</v>
      </c>
      <c r="E205" s="10">
        <v>61.674999999999997</v>
      </c>
      <c r="F205" s="9" t="s">
        <v>5</v>
      </c>
      <c r="G205" s="9">
        <v>3</v>
      </c>
      <c r="H205" s="9" t="s">
        <v>907</v>
      </c>
      <c r="I205" s="9" t="s">
        <v>6</v>
      </c>
      <c r="J205" s="9" t="s">
        <v>79</v>
      </c>
      <c r="K205" s="11">
        <v>33</v>
      </c>
      <c r="L205" s="11">
        <v>3</v>
      </c>
      <c r="M205" s="12">
        <v>1993</v>
      </c>
      <c r="N205" s="12">
        <f t="shared" si="17"/>
        <v>176.16467156618427</v>
      </c>
      <c r="O205" s="10">
        <v>1.9258</v>
      </c>
      <c r="P205" s="10">
        <v>0.2286</v>
      </c>
      <c r="Q205" s="11">
        <v>71</v>
      </c>
      <c r="R205" s="10">
        <v>1.5</v>
      </c>
      <c r="T205" s="11">
        <v>60.6</v>
      </c>
      <c r="U205" s="9" t="s">
        <v>63</v>
      </c>
      <c r="V205" s="9" t="s">
        <v>987</v>
      </c>
      <c r="W205" s="14">
        <v>22</v>
      </c>
    </row>
    <row r="206" spans="1:23" ht="28.5" customHeight="1">
      <c r="A206" s="9" t="s">
        <v>437</v>
      </c>
      <c r="B206" s="9" t="s">
        <v>522</v>
      </c>
      <c r="C206" s="9">
        <v>374</v>
      </c>
      <c r="D206" s="10">
        <v>61.674999999999997</v>
      </c>
      <c r="E206" s="10">
        <v>64.84</v>
      </c>
      <c r="F206" s="9" t="s">
        <v>5</v>
      </c>
      <c r="G206" s="9">
        <v>3</v>
      </c>
      <c r="H206" s="9" t="s">
        <v>907</v>
      </c>
      <c r="I206" s="9" t="s">
        <v>6</v>
      </c>
      <c r="J206" s="9" t="s">
        <v>79</v>
      </c>
      <c r="K206" s="11">
        <v>33</v>
      </c>
      <c r="L206" s="11">
        <v>3</v>
      </c>
      <c r="M206" s="12">
        <v>1949</v>
      </c>
      <c r="N206" s="12">
        <f t="shared" si="17"/>
        <v>113.7965103831593</v>
      </c>
      <c r="O206" s="10">
        <v>2.7650999999999999</v>
      </c>
      <c r="P206" s="10">
        <v>0.22359999999999999</v>
      </c>
      <c r="Q206" s="11">
        <v>99.533600000000007</v>
      </c>
      <c r="R206" s="10">
        <f t="shared" si="16"/>
        <v>2.5511201600000004</v>
      </c>
      <c r="T206" s="11">
        <v>68.333299999999994</v>
      </c>
      <c r="U206" s="9" t="s">
        <v>63</v>
      </c>
      <c r="V206" s="9" t="s">
        <v>987</v>
      </c>
      <c r="W206" s="14">
        <v>22</v>
      </c>
    </row>
    <row r="207" spans="1:23" ht="28.5" customHeight="1">
      <c r="A207" s="9" t="s">
        <v>437</v>
      </c>
      <c r="B207" s="9" t="s">
        <v>522</v>
      </c>
      <c r="C207" s="9">
        <v>374</v>
      </c>
      <c r="D207" s="10">
        <v>64.84</v>
      </c>
      <c r="E207" s="10">
        <v>66.387</v>
      </c>
      <c r="F207" s="9" t="s">
        <v>5</v>
      </c>
      <c r="G207" s="9">
        <v>3</v>
      </c>
      <c r="H207" s="9" t="s">
        <v>907</v>
      </c>
      <c r="I207" s="9" t="s">
        <v>6</v>
      </c>
      <c r="K207" s="11">
        <v>33</v>
      </c>
      <c r="L207" s="11">
        <v>3</v>
      </c>
      <c r="M207" s="12">
        <v>2009</v>
      </c>
      <c r="N207" s="12">
        <f t="shared" si="17"/>
        <v>43.376118385300536</v>
      </c>
      <c r="O207" s="10">
        <v>4.16</v>
      </c>
      <c r="P207" s="10">
        <v>0.04</v>
      </c>
      <c r="Q207" s="11">
        <v>100</v>
      </c>
      <c r="R207" s="10">
        <f t="shared" si="16"/>
        <v>4.1536</v>
      </c>
      <c r="T207" s="11">
        <v>66.566699999999997</v>
      </c>
      <c r="U207" s="9" t="s">
        <v>63</v>
      </c>
      <c r="V207" s="9"/>
    </row>
    <row r="208" spans="1:23" ht="28.5" customHeight="1">
      <c r="A208" s="9" t="s">
        <v>438</v>
      </c>
      <c r="B208" s="9" t="s">
        <v>522</v>
      </c>
      <c r="C208" s="9">
        <v>377</v>
      </c>
      <c r="D208" s="10">
        <v>0</v>
      </c>
      <c r="E208" s="10">
        <v>1.96</v>
      </c>
      <c r="F208" s="9" t="s">
        <v>5</v>
      </c>
      <c r="G208" s="9">
        <v>3</v>
      </c>
      <c r="H208" s="9" t="s">
        <v>908</v>
      </c>
      <c r="I208" s="9" t="s">
        <v>6</v>
      </c>
      <c r="J208" s="9" t="s">
        <v>73</v>
      </c>
      <c r="K208" s="11">
        <v>568</v>
      </c>
      <c r="L208" s="11">
        <v>62</v>
      </c>
      <c r="M208" s="12">
        <v>2006</v>
      </c>
      <c r="N208" s="12">
        <f t="shared" si="17"/>
        <v>52.438062797793975</v>
      </c>
      <c r="O208" s="10">
        <v>3.9470000000000001</v>
      </c>
      <c r="P208" s="10">
        <v>9.2600000000000002E-2</v>
      </c>
      <c r="Q208" s="11">
        <v>93</v>
      </c>
      <c r="R208" s="10">
        <f t="shared" si="16"/>
        <v>3.70270096</v>
      </c>
      <c r="T208" s="11">
        <v>61.4923</v>
      </c>
      <c r="U208" s="9" t="s">
        <v>63</v>
      </c>
      <c r="V208" s="9" t="s">
        <v>986</v>
      </c>
      <c r="W208" s="14">
        <v>30</v>
      </c>
    </row>
    <row r="209" spans="1:23" ht="28.5" customHeight="1">
      <c r="A209" s="9" t="s">
        <v>439</v>
      </c>
      <c r="B209" s="9" t="s">
        <v>522</v>
      </c>
      <c r="C209" s="9">
        <v>28</v>
      </c>
      <c r="D209" s="10">
        <v>100</v>
      </c>
      <c r="E209" s="10">
        <v>103</v>
      </c>
      <c r="F209" s="9" t="s">
        <v>5</v>
      </c>
      <c r="G209" s="9">
        <v>3</v>
      </c>
      <c r="H209" s="9" t="s">
        <v>909</v>
      </c>
      <c r="I209" s="9" t="s">
        <v>6</v>
      </c>
      <c r="J209" s="9" t="s">
        <v>73</v>
      </c>
      <c r="K209" s="11">
        <v>220</v>
      </c>
      <c r="L209" s="11">
        <v>83</v>
      </c>
      <c r="M209" s="12">
        <v>1987</v>
      </c>
      <c r="N209" s="12">
        <f t="shared" si="17"/>
        <v>88.826988448946025</v>
      </c>
      <c r="O209" s="10">
        <v>3.1960000000000002</v>
      </c>
      <c r="P209" s="10">
        <v>0.219</v>
      </c>
      <c r="Q209" s="11">
        <v>94</v>
      </c>
      <c r="R209" s="10">
        <f t="shared" si="16"/>
        <v>2.8241559999999999</v>
      </c>
      <c r="T209" s="11">
        <v>61.857100000000003</v>
      </c>
      <c r="U209" s="9" t="s">
        <v>63</v>
      </c>
      <c r="V209" s="9" t="s">
        <v>987</v>
      </c>
      <c r="W209" s="14">
        <v>30</v>
      </c>
    </row>
    <row r="210" spans="1:23" ht="28.5" customHeight="1">
      <c r="A210" s="9" t="s">
        <v>439</v>
      </c>
      <c r="B210" s="9" t="s">
        <v>522</v>
      </c>
      <c r="C210" s="9">
        <v>28</v>
      </c>
      <c r="D210" s="10">
        <v>103</v>
      </c>
      <c r="E210" s="10">
        <v>113</v>
      </c>
      <c r="F210" s="9" t="s">
        <v>5</v>
      </c>
      <c r="G210" s="9">
        <v>3</v>
      </c>
      <c r="H210" s="9" t="s">
        <v>909</v>
      </c>
      <c r="I210" s="9" t="s">
        <v>6</v>
      </c>
      <c r="J210" s="9" t="s">
        <v>73</v>
      </c>
      <c r="K210" s="11">
        <v>220</v>
      </c>
      <c r="L210" s="11">
        <v>83</v>
      </c>
      <c r="M210" s="12">
        <v>2009</v>
      </c>
      <c r="N210" s="12">
        <f t="shared" si="17"/>
        <v>43.376118385300536</v>
      </c>
      <c r="O210" s="10">
        <v>4.16</v>
      </c>
      <c r="P210" s="10">
        <v>0.04</v>
      </c>
      <c r="Q210" s="11">
        <v>100</v>
      </c>
      <c r="R210" s="10">
        <f t="shared" si="16"/>
        <v>4.1536</v>
      </c>
      <c r="T210" s="11">
        <v>63.32</v>
      </c>
      <c r="U210" s="9" t="s">
        <v>63</v>
      </c>
      <c r="V210" s="9"/>
    </row>
    <row r="211" spans="1:23" ht="28.5" customHeight="1">
      <c r="A211" s="9" t="s">
        <v>439</v>
      </c>
      <c r="B211" s="9" t="s">
        <v>522</v>
      </c>
      <c r="C211" s="9">
        <v>28</v>
      </c>
      <c r="D211" s="10">
        <v>113</v>
      </c>
      <c r="E211" s="10">
        <v>128.21700000000001</v>
      </c>
      <c r="F211" s="9" t="s">
        <v>5</v>
      </c>
      <c r="G211" s="9">
        <v>3</v>
      </c>
      <c r="H211" s="9" t="s">
        <v>909</v>
      </c>
      <c r="I211" s="9" t="s">
        <v>6</v>
      </c>
      <c r="J211" s="9" t="s">
        <v>73</v>
      </c>
      <c r="K211" s="11">
        <v>220</v>
      </c>
      <c r="L211" s="11">
        <v>83</v>
      </c>
      <c r="M211" s="12">
        <v>2010</v>
      </c>
      <c r="N211" s="12">
        <f t="shared" si="17"/>
        <v>41.726213037688353</v>
      </c>
      <c r="O211" s="10">
        <v>4.2</v>
      </c>
      <c r="P211" s="10">
        <v>0.02</v>
      </c>
      <c r="Q211" s="11">
        <v>100</v>
      </c>
      <c r="R211" s="10">
        <f t="shared" si="16"/>
        <v>4.1984000000000004</v>
      </c>
      <c r="T211" s="11">
        <v>60.545499999999997</v>
      </c>
      <c r="U211" s="9" t="s">
        <v>63</v>
      </c>
      <c r="V211" s="9"/>
    </row>
    <row r="212" spans="1:23" ht="28.5" customHeight="1">
      <c r="A212" s="9" t="s">
        <v>440</v>
      </c>
      <c r="B212" s="9" t="s">
        <v>522</v>
      </c>
      <c r="C212" s="9">
        <v>22</v>
      </c>
      <c r="D212" s="10">
        <v>0</v>
      </c>
      <c r="E212" s="10">
        <v>3.6709999999999998</v>
      </c>
      <c r="F212" s="9" t="s">
        <v>5</v>
      </c>
      <c r="G212" s="9">
        <v>3</v>
      </c>
      <c r="H212" s="9" t="s">
        <v>910</v>
      </c>
      <c r="I212" s="9" t="s">
        <v>13</v>
      </c>
      <c r="J212" s="9" t="s">
        <v>79</v>
      </c>
      <c r="K212" s="11">
        <v>7727.3649999999998</v>
      </c>
      <c r="L212" s="11">
        <v>263.21600000000001</v>
      </c>
      <c r="M212" s="12">
        <v>1999</v>
      </c>
      <c r="N212" s="12">
        <f t="shared" si="17"/>
        <v>65.265709326901941</v>
      </c>
      <c r="O212" s="10">
        <v>3.6640000000000001</v>
      </c>
      <c r="P212" s="10">
        <v>0.21529999999999999</v>
      </c>
      <c r="Q212" s="11">
        <v>94</v>
      </c>
      <c r="R212" s="10">
        <f t="shared" si="16"/>
        <v>3.2985836399999999</v>
      </c>
      <c r="T212" s="11">
        <v>57.424999999999997</v>
      </c>
      <c r="U212" s="9" t="s">
        <v>63</v>
      </c>
      <c r="V212" s="9" t="s">
        <v>986</v>
      </c>
      <c r="W212" s="14">
        <v>8</v>
      </c>
    </row>
    <row r="213" spans="1:23" ht="28.5" customHeight="1">
      <c r="A213" s="9" t="s">
        <v>440</v>
      </c>
      <c r="B213" s="9" t="s">
        <v>522</v>
      </c>
      <c r="C213" s="9">
        <v>22</v>
      </c>
      <c r="D213" s="10">
        <v>3.6709999999999998</v>
      </c>
      <c r="E213" s="10">
        <v>3.839</v>
      </c>
      <c r="F213" s="9" t="s">
        <v>5</v>
      </c>
      <c r="G213" s="9">
        <v>3</v>
      </c>
      <c r="H213" s="9" t="s">
        <v>910</v>
      </c>
      <c r="I213" s="9" t="s">
        <v>12</v>
      </c>
      <c r="J213" s="9" t="s">
        <v>73</v>
      </c>
      <c r="K213" s="11">
        <v>7647</v>
      </c>
      <c r="L213" s="11">
        <v>226</v>
      </c>
      <c r="M213" s="12">
        <v>1984</v>
      </c>
      <c r="N213" s="12">
        <f>(LN(O213/5))/-0.0038</f>
        <v>144.21274076150178</v>
      </c>
      <c r="O213" s="10">
        <v>2.8904999999999998</v>
      </c>
      <c r="P213" s="10" t="s">
        <v>226</v>
      </c>
      <c r="Q213" s="11">
        <v>96</v>
      </c>
      <c r="R213" s="10">
        <f>O213-5*(1-(Q213/100))</f>
        <v>2.6904999999999997</v>
      </c>
      <c r="S213" s="10">
        <v>0.40479999999999999</v>
      </c>
      <c r="U213" s="9" t="s">
        <v>63</v>
      </c>
      <c r="V213" s="9" t="s">
        <v>987</v>
      </c>
      <c r="W213" s="14">
        <v>24</v>
      </c>
    </row>
    <row r="214" spans="1:23" ht="28.5" customHeight="1">
      <c r="A214" s="9" t="s">
        <v>440</v>
      </c>
      <c r="B214" s="9" t="s">
        <v>522</v>
      </c>
      <c r="C214" s="9">
        <v>22</v>
      </c>
      <c r="D214" s="10">
        <v>3.8450000000000002</v>
      </c>
      <c r="E214" s="10">
        <v>4.008</v>
      </c>
      <c r="F214" s="9" t="s">
        <v>5</v>
      </c>
      <c r="G214" s="9">
        <v>3</v>
      </c>
      <c r="H214" s="9" t="s">
        <v>910</v>
      </c>
      <c r="I214" s="9" t="s">
        <v>13</v>
      </c>
      <c r="J214" s="9" t="s">
        <v>73</v>
      </c>
      <c r="K214" s="11">
        <v>7647</v>
      </c>
      <c r="L214" s="11">
        <v>226</v>
      </c>
      <c r="M214" s="12">
        <v>1997</v>
      </c>
      <c r="N214" s="12">
        <f t="shared" ref="N214:N220" si="18">(LN(O214/5.35))/-0.0058</f>
        <v>134.76223599097932</v>
      </c>
      <c r="O214" s="10">
        <v>2.4485000000000001</v>
      </c>
      <c r="P214" s="10">
        <v>0.193</v>
      </c>
      <c r="Q214" s="11">
        <v>95</v>
      </c>
      <c r="R214" s="10">
        <f t="shared" ref="R214:R220" si="19">O214-(4*(P214^2))-(3*(1-Q214/100))</f>
        <v>2.1495040000000003</v>
      </c>
      <c r="T214" s="11">
        <v>53.1</v>
      </c>
      <c r="U214" s="9" t="s">
        <v>63</v>
      </c>
      <c r="V214" s="9" t="s">
        <v>987</v>
      </c>
      <c r="W214" s="14">
        <v>42</v>
      </c>
    </row>
    <row r="215" spans="1:23" ht="28.5" customHeight="1">
      <c r="A215" s="9" t="s">
        <v>440</v>
      </c>
      <c r="B215" s="9" t="s">
        <v>522</v>
      </c>
      <c r="C215" s="9">
        <v>22</v>
      </c>
      <c r="D215" s="10">
        <v>4.008</v>
      </c>
      <c r="E215" s="10">
        <v>6.5810000000000004</v>
      </c>
      <c r="F215" s="9" t="s">
        <v>5</v>
      </c>
      <c r="G215" s="9">
        <v>3</v>
      </c>
      <c r="H215" s="9" t="s">
        <v>910</v>
      </c>
      <c r="I215" s="9" t="s">
        <v>13</v>
      </c>
      <c r="J215" s="9" t="s">
        <v>73</v>
      </c>
      <c r="K215" s="11">
        <v>4410.2262000000001</v>
      </c>
      <c r="L215" s="11">
        <v>196.892</v>
      </c>
      <c r="M215" s="12">
        <v>1997</v>
      </c>
      <c r="N215" s="12">
        <f t="shared" si="18"/>
        <v>72.954191696045697</v>
      </c>
      <c r="O215" s="10">
        <v>3.5042</v>
      </c>
      <c r="P215" s="10">
        <v>0.19</v>
      </c>
      <c r="Q215" s="11">
        <v>93</v>
      </c>
      <c r="R215" s="10">
        <f t="shared" si="19"/>
        <v>3.1497999999999999</v>
      </c>
      <c r="T215" s="11">
        <v>56.383299999999998</v>
      </c>
      <c r="U215" s="9" t="s">
        <v>63</v>
      </c>
      <c r="V215" s="9" t="s">
        <v>987</v>
      </c>
      <c r="W215" s="14">
        <v>42</v>
      </c>
    </row>
    <row r="216" spans="1:23" ht="28.5" customHeight="1">
      <c r="A216" s="9" t="s">
        <v>440</v>
      </c>
      <c r="B216" s="9" t="s">
        <v>522</v>
      </c>
      <c r="C216" s="9">
        <v>22</v>
      </c>
      <c r="D216" s="10">
        <v>6.5810000000000004</v>
      </c>
      <c r="E216" s="10">
        <v>13.712999999999999</v>
      </c>
      <c r="F216" s="9" t="s">
        <v>5</v>
      </c>
      <c r="G216" s="9">
        <v>3</v>
      </c>
      <c r="H216" s="9" t="s">
        <v>911</v>
      </c>
      <c r="I216" s="9" t="s">
        <v>13</v>
      </c>
      <c r="J216" s="9" t="s">
        <v>73</v>
      </c>
      <c r="K216" s="11">
        <v>2567.6203</v>
      </c>
      <c r="L216" s="11">
        <v>137.00800000000001</v>
      </c>
      <c r="M216" s="12">
        <v>2005</v>
      </c>
      <c r="N216" s="12">
        <f t="shared" si="18"/>
        <v>48.422736023251112</v>
      </c>
      <c r="O216" s="10">
        <v>4.04</v>
      </c>
      <c r="P216" s="10">
        <v>0.17680000000000001</v>
      </c>
      <c r="Q216" s="11">
        <v>99</v>
      </c>
      <c r="R216" s="10">
        <f t="shared" si="19"/>
        <v>3.8849670400000003</v>
      </c>
      <c r="T216" s="11">
        <v>45.064300000000003</v>
      </c>
      <c r="U216" s="9" t="s">
        <v>63</v>
      </c>
      <c r="V216" s="9"/>
    </row>
    <row r="217" spans="1:23" ht="28.5" customHeight="1">
      <c r="A217" s="9" t="s">
        <v>440</v>
      </c>
      <c r="B217" s="9" t="s">
        <v>522</v>
      </c>
      <c r="C217" s="9">
        <v>22</v>
      </c>
      <c r="D217" s="10">
        <v>13.712999999999999</v>
      </c>
      <c r="E217" s="10">
        <v>17.494</v>
      </c>
      <c r="F217" s="9" t="s">
        <v>5</v>
      </c>
      <c r="G217" s="9">
        <v>3</v>
      </c>
      <c r="H217" s="9" t="s">
        <v>911</v>
      </c>
      <c r="I217" s="9" t="s">
        <v>13</v>
      </c>
      <c r="J217" s="9" t="s">
        <v>73</v>
      </c>
      <c r="K217" s="11">
        <v>2674</v>
      </c>
      <c r="L217" s="11">
        <v>143</v>
      </c>
      <c r="M217" s="12">
        <v>2005</v>
      </c>
      <c r="N217" s="12">
        <f t="shared" si="18"/>
        <v>38.231493768367237</v>
      </c>
      <c r="O217" s="10">
        <v>4.2859999999999996</v>
      </c>
      <c r="P217" s="10">
        <v>0.20200000000000001</v>
      </c>
      <c r="Q217" s="11">
        <v>100</v>
      </c>
      <c r="R217" s="10">
        <f t="shared" si="19"/>
        <v>4.1227839999999993</v>
      </c>
      <c r="T217" s="11">
        <v>52.81</v>
      </c>
      <c r="U217" s="9" t="s">
        <v>63</v>
      </c>
      <c r="V217" s="9"/>
    </row>
    <row r="218" spans="1:23" ht="28.5" customHeight="1">
      <c r="A218" s="9" t="s">
        <v>441</v>
      </c>
      <c r="B218" s="9" t="s">
        <v>522</v>
      </c>
      <c r="C218" s="9">
        <v>390</v>
      </c>
      <c r="D218" s="10">
        <v>0</v>
      </c>
      <c r="E218" s="10">
        <v>0.13800000000000001</v>
      </c>
      <c r="F218" s="9" t="s">
        <v>5</v>
      </c>
      <c r="G218" s="9">
        <v>3</v>
      </c>
      <c r="H218" s="9" t="s">
        <v>912</v>
      </c>
      <c r="I218" s="9" t="s">
        <v>13</v>
      </c>
      <c r="J218" s="9" t="s">
        <v>73</v>
      </c>
      <c r="K218" s="11">
        <v>5422</v>
      </c>
      <c r="L218" s="11">
        <v>213</v>
      </c>
      <c r="M218" s="12">
        <v>2001</v>
      </c>
      <c r="N218" s="12">
        <f t="shared" si="18"/>
        <v>94.569801120451643</v>
      </c>
      <c r="O218" s="10">
        <v>3.0912999999999999</v>
      </c>
      <c r="P218" s="10">
        <v>0.2442</v>
      </c>
      <c r="Q218" s="11">
        <v>92</v>
      </c>
      <c r="R218" s="10">
        <f t="shared" si="19"/>
        <v>2.61276544</v>
      </c>
      <c r="T218" s="11">
        <v>55.6</v>
      </c>
      <c r="U218" s="9" t="s">
        <v>63</v>
      </c>
      <c r="V218" s="9" t="s">
        <v>988</v>
      </c>
      <c r="W218" s="14">
        <v>20</v>
      </c>
    </row>
    <row r="219" spans="1:23" ht="28.5" customHeight="1">
      <c r="A219" s="9" t="s">
        <v>441</v>
      </c>
      <c r="B219" s="9" t="s">
        <v>522</v>
      </c>
      <c r="C219" s="9">
        <v>390</v>
      </c>
      <c r="D219" s="10">
        <v>0.13800000000000001</v>
      </c>
      <c r="E219" s="10">
        <v>6.6289999999999996</v>
      </c>
      <c r="F219" s="9" t="s">
        <v>5</v>
      </c>
      <c r="G219" s="9">
        <v>3</v>
      </c>
      <c r="H219" s="9" t="s">
        <v>912</v>
      </c>
      <c r="I219" s="9" t="s">
        <v>13</v>
      </c>
      <c r="J219" s="9" t="s">
        <v>73</v>
      </c>
      <c r="K219" s="11">
        <v>4041.2217000000001</v>
      </c>
      <c r="L219" s="11">
        <v>202.78280000000001</v>
      </c>
      <c r="M219" s="12">
        <v>1971</v>
      </c>
      <c r="N219" s="12">
        <f t="shared" si="18"/>
        <v>77.768790342166639</v>
      </c>
      <c r="O219" s="10">
        <v>3.4077000000000002</v>
      </c>
      <c r="P219" s="10">
        <v>0.25190000000000001</v>
      </c>
      <c r="Q219" s="11">
        <v>93</v>
      </c>
      <c r="R219" s="10">
        <f t="shared" si="19"/>
        <v>2.94388556</v>
      </c>
      <c r="T219" s="11">
        <v>58.353299999999997</v>
      </c>
      <c r="U219" s="9" t="s">
        <v>63</v>
      </c>
      <c r="V219" s="9" t="s">
        <v>988</v>
      </c>
      <c r="W219" s="14">
        <v>20</v>
      </c>
    </row>
    <row r="220" spans="1:23" ht="28.5" customHeight="1">
      <c r="A220" s="9" t="s">
        <v>441</v>
      </c>
      <c r="B220" s="9" t="s">
        <v>522</v>
      </c>
      <c r="C220" s="9">
        <v>390</v>
      </c>
      <c r="D220" s="10">
        <v>6.63</v>
      </c>
      <c r="E220" s="10">
        <v>7.71</v>
      </c>
      <c r="F220" s="9" t="s">
        <v>5</v>
      </c>
      <c r="G220" s="9">
        <v>3</v>
      </c>
      <c r="H220" s="9" t="s">
        <v>913</v>
      </c>
      <c r="I220" s="9" t="s">
        <v>6</v>
      </c>
      <c r="J220" s="9" t="s">
        <v>73</v>
      </c>
      <c r="K220" s="11">
        <v>940</v>
      </c>
      <c r="L220" s="11">
        <v>11</v>
      </c>
      <c r="M220" s="12">
        <v>1955</v>
      </c>
      <c r="N220" s="12">
        <f t="shared" si="18"/>
        <v>79.028143294612889</v>
      </c>
      <c r="O220" s="10">
        <v>3.3828999999999998</v>
      </c>
      <c r="P220" s="10">
        <v>0.23</v>
      </c>
      <c r="Q220" s="11">
        <v>98</v>
      </c>
      <c r="R220" s="10">
        <f t="shared" si="19"/>
        <v>3.1112999999999995</v>
      </c>
      <c r="T220" s="11">
        <v>61.64</v>
      </c>
      <c r="U220" s="9" t="s">
        <v>63</v>
      </c>
      <c r="V220" s="9" t="s">
        <v>987</v>
      </c>
      <c r="W220" s="14">
        <v>43</v>
      </c>
    </row>
    <row r="221" spans="1:23" ht="28.5" customHeight="1">
      <c r="A221" s="9" t="s">
        <v>442</v>
      </c>
      <c r="B221" s="9" t="s">
        <v>522</v>
      </c>
      <c r="C221" s="9">
        <v>150</v>
      </c>
      <c r="D221" s="10">
        <v>0.216</v>
      </c>
      <c r="E221" s="10">
        <v>2.4580000000000002</v>
      </c>
      <c r="F221" s="9" t="s">
        <v>5</v>
      </c>
      <c r="G221" s="9">
        <v>3</v>
      </c>
      <c r="H221" s="9" t="s">
        <v>914</v>
      </c>
      <c r="I221" s="9" t="s">
        <v>12</v>
      </c>
      <c r="J221" s="9" t="s">
        <v>73</v>
      </c>
      <c r="K221" s="11">
        <v>4658</v>
      </c>
      <c r="L221" s="11">
        <v>181</v>
      </c>
      <c r="M221" s="12">
        <v>2006</v>
      </c>
      <c r="N221" s="12">
        <f>(LN(O221/5))/-0.0038</f>
        <v>133.12401323706825</v>
      </c>
      <c r="O221" s="10">
        <v>3.0148999999999999</v>
      </c>
      <c r="P221" s="10" t="s">
        <v>226</v>
      </c>
      <c r="Q221" s="11">
        <v>98</v>
      </c>
      <c r="R221" s="10">
        <f>O221-5*(1-(Q221/100))</f>
        <v>2.9148999999999998</v>
      </c>
      <c r="S221" s="10">
        <v>0.18959999999999999</v>
      </c>
      <c r="T221" s="11">
        <v>48.85</v>
      </c>
      <c r="U221" s="9" t="s">
        <v>213</v>
      </c>
      <c r="V221" s="9" t="s">
        <v>987</v>
      </c>
      <c r="W221" s="14">
        <v>43</v>
      </c>
    </row>
    <row r="222" spans="1:23" ht="28.5" customHeight="1">
      <c r="A222" s="9" t="s">
        <v>442</v>
      </c>
      <c r="B222" s="9" t="s">
        <v>522</v>
      </c>
      <c r="C222" s="9">
        <v>150</v>
      </c>
      <c r="D222" s="10">
        <v>2.67</v>
      </c>
      <c r="E222" s="10">
        <v>8.3960000000000008</v>
      </c>
      <c r="F222" s="9" t="s">
        <v>5</v>
      </c>
      <c r="G222" s="9">
        <v>3</v>
      </c>
      <c r="H222" s="9" t="s">
        <v>914</v>
      </c>
      <c r="I222" s="9" t="s">
        <v>6</v>
      </c>
      <c r="J222" s="9" t="s">
        <v>73</v>
      </c>
      <c r="K222" s="11">
        <v>712</v>
      </c>
      <c r="L222" s="11">
        <v>64</v>
      </c>
      <c r="M222" s="12">
        <v>1991</v>
      </c>
      <c r="N222" s="12">
        <f t="shared" ref="N222:N246" si="20">(LN(O222/5.35))/-0.0058</f>
        <v>131.19410969557521</v>
      </c>
      <c r="O222" s="10">
        <v>2.4996999999999998</v>
      </c>
      <c r="P222" s="10">
        <v>0.2218</v>
      </c>
      <c r="Q222" s="11">
        <v>98</v>
      </c>
      <c r="R222" s="10">
        <f t="shared" ref="R222:R246" si="21">O222-(4*(P222^2))-(3*(1-Q222/100))</f>
        <v>2.2429190399999999</v>
      </c>
      <c r="T222" s="11">
        <v>66.8</v>
      </c>
      <c r="U222" s="9" t="s">
        <v>63</v>
      </c>
      <c r="V222" s="9" t="s">
        <v>987</v>
      </c>
      <c r="W222" s="14">
        <v>13</v>
      </c>
    </row>
    <row r="223" spans="1:23" ht="28.5" customHeight="1">
      <c r="A223" s="9" t="s">
        <v>442</v>
      </c>
      <c r="B223" s="9" t="s">
        <v>522</v>
      </c>
      <c r="C223" s="9">
        <v>150</v>
      </c>
      <c r="D223" s="10">
        <v>8.3960000000000008</v>
      </c>
      <c r="E223" s="10">
        <v>14.875</v>
      </c>
      <c r="F223" s="9" t="s">
        <v>5</v>
      </c>
      <c r="G223" s="9">
        <v>3</v>
      </c>
      <c r="H223" s="9" t="s">
        <v>914</v>
      </c>
      <c r="I223" s="9" t="s">
        <v>6</v>
      </c>
      <c r="J223" s="9" t="s">
        <v>73</v>
      </c>
      <c r="K223" s="11">
        <v>635.98519999999996</v>
      </c>
      <c r="L223" s="11">
        <v>42.715899999999998</v>
      </c>
      <c r="M223" s="12">
        <v>1995</v>
      </c>
      <c r="N223" s="12">
        <f t="shared" si="20"/>
        <v>88.940313846386502</v>
      </c>
      <c r="O223" s="10">
        <v>3.1939000000000002</v>
      </c>
      <c r="P223" s="10">
        <v>0.23649999999999999</v>
      </c>
      <c r="Q223" s="11">
        <v>99.029200000000003</v>
      </c>
      <c r="R223" s="10">
        <f t="shared" si="21"/>
        <v>2.9410470000000002</v>
      </c>
      <c r="T223" s="11">
        <v>68.3917</v>
      </c>
      <c r="U223" s="9" t="s">
        <v>63</v>
      </c>
      <c r="V223" s="9" t="s">
        <v>987</v>
      </c>
      <c r="W223" s="14">
        <v>35</v>
      </c>
    </row>
    <row r="224" spans="1:23" ht="28.5" customHeight="1">
      <c r="A224" s="9" t="s">
        <v>442</v>
      </c>
      <c r="B224" s="9" t="s">
        <v>522</v>
      </c>
      <c r="C224" s="9">
        <v>150</v>
      </c>
      <c r="D224" s="10">
        <v>14.875</v>
      </c>
      <c r="E224" s="10">
        <v>23.24</v>
      </c>
      <c r="F224" s="9" t="s">
        <v>5</v>
      </c>
      <c r="G224" s="9">
        <v>3</v>
      </c>
      <c r="H224" s="9" t="s">
        <v>914</v>
      </c>
      <c r="I224" s="9" t="s">
        <v>6</v>
      </c>
      <c r="J224" s="9" t="s">
        <v>73</v>
      </c>
      <c r="K224" s="11">
        <v>303.55770000000001</v>
      </c>
      <c r="L224" s="11">
        <v>18.240300000000001</v>
      </c>
      <c r="M224" s="12">
        <v>2004</v>
      </c>
      <c r="N224" s="12">
        <f t="shared" si="20"/>
        <v>60.005887197096136</v>
      </c>
      <c r="O224" s="10">
        <v>3.7774999999999999</v>
      </c>
      <c r="P224" s="10">
        <v>9.3600000000000003E-2</v>
      </c>
      <c r="Q224" s="11">
        <v>100</v>
      </c>
      <c r="R224" s="10">
        <f t="shared" si="21"/>
        <v>3.7424561599999997</v>
      </c>
      <c r="T224" s="11">
        <v>71.95</v>
      </c>
      <c r="U224" s="9" t="s">
        <v>63</v>
      </c>
      <c r="V224" s="9" t="s">
        <v>986</v>
      </c>
      <c r="W224" s="14">
        <v>39</v>
      </c>
    </row>
    <row r="225" spans="1:23" ht="28.5" customHeight="1">
      <c r="A225" s="9" t="s">
        <v>443</v>
      </c>
      <c r="B225" s="9" t="s">
        <v>522</v>
      </c>
      <c r="C225" s="9">
        <v>410</v>
      </c>
      <c r="D225" s="10">
        <v>3.1139999999999999</v>
      </c>
      <c r="E225" s="10">
        <v>3.8450000000000002</v>
      </c>
      <c r="F225" s="9" t="s">
        <v>5</v>
      </c>
      <c r="G225" s="9">
        <v>3</v>
      </c>
      <c r="H225" s="9" t="s">
        <v>915</v>
      </c>
      <c r="I225" s="9" t="s">
        <v>6</v>
      </c>
      <c r="J225" s="9" t="s">
        <v>73</v>
      </c>
      <c r="K225" s="11">
        <v>956</v>
      </c>
      <c r="L225" s="11">
        <v>56</v>
      </c>
      <c r="M225" s="12">
        <v>1991</v>
      </c>
      <c r="N225" s="12">
        <f t="shared" si="20"/>
        <v>128.80357366242902</v>
      </c>
      <c r="O225" s="10">
        <v>2.5346000000000002</v>
      </c>
      <c r="P225" s="10">
        <v>0.23619999999999999</v>
      </c>
      <c r="Q225" s="11">
        <v>48</v>
      </c>
      <c r="R225" s="10">
        <v>1.5</v>
      </c>
      <c r="T225" s="11">
        <v>63.825000000000003</v>
      </c>
      <c r="U225" s="9" t="s">
        <v>213</v>
      </c>
      <c r="V225" s="9" t="s">
        <v>987</v>
      </c>
      <c r="W225" s="14">
        <v>11</v>
      </c>
    </row>
    <row r="226" spans="1:23" ht="28.5" customHeight="1">
      <c r="A226" s="9" t="s">
        <v>443</v>
      </c>
      <c r="B226" s="9" t="s">
        <v>522</v>
      </c>
      <c r="C226" s="9">
        <v>410</v>
      </c>
      <c r="D226" s="10">
        <v>3.8450000000000002</v>
      </c>
      <c r="E226" s="10">
        <v>3.8639999999999999</v>
      </c>
      <c r="F226" s="9" t="s">
        <v>5</v>
      </c>
      <c r="G226" s="9">
        <v>3</v>
      </c>
      <c r="H226" s="9" t="s">
        <v>915</v>
      </c>
      <c r="I226" s="9" t="s">
        <v>6</v>
      </c>
      <c r="J226" s="9" t="s">
        <v>73</v>
      </c>
      <c r="K226" s="11">
        <v>982.10530000000006</v>
      </c>
      <c r="L226" s="11">
        <v>57.684199999999997</v>
      </c>
      <c r="M226" s="12">
        <v>1991</v>
      </c>
      <c r="N226" s="12">
        <f t="shared" si="20"/>
        <v>153.37046636663541</v>
      </c>
      <c r="O226" s="10">
        <v>2.198</v>
      </c>
      <c r="P226" s="10">
        <v>0.38529999999999998</v>
      </c>
      <c r="Q226" s="11">
        <v>75</v>
      </c>
      <c r="R226" s="10">
        <v>1.5</v>
      </c>
      <c r="U226" s="9" t="s">
        <v>213</v>
      </c>
      <c r="V226" s="9" t="s">
        <v>987</v>
      </c>
      <c r="W226" s="14">
        <v>11</v>
      </c>
    </row>
    <row r="227" spans="1:23" ht="28.5" customHeight="1">
      <c r="A227" s="9" t="s">
        <v>443</v>
      </c>
      <c r="B227" s="9" t="s">
        <v>522</v>
      </c>
      <c r="C227" s="9">
        <v>410</v>
      </c>
      <c r="D227" s="10">
        <v>3.8639999999999999</v>
      </c>
      <c r="E227" s="10">
        <v>12.541</v>
      </c>
      <c r="F227" s="9" t="s">
        <v>5</v>
      </c>
      <c r="G227" s="9">
        <v>3</v>
      </c>
      <c r="H227" s="9" t="s">
        <v>915</v>
      </c>
      <c r="I227" s="9" t="s">
        <v>6</v>
      </c>
      <c r="J227" s="9" t="s">
        <v>73</v>
      </c>
      <c r="K227" s="11">
        <v>506.3682</v>
      </c>
      <c r="L227" s="11">
        <v>53.329700000000003</v>
      </c>
      <c r="M227" s="12">
        <v>1985</v>
      </c>
      <c r="N227" s="12">
        <f t="shared" si="20"/>
        <v>168.47799932223211</v>
      </c>
      <c r="O227" s="10">
        <v>2.0135999999999998</v>
      </c>
      <c r="P227" s="10">
        <v>0.24360000000000001</v>
      </c>
      <c r="Q227" s="11">
        <v>75</v>
      </c>
      <c r="R227" s="10">
        <v>1.5</v>
      </c>
      <c r="T227" s="11">
        <v>61.463200000000001</v>
      </c>
      <c r="U227" s="9" t="s">
        <v>63</v>
      </c>
      <c r="V227" s="9" t="s">
        <v>988</v>
      </c>
      <c r="W227" s="14">
        <v>14</v>
      </c>
    </row>
    <row r="228" spans="1:23" ht="28.5" customHeight="1">
      <c r="A228" s="9" t="s">
        <v>443</v>
      </c>
      <c r="B228" s="9" t="s">
        <v>522</v>
      </c>
      <c r="C228" s="9">
        <v>410</v>
      </c>
      <c r="D228" s="10">
        <v>12.541</v>
      </c>
      <c r="E228" s="10">
        <v>16.477</v>
      </c>
      <c r="F228" s="9" t="s">
        <v>5</v>
      </c>
      <c r="G228" s="9">
        <v>3</v>
      </c>
      <c r="H228" s="9" t="s">
        <v>916</v>
      </c>
      <c r="I228" s="9" t="s">
        <v>6</v>
      </c>
      <c r="J228" s="9" t="s">
        <v>73</v>
      </c>
      <c r="K228" s="11">
        <v>130</v>
      </c>
      <c r="L228" s="11">
        <v>14</v>
      </c>
      <c r="M228" s="12">
        <v>1998</v>
      </c>
      <c r="N228" s="12">
        <f t="shared" si="20"/>
        <v>90.284297413999809</v>
      </c>
      <c r="O228" s="10">
        <v>3.1690999999999998</v>
      </c>
      <c r="P228" s="10">
        <v>0.25359999999999999</v>
      </c>
      <c r="Q228" s="11">
        <v>87</v>
      </c>
      <c r="R228" s="10">
        <f t="shared" si="21"/>
        <v>2.5218481599999998</v>
      </c>
      <c r="T228" s="11">
        <v>66.11</v>
      </c>
      <c r="U228" s="9" t="s">
        <v>63</v>
      </c>
      <c r="V228" s="9" t="s">
        <v>988</v>
      </c>
      <c r="W228" s="14">
        <v>19</v>
      </c>
    </row>
    <row r="229" spans="1:23" ht="28.5" customHeight="1">
      <c r="A229" s="9" t="s">
        <v>444</v>
      </c>
      <c r="B229" s="9" t="s">
        <v>522</v>
      </c>
      <c r="C229" s="9">
        <v>412</v>
      </c>
      <c r="D229" s="10">
        <v>2.81</v>
      </c>
      <c r="E229" s="10">
        <v>2.93</v>
      </c>
      <c r="F229" s="9" t="s">
        <v>5</v>
      </c>
      <c r="G229" s="9">
        <v>3</v>
      </c>
      <c r="H229" s="9" t="s">
        <v>917</v>
      </c>
      <c r="I229" s="9" t="s">
        <v>6</v>
      </c>
      <c r="J229" s="9" t="s">
        <v>79</v>
      </c>
      <c r="K229" s="11">
        <v>244</v>
      </c>
      <c r="L229" s="11">
        <v>27</v>
      </c>
      <c r="M229" s="12">
        <v>1973</v>
      </c>
      <c r="N229" s="12">
        <f t="shared" si="20"/>
        <v>91.135105825232117</v>
      </c>
      <c r="O229" s="10">
        <v>3.1535000000000002</v>
      </c>
      <c r="P229" s="10">
        <v>0.21360000000000001</v>
      </c>
      <c r="Q229" s="11">
        <v>83</v>
      </c>
      <c r="R229" s="10">
        <f t="shared" si="21"/>
        <v>2.4610001599999998</v>
      </c>
      <c r="T229" s="11">
        <v>57.6</v>
      </c>
      <c r="U229" s="9" t="s">
        <v>63</v>
      </c>
      <c r="V229" s="9" t="s">
        <v>987</v>
      </c>
      <c r="W229" s="14">
        <v>37</v>
      </c>
    </row>
    <row r="230" spans="1:23" ht="28.5" customHeight="1">
      <c r="A230" s="9" t="s">
        <v>444</v>
      </c>
      <c r="B230" s="9" t="s">
        <v>522</v>
      </c>
      <c r="C230" s="9">
        <v>412</v>
      </c>
      <c r="D230" s="10">
        <v>2.93</v>
      </c>
      <c r="E230" s="10">
        <v>3.8860000000000001</v>
      </c>
      <c r="F230" s="9" t="s">
        <v>5</v>
      </c>
      <c r="G230" s="9">
        <v>3</v>
      </c>
      <c r="H230" s="9" t="s">
        <v>917</v>
      </c>
      <c r="I230" s="9" t="s">
        <v>6</v>
      </c>
      <c r="J230" s="9" t="s">
        <v>73</v>
      </c>
      <c r="K230" s="11">
        <v>244</v>
      </c>
      <c r="L230" s="11">
        <v>27</v>
      </c>
      <c r="M230" s="12">
        <v>2001</v>
      </c>
      <c r="N230" s="12">
        <f t="shared" si="20"/>
        <v>88.062641450161166</v>
      </c>
      <c r="O230" s="10">
        <v>3.2101999999999999</v>
      </c>
      <c r="P230" s="10">
        <v>0.2263</v>
      </c>
      <c r="Q230" s="11">
        <v>86</v>
      </c>
      <c r="R230" s="10">
        <f t="shared" si="21"/>
        <v>2.5853532399999999</v>
      </c>
      <c r="T230" s="11">
        <v>67.45</v>
      </c>
      <c r="U230" s="9" t="s">
        <v>63</v>
      </c>
      <c r="V230" s="9" t="s">
        <v>987</v>
      </c>
      <c r="W230" s="14">
        <v>37</v>
      </c>
    </row>
    <row r="231" spans="1:23" ht="28.5" customHeight="1">
      <c r="A231" s="9" t="s">
        <v>444</v>
      </c>
      <c r="B231" s="9" t="s">
        <v>522</v>
      </c>
      <c r="C231" s="9">
        <v>412</v>
      </c>
      <c r="D231" s="10">
        <v>3.8860000000000001</v>
      </c>
      <c r="E231" s="10">
        <v>6.4</v>
      </c>
      <c r="F231" s="9" t="s">
        <v>5</v>
      </c>
      <c r="G231" s="9">
        <v>3</v>
      </c>
      <c r="H231" s="9" t="s">
        <v>917</v>
      </c>
      <c r="I231" s="9" t="s">
        <v>6</v>
      </c>
      <c r="J231" s="9" t="s">
        <v>73</v>
      </c>
      <c r="K231" s="11">
        <v>244</v>
      </c>
      <c r="L231" s="11">
        <v>27</v>
      </c>
      <c r="M231" s="12">
        <v>2001</v>
      </c>
      <c r="N231" s="12">
        <f t="shared" si="20"/>
        <v>82.300455790276018</v>
      </c>
      <c r="O231" s="10">
        <v>3.3193000000000001</v>
      </c>
      <c r="P231" s="10">
        <v>0.21460000000000001</v>
      </c>
      <c r="Q231" s="11">
        <v>94</v>
      </c>
      <c r="R231" s="10">
        <f t="shared" si="21"/>
        <v>2.9550873599999998</v>
      </c>
      <c r="T231" s="11">
        <v>70.2667</v>
      </c>
      <c r="U231" s="9" t="s">
        <v>63</v>
      </c>
      <c r="V231" s="9" t="s">
        <v>987</v>
      </c>
      <c r="W231" s="14">
        <v>37</v>
      </c>
    </row>
    <row r="232" spans="1:23" ht="28.5" customHeight="1">
      <c r="A232" s="9" t="s">
        <v>444</v>
      </c>
      <c r="B232" s="9" t="s">
        <v>522</v>
      </c>
      <c r="C232" s="9">
        <v>412</v>
      </c>
      <c r="D232" s="10">
        <v>6.4</v>
      </c>
      <c r="E232" s="10">
        <v>10.327</v>
      </c>
      <c r="F232" s="9" t="s">
        <v>5</v>
      </c>
      <c r="G232" s="9">
        <v>3</v>
      </c>
      <c r="H232" s="9" t="s">
        <v>917</v>
      </c>
      <c r="I232" s="9" t="s">
        <v>6</v>
      </c>
      <c r="J232" s="9" t="s">
        <v>73</v>
      </c>
      <c r="K232" s="11">
        <v>244</v>
      </c>
      <c r="L232" s="11">
        <v>27</v>
      </c>
      <c r="M232" s="12">
        <v>2001</v>
      </c>
      <c r="N232" s="12">
        <f t="shared" si="20"/>
        <v>92.204554650704495</v>
      </c>
      <c r="O232" s="10">
        <v>3.1339999999999999</v>
      </c>
      <c r="P232" s="10">
        <v>0.2142</v>
      </c>
      <c r="Q232" s="11">
        <v>92</v>
      </c>
      <c r="R232" s="10">
        <f t="shared" si="21"/>
        <v>2.7104734399999999</v>
      </c>
      <c r="T232" s="11">
        <v>68.537499999999994</v>
      </c>
      <c r="U232" s="9" t="s">
        <v>63</v>
      </c>
      <c r="V232" s="9" t="s">
        <v>987</v>
      </c>
      <c r="W232" s="14">
        <v>28</v>
      </c>
    </row>
    <row r="233" spans="1:23" ht="28.5" customHeight="1">
      <c r="A233" s="9" t="s">
        <v>444</v>
      </c>
      <c r="B233" s="9" t="s">
        <v>522</v>
      </c>
      <c r="C233" s="9">
        <v>412</v>
      </c>
      <c r="D233" s="10">
        <v>10.327</v>
      </c>
      <c r="E233" s="10">
        <v>24.831</v>
      </c>
      <c r="F233" s="9" t="s">
        <v>5</v>
      </c>
      <c r="G233" s="9">
        <v>3</v>
      </c>
      <c r="H233" s="9" t="s">
        <v>918</v>
      </c>
      <c r="I233" s="9" t="s">
        <v>6</v>
      </c>
      <c r="J233" s="9" t="s">
        <v>73</v>
      </c>
      <c r="K233" s="11">
        <v>332.16820000000001</v>
      </c>
      <c r="L233" s="11">
        <v>37.508899999999997</v>
      </c>
      <c r="M233" s="12">
        <v>1999</v>
      </c>
      <c r="N233" s="12">
        <f t="shared" si="20"/>
        <v>73.313741237055979</v>
      </c>
      <c r="O233" s="10">
        <v>3.4969000000000001</v>
      </c>
      <c r="P233" s="10">
        <v>8.9800000000000005E-2</v>
      </c>
      <c r="Q233" s="11">
        <v>94</v>
      </c>
      <c r="R233" s="10">
        <f t="shared" si="21"/>
        <v>3.2846438399999998</v>
      </c>
      <c r="T233" s="11">
        <v>63.013300000000001</v>
      </c>
      <c r="U233" s="9" t="s">
        <v>63</v>
      </c>
      <c r="V233" s="9" t="s">
        <v>986</v>
      </c>
      <c r="W233" s="14">
        <v>5</v>
      </c>
    </row>
    <row r="234" spans="1:23" ht="28.5" customHeight="1">
      <c r="A234" s="9" t="s">
        <v>445</v>
      </c>
      <c r="B234" s="9" t="s">
        <v>522</v>
      </c>
      <c r="C234" s="9">
        <v>411</v>
      </c>
      <c r="D234" s="10">
        <v>0</v>
      </c>
      <c r="E234" s="10">
        <v>4.0369999999999999</v>
      </c>
      <c r="F234" s="9" t="s">
        <v>5</v>
      </c>
      <c r="G234" s="9">
        <v>3</v>
      </c>
      <c r="H234" s="9" t="s">
        <v>919</v>
      </c>
      <c r="I234" s="9" t="s">
        <v>6</v>
      </c>
      <c r="K234" s="11">
        <v>196</v>
      </c>
      <c r="L234" s="11">
        <v>36</v>
      </c>
      <c r="M234" s="12">
        <v>1953</v>
      </c>
      <c r="N234" s="12">
        <f t="shared" si="20"/>
        <v>155.46179101985788</v>
      </c>
      <c r="O234" s="10">
        <v>2.1715</v>
      </c>
      <c r="P234" s="10">
        <v>0.3866</v>
      </c>
      <c r="Q234" s="11">
        <v>96</v>
      </c>
      <c r="R234" s="10">
        <v>1.5</v>
      </c>
      <c r="T234" s="11">
        <v>60.98</v>
      </c>
      <c r="U234" s="9" t="s">
        <v>63</v>
      </c>
      <c r="V234" s="9" t="s">
        <v>988</v>
      </c>
      <c r="W234" s="14">
        <v>15</v>
      </c>
    </row>
    <row r="235" spans="1:23" ht="28.5" customHeight="1">
      <c r="A235" s="9" t="s">
        <v>446</v>
      </c>
      <c r="B235" s="9" t="s">
        <v>524</v>
      </c>
      <c r="C235" s="9" t="s">
        <v>526</v>
      </c>
      <c r="D235" s="10">
        <v>34.74</v>
      </c>
      <c r="E235" s="10">
        <v>35.466000000000001</v>
      </c>
      <c r="F235" s="9" t="s">
        <v>5</v>
      </c>
      <c r="G235" s="9">
        <v>3</v>
      </c>
      <c r="H235" s="9" t="s">
        <v>920</v>
      </c>
      <c r="I235" s="9" t="s">
        <v>13</v>
      </c>
      <c r="J235" s="9" t="s">
        <v>73</v>
      </c>
      <c r="K235" s="11">
        <v>852</v>
      </c>
      <c r="L235" s="11">
        <v>94</v>
      </c>
      <c r="M235" s="12">
        <v>2006</v>
      </c>
      <c r="N235" s="12">
        <f t="shared" si="20"/>
        <v>44.657392637692624</v>
      </c>
      <c r="O235" s="10">
        <v>4.1292</v>
      </c>
      <c r="P235" s="10">
        <v>0.1462</v>
      </c>
      <c r="Q235" s="11">
        <v>99</v>
      </c>
      <c r="R235" s="10">
        <f t="shared" si="21"/>
        <v>4.0137022399999998</v>
      </c>
      <c r="T235" s="11">
        <v>72.066699999999997</v>
      </c>
      <c r="U235" s="9" t="s">
        <v>63</v>
      </c>
      <c r="V235" s="9"/>
    </row>
    <row r="236" spans="1:23" ht="28.5" customHeight="1">
      <c r="A236" s="9" t="s">
        <v>446</v>
      </c>
      <c r="B236" s="9" t="s">
        <v>524</v>
      </c>
      <c r="C236" s="9" t="s">
        <v>526</v>
      </c>
      <c r="D236" s="10">
        <v>35.466000000000001</v>
      </c>
      <c r="E236" s="10">
        <v>42.302999999999997</v>
      </c>
      <c r="F236" s="9" t="s">
        <v>5</v>
      </c>
      <c r="G236" s="9">
        <v>3</v>
      </c>
      <c r="H236" s="9" t="s">
        <v>921</v>
      </c>
      <c r="I236" s="9" t="s">
        <v>13</v>
      </c>
      <c r="J236" s="9" t="s">
        <v>73</v>
      </c>
      <c r="K236" s="11">
        <v>1478.9576</v>
      </c>
      <c r="L236" s="11">
        <v>124.1708</v>
      </c>
      <c r="M236" s="12">
        <v>2006</v>
      </c>
      <c r="N236" s="12">
        <f t="shared" si="20"/>
        <v>38.565703264460161</v>
      </c>
      <c r="O236" s="10">
        <v>4.2777000000000003</v>
      </c>
      <c r="P236" s="10">
        <v>0.1206</v>
      </c>
      <c r="Q236" s="11">
        <v>98</v>
      </c>
      <c r="R236" s="10">
        <f t="shared" si="21"/>
        <v>4.159522560000001</v>
      </c>
      <c r="T236" s="11">
        <v>61.513300000000001</v>
      </c>
      <c r="U236" s="9" t="s">
        <v>63</v>
      </c>
      <c r="V236" s="9"/>
    </row>
    <row r="237" spans="1:23" ht="28.5" customHeight="1">
      <c r="A237" s="9" t="s">
        <v>446</v>
      </c>
      <c r="B237" s="9" t="s">
        <v>524</v>
      </c>
      <c r="C237" s="9" t="s">
        <v>526</v>
      </c>
      <c r="D237" s="10">
        <v>42.302999999999997</v>
      </c>
      <c r="E237" s="10">
        <v>43.372</v>
      </c>
      <c r="F237" s="9" t="s">
        <v>5</v>
      </c>
      <c r="G237" s="9">
        <v>3</v>
      </c>
      <c r="H237" s="9" t="s">
        <v>922</v>
      </c>
      <c r="I237" s="9" t="s">
        <v>13</v>
      </c>
      <c r="J237" s="9" t="s">
        <v>73</v>
      </c>
      <c r="K237" s="11">
        <v>1501.8643999999999</v>
      </c>
      <c r="L237" s="11">
        <v>87.837199999999996</v>
      </c>
      <c r="M237" s="12">
        <v>1997</v>
      </c>
      <c r="N237" s="12">
        <f t="shared" si="20"/>
        <v>87.189414226578933</v>
      </c>
      <c r="O237" s="10">
        <v>3.2265000000000001</v>
      </c>
      <c r="P237" s="10">
        <v>0.17949999999999999</v>
      </c>
      <c r="Q237" s="11">
        <v>90</v>
      </c>
      <c r="R237" s="10">
        <f t="shared" si="21"/>
        <v>2.7976190000000005</v>
      </c>
      <c r="T237" s="11">
        <v>64.3</v>
      </c>
      <c r="U237" s="9" t="s">
        <v>213</v>
      </c>
      <c r="V237" s="9" t="s">
        <v>986</v>
      </c>
      <c r="W237" s="14">
        <v>38</v>
      </c>
    </row>
    <row r="238" spans="1:23" ht="28.5" customHeight="1">
      <c r="A238" s="9" t="s">
        <v>446</v>
      </c>
      <c r="B238" s="9" t="s">
        <v>524</v>
      </c>
      <c r="C238" s="9" t="s">
        <v>526</v>
      </c>
      <c r="D238" s="10">
        <v>43.372</v>
      </c>
      <c r="E238" s="10">
        <v>46.811</v>
      </c>
      <c r="F238" s="9" t="s">
        <v>5</v>
      </c>
      <c r="G238" s="9">
        <v>3</v>
      </c>
      <c r="H238" s="9" t="s">
        <v>923</v>
      </c>
      <c r="I238" s="9" t="s">
        <v>6</v>
      </c>
      <c r="J238" s="9" t="s">
        <v>73</v>
      </c>
      <c r="K238" s="11">
        <v>455.58359999999999</v>
      </c>
      <c r="L238" s="11">
        <v>36.8127</v>
      </c>
      <c r="M238" s="12">
        <v>2004</v>
      </c>
      <c r="N238" s="12">
        <f t="shared" si="20"/>
        <v>61.509492061471192</v>
      </c>
      <c r="O238" s="10">
        <v>3.7446999999999999</v>
      </c>
      <c r="P238" s="10">
        <v>0.14199999999999999</v>
      </c>
      <c r="Q238" s="11">
        <v>97</v>
      </c>
      <c r="R238" s="10">
        <f t="shared" si="21"/>
        <v>3.5740439999999998</v>
      </c>
      <c r="T238" s="11">
        <v>68.383300000000006</v>
      </c>
      <c r="U238" s="9" t="s">
        <v>63</v>
      </c>
      <c r="V238" s="9" t="s">
        <v>986</v>
      </c>
      <c r="W238" s="14">
        <v>25</v>
      </c>
    </row>
    <row r="239" spans="1:23" ht="28.5" customHeight="1">
      <c r="A239" s="9" t="s">
        <v>446</v>
      </c>
      <c r="B239" s="9" t="s">
        <v>524</v>
      </c>
      <c r="C239" s="9" t="s">
        <v>526</v>
      </c>
      <c r="D239" s="10">
        <v>46.811</v>
      </c>
      <c r="E239" s="10">
        <v>50.174999999999997</v>
      </c>
      <c r="F239" s="9" t="s">
        <v>5</v>
      </c>
      <c r="G239" s="9">
        <v>3</v>
      </c>
      <c r="H239" s="9" t="s">
        <v>923</v>
      </c>
      <c r="I239" s="9" t="s">
        <v>6</v>
      </c>
      <c r="K239" s="11">
        <v>242</v>
      </c>
      <c r="L239" s="11">
        <v>27</v>
      </c>
      <c r="M239" s="12">
        <v>2004</v>
      </c>
      <c r="N239" s="12">
        <f t="shared" si="20"/>
        <v>58.45194432045281</v>
      </c>
      <c r="O239" s="10">
        <v>3.8117000000000001</v>
      </c>
      <c r="P239" s="10">
        <v>8.2299999999999998E-2</v>
      </c>
      <c r="Q239" s="11">
        <v>98</v>
      </c>
      <c r="R239" s="10">
        <f t="shared" si="21"/>
        <v>3.7246068399999999</v>
      </c>
      <c r="T239" s="11">
        <v>72.6571</v>
      </c>
      <c r="U239" s="9" t="s">
        <v>63</v>
      </c>
      <c r="V239" s="9" t="s">
        <v>986</v>
      </c>
      <c r="W239" s="14">
        <v>38</v>
      </c>
    </row>
    <row r="240" spans="1:23" ht="28.5" customHeight="1">
      <c r="A240" s="9" t="s">
        <v>446</v>
      </c>
      <c r="B240" s="9" t="s">
        <v>524</v>
      </c>
      <c r="C240" s="9" t="s">
        <v>526</v>
      </c>
      <c r="D240" s="10">
        <v>50.174999999999997</v>
      </c>
      <c r="E240" s="10">
        <v>50.363999999999997</v>
      </c>
      <c r="F240" s="9" t="s">
        <v>5</v>
      </c>
      <c r="G240" s="9">
        <v>3</v>
      </c>
      <c r="H240" s="9" t="s">
        <v>923</v>
      </c>
      <c r="I240" s="9" t="s">
        <v>6</v>
      </c>
      <c r="K240" s="11">
        <v>242</v>
      </c>
      <c r="L240" s="11">
        <v>27</v>
      </c>
      <c r="M240" s="12">
        <v>1969</v>
      </c>
      <c r="N240" s="12">
        <f t="shared" si="20"/>
        <v>80.245427578584696</v>
      </c>
      <c r="O240" s="10">
        <v>3.3591000000000002</v>
      </c>
      <c r="P240" s="10">
        <v>0.20649999999999999</v>
      </c>
      <c r="Q240" s="11">
        <v>81</v>
      </c>
      <c r="R240" s="10">
        <f t="shared" si="21"/>
        <v>2.6185310000000004</v>
      </c>
      <c r="T240" s="11">
        <v>59.933300000000003</v>
      </c>
      <c r="U240" s="9" t="s">
        <v>63</v>
      </c>
      <c r="V240" s="9"/>
    </row>
    <row r="241" spans="1:23" ht="28.5" customHeight="1">
      <c r="A241" s="9" t="s">
        <v>447</v>
      </c>
      <c r="B241" s="9" t="s">
        <v>522</v>
      </c>
      <c r="C241" s="9">
        <v>352</v>
      </c>
      <c r="D241" s="10">
        <v>0</v>
      </c>
      <c r="E241" s="10">
        <v>4.1829999999999998</v>
      </c>
      <c r="F241" s="9" t="s">
        <v>5</v>
      </c>
      <c r="G241" s="9">
        <v>3</v>
      </c>
      <c r="H241" s="9" t="s">
        <v>924</v>
      </c>
      <c r="I241" s="9" t="s">
        <v>6</v>
      </c>
      <c r="J241" s="9" t="s">
        <v>73</v>
      </c>
      <c r="K241" s="11">
        <v>402</v>
      </c>
      <c r="L241" s="11">
        <v>73</v>
      </c>
      <c r="M241" s="12">
        <v>2004</v>
      </c>
      <c r="N241" s="12">
        <f t="shared" si="20"/>
        <v>63.981167416700231</v>
      </c>
      <c r="O241" s="10">
        <v>3.6913999999999998</v>
      </c>
      <c r="P241" s="10">
        <v>0.1051</v>
      </c>
      <c r="Q241" s="11">
        <v>92</v>
      </c>
      <c r="R241" s="10">
        <f t="shared" si="21"/>
        <v>3.4072159599999998</v>
      </c>
      <c r="T241" s="11">
        <v>62.022199999999998</v>
      </c>
      <c r="U241" s="9" t="s">
        <v>63</v>
      </c>
      <c r="V241" s="9" t="s">
        <v>986</v>
      </c>
      <c r="W241" s="14">
        <v>13</v>
      </c>
    </row>
    <row r="242" spans="1:23" ht="28.5" customHeight="1">
      <c r="A242" s="9" t="s">
        <v>447</v>
      </c>
      <c r="B242" s="9" t="s">
        <v>522</v>
      </c>
      <c r="C242" s="9">
        <v>352</v>
      </c>
      <c r="D242" s="10">
        <v>4.1829999999999998</v>
      </c>
      <c r="E242" s="10">
        <v>11.704000000000001</v>
      </c>
      <c r="F242" s="9" t="s">
        <v>5</v>
      </c>
      <c r="G242" s="9">
        <v>3</v>
      </c>
      <c r="H242" s="9" t="s">
        <v>925</v>
      </c>
      <c r="I242" s="9" t="s">
        <v>6</v>
      </c>
      <c r="J242" s="9" t="s">
        <v>73</v>
      </c>
      <c r="K242" s="11">
        <v>219.4658</v>
      </c>
      <c r="L242" s="11">
        <v>49.542099999999998</v>
      </c>
      <c r="M242" s="12">
        <v>2002</v>
      </c>
      <c r="N242" s="12">
        <f t="shared" si="20"/>
        <v>79.860901362943252</v>
      </c>
      <c r="O242" s="10">
        <v>3.3666</v>
      </c>
      <c r="P242" s="10">
        <v>8.2500000000000004E-2</v>
      </c>
      <c r="Q242" s="11">
        <v>94</v>
      </c>
      <c r="R242" s="10">
        <f t="shared" si="21"/>
        <v>3.1593749999999998</v>
      </c>
      <c r="T242" s="11">
        <v>65.786699999999996</v>
      </c>
      <c r="U242" s="9" t="s">
        <v>63</v>
      </c>
      <c r="V242" s="9" t="s">
        <v>987</v>
      </c>
      <c r="W242" s="14">
        <v>45</v>
      </c>
    </row>
    <row r="243" spans="1:23" ht="28.5" customHeight="1">
      <c r="A243" s="9" t="s">
        <v>447</v>
      </c>
      <c r="B243" s="9" t="s">
        <v>522</v>
      </c>
      <c r="C243" s="9">
        <v>352</v>
      </c>
      <c r="D243" s="10">
        <v>11.704000000000001</v>
      </c>
      <c r="E243" s="10">
        <v>18.655999999999999</v>
      </c>
      <c r="F243" s="9" t="s">
        <v>5</v>
      </c>
      <c r="G243" s="9">
        <v>3</v>
      </c>
      <c r="H243" s="9" t="s">
        <v>925</v>
      </c>
      <c r="I243" s="9" t="s">
        <v>6</v>
      </c>
      <c r="J243" s="9" t="s">
        <v>73</v>
      </c>
      <c r="K243" s="11">
        <v>206</v>
      </c>
      <c r="L243" s="11">
        <v>38</v>
      </c>
      <c r="M243" s="12">
        <v>2001</v>
      </c>
      <c r="N243" s="12">
        <f t="shared" si="20"/>
        <v>89.161783103689388</v>
      </c>
      <c r="O243" s="10">
        <v>3.1898</v>
      </c>
      <c r="P243" s="10">
        <v>7.6399999999999996E-2</v>
      </c>
      <c r="Q243" s="11">
        <v>85</v>
      </c>
      <c r="R243" s="10">
        <f t="shared" si="21"/>
        <v>2.7164521599999998</v>
      </c>
      <c r="T243" s="11">
        <v>66.814300000000003</v>
      </c>
      <c r="U243" s="9" t="s">
        <v>63</v>
      </c>
      <c r="V243" s="9" t="s">
        <v>987</v>
      </c>
      <c r="W243" s="14">
        <v>29</v>
      </c>
    </row>
    <row r="244" spans="1:23" ht="28.5" customHeight="1">
      <c r="A244" s="9" t="s">
        <v>447</v>
      </c>
      <c r="B244" s="9" t="s">
        <v>522</v>
      </c>
      <c r="C244" s="9">
        <v>352</v>
      </c>
      <c r="D244" s="10">
        <v>18.655999999999999</v>
      </c>
      <c r="E244" s="10">
        <v>25.312999999999999</v>
      </c>
      <c r="F244" s="9" t="s">
        <v>5</v>
      </c>
      <c r="G244" s="9">
        <v>3</v>
      </c>
      <c r="H244" s="9" t="s">
        <v>925</v>
      </c>
      <c r="I244" s="9" t="s">
        <v>6</v>
      </c>
      <c r="J244" s="9" t="s">
        <v>73</v>
      </c>
      <c r="K244" s="11">
        <v>202.27529999999999</v>
      </c>
      <c r="L244" s="11">
        <v>37.068800000000003</v>
      </c>
      <c r="M244" s="12">
        <v>2001</v>
      </c>
      <c r="N244" s="12">
        <f t="shared" si="20"/>
        <v>86.565334661620724</v>
      </c>
      <c r="O244" s="10">
        <v>3.2382</v>
      </c>
      <c r="P244" s="10">
        <v>6.8900000000000003E-2</v>
      </c>
      <c r="Q244" s="11">
        <v>87</v>
      </c>
      <c r="R244" s="10">
        <f t="shared" si="21"/>
        <v>2.8292111599999998</v>
      </c>
      <c r="T244" s="11">
        <v>67.093299999999999</v>
      </c>
      <c r="U244" s="9" t="s">
        <v>63</v>
      </c>
      <c r="V244" s="9" t="s">
        <v>987</v>
      </c>
      <c r="W244" s="14">
        <v>32</v>
      </c>
    </row>
    <row r="245" spans="1:23" ht="28.5" customHeight="1">
      <c r="A245" s="9" t="s">
        <v>448</v>
      </c>
      <c r="B245" s="9" t="s">
        <v>522</v>
      </c>
      <c r="C245" s="9">
        <v>354</v>
      </c>
      <c r="D245" s="10">
        <v>1.0999999999999999E-2</v>
      </c>
      <c r="E245" s="10">
        <v>1.3</v>
      </c>
      <c r="F245" s="9" t="s">
        <v>5</v>
      </c>
      <c r="G245" s="9">
        <v>3</v>
      </c>
      <c r="H245" s="9" t="s">
        <v>926</v>
      </c>
      <c r="I245" s="9" t="s">
        <v>6</v>
      </c>
      <c r="J245" s="9" t="s">
        <v>73</v>
      </c>
      <c r="K245" s="11">
        <v>304</v>
      </c>
      <c r="L245" s="11">
        <v>33</v>
      </c>
      <c r="M245" s="12">
        <v>2001</v>
      </c>
      <c r="N245" s="12">
        <f t="shared" si="20"/>
        <v>125.86294480707721</v>
      </c>
      <c r="O245" s="10">
        <v>2.5781999999999998</v>
      </c>
      <c r="P245" s="10">
        <v>0.27279999999999999</v>
      </c>
      <c r="Q245" s="11">
        <v>75</v>
      </c>
      <c r="R245" s="10">
        <f t="shared" si="21"/>
        <v>1.5305206399999998</v>
      </c>
      <c r="T245" s="11">
        <v>54.274999999999999</v>
      </c>
      <c r="U245" s="9" t="s">
        <v>63</v>
      </c>
      <c r="V245" s="9" t="s">
        <v>988</v>
      </c>
      <c r="W245" s="14">
        <v>16</v>
      </c>
    </row>
    <row r="246" spans="1:23" ht="28.5" customHeight="1">
      <c r="A246" s="9" t="s">
        <v>448</v>
      </c>
      <c r="B246" s="9" t="s">
        <v>522</v>
      </c>
      <c r="C246" s="9">
        <v>354</v>
      </c>
      <c r="D246" s="10">
        <v>1.3</v>
      </c>
      <c r="E246" s="10">
        <v>6.1779999999999999</v>
      </c>
      <c r="F246" s="9" t="s">
        <v>5</v>
      </c>
      <c r="G246" s="9">
        <v>3</v>
      </c>
      <c r="H246" s="9" t="s">
        <v>926</v>
      </c>
      <c r="I246" s="9" t="s">
        <v>6</v>
      </c>
      <c r="J246" s="9" t="s">
        <v>73</v>
      </c>
      <c r="K246" s="11">
        <v>304</v>
      </c>
      <c r="L246" s="11">
        <v>33</v>
      </c>
      <c r="M246" s="12">
        <v>2001</v>
      </c>
      <c r="N246" s="12">
        <f t="shared" si="20"/>
        <v>64.238246846236152</v>
      </c>
      <c r="O246" s="10">
        <v>3.6859000000000002</v>
      </c>
      <c r="P246" s="10">
        <v>0.14599999999999999</v>
      </c>
      <c r="Q246" s="11">
        <v>89</v>
      </c>
      <c r="R246" s="10">
        <f t="shared" si="21"/>
        <v>3.2706360000000001</v>
      </c>
      <c r="T246" s="11">
        <v>61.409100000000002</v>
      </c>
      <c r="U246" s="9" t="s">
        <v>63</v>
      </c>
      <c r="V246" s="9" t="s">
        <v>986</v>
      </c>
      <c r="W246" s="14">
        <v>4</v>
      </c>
    </row>
    <row r="247" spans="1:23" ht="28.5" customHeight="1">
      <c r="A247" s="9" t="s">
        <v>449</v>
      </c>
      <c r="B247" s="9" t="s">
        <v>522</v>
      </c>
      <c r="C247" s="9">
        <v>374</v>
      </c>
      <c r="D247" s="10">
        <v>69.486999999999995</v>
      </c>
      <c r="E247" s="10">
        <v>69.581999999999994</v>
      </c>
      <c r="F247" s="9" t="s">
        <v>5</v>
      </c>
      <c r="G247" s="9">
        <v>3</v>
      </c>
      <c r="H247" s="9" t="s">
        <v>927</v>
      </c>
      <c r="I247" s="9" t="s">
        <v>12</v>
      </c>
      <c r="J247" s="9" t="s">
        <v>79</v>
      </c>
      <c r="K247" s="11">
        <v>1665</v>
      </c>
      <c r="L247" s="11">
        <v>721</v>
      </c>
      <c r="M247" s="12">
        <v>2000</v>
      </c>
      <c r="N247" s="12">
        <f>(LN(O247/5))/-0.0038</f>
        <v>280.80407467470854</v>
      </c>
      <c r="O247" s="10">
        <v>1.7201</v>
      </c>
      <c r="P247" s="10" t="s">
        <v>226</v>
      </c>
      <c r="Q247" s="11">
        <v>100</v>
      </c>
      <c r="R247" s="10">
        <f>O247-5*(1-(Q247/100))</f>
        <v>1.7201</v>
      </c>
      <c r="S247" s="10">
        <v>0.66839999999999999</v>
      </c>
      <c r="T247" s="11">
        <v>46.6</v>
      </c>
      <c r="U247" s="9" t="s">
        <v>63</v>
      </c>
      <c r="V247" s="9" t="s">
        <v>987</v>
      </c>
      <c r="W247" s="14">
        <v>14</v>
      </c>
    </row>
    <row r="248" spans="1:23" ht="28.5" customHeight="1">
      <c r="A248" s="9" t="s">
        <v>449</v>
      </c>
      <c r="B248" s="9" t="s">
        <v>522</v>
      </c>
      <c r="C248" s="9">
        <v>374</v>
      </c>
      <c r="D248" s="10">
        <v>69.581999999999994</v>
      </c>
      <c r="E248" s="10">
        <v>83.555000000000007</v>
      </c>
      <c r="F248" s="9" t="s">
        <v>5</v>
      </c>
      <c r="G248" s="9">
        <v>3</v>
      </c>
      <c r="H248" s="9" t="s">
        <v>927</v>
      </c>
      <c r="I248" s="9" t="s">
        <v>6</v>
      </c>
      <c r="J248" s="9" t="s">
        <v>73</v>
      </c>
      <c r="K248" s="11">
        <v>262.23219999999998</v>
      </c>
      <c r="L248" s="11">
        <v>133.69470000000001</v>
      </c>
      <c r="M248" s="12">
        <v>2000</v>
      </c>
      <c r="N248" s="12">
        <f t="shared" ref="N248:N251" si="22">(LN(O248/5.35))/-0.0058</f>
        <v>70.579402743475811</v>
      </c>
      <c r="O248" s="10">
        <v>3.5528</v>
      </c>
      <c r="P248" s="10">
        <v>0.1046</v>
      </c>
      <c r="Q248" s="11">
        <v>83</v>
      </c>
      <c r="R248" s="10">
        <f t="shared" ref="R248:R251" si="23">O248-(4*(P248^2))-(3*(1-Q248/100))</f>
        <v>2.9990353599999997</v>
      </c>
      <c r="T248" s="11">
        <v>66.9452</v>
      </c>
      <c r="U248" s="9" t="s">
        <v>63</v>
      </c>
      <c r="V248" s="9" t="s">
        <v>987</v>
      </c>
      <c r="W248" s="14">
        <v>36</v>
      </c>
    </row>
    <row r="249" spans="1:23" ht="28.5" customHeight="1">
      <c r="A249" s="9" t="s">
        <v>449</v>
      </c>
      <c r="B249" s="9" t="s">
        <v>522</v>
      </c>
      <c r="C249" s="9">
        <v>374</v>
      </c>
      <c r="D249" s="10">
        <v>83.668999999999997</v>
      </c>
      <c r="E249" s="10">
        <v>83.831999999999994</v>
      </c>
      <c r="F249" s="9" t="s">
        <v>5</v>
      </c>
      <c r="G249" s="9">
        <v>3</v>
      </c>
      <c r="H249" s="9" t="s">
        <v>927</v>
      </c>
      <c r="I249" s="9" t="s">
        <v>6</v>
      </c>
      <c r="J249" s="9" t="s">
        <v>86</v>
      </c>
      <c r="K249" s="11">
        <v>232</v>
      </c>
      <c r="L249" s="11">
        <v>94</v>
      </c>
      <c r="M249" s="12">
        <v>1990</v>
      </c>
      <c r="N249" s="12">
        <f t="shared" si="22"/>
        <v>172.29600991018822</v>
      </c>
      <c r="O249" s="10">
        <v>1.9695</v>
      </c>
      <c r="P249" s="10">
        <v>0.1973</v>
      </c>
      <c r="Q249" s="11">
        <v>98</v>
      </c>
      <c r="R249" s="10">
        <f t="shared" si="23"/>
        <v>1.75379084</v>
      </c>
      <c r="T249" s="11">
        <v>44.3</v>
      </c>
      <c r="U249" s="9" t="s">
        <v>63</v>
      </c>
      <c r="V249" s="9" t="s">
        <v>988</v>
      </c>
      <c r="W249" s="14">
        <v>17</v>
      </c>
    </row>
    <row r="250" spans="1:23" ht="28.5" customHeight="1">
      <c r="A250" s="9" t="s">
        <v>449</v>
      </c>
      <c r="B250" s="9" t="s">
        <v>522</v>
      </c>
      <c r="C250" s="9">
        <v>374</v>
      </c>
      <c r="D250" s="10">
        <v>83.831999999999994</v>
      </c>
      <c r="E250" s="10">
        <v>89.47</v>
      </c>
      <c r="F250" s="9" t="s">
        <v>5</v>
      </c>
      <c r="G250" s="9">
        <v>3</v>
      </c>
      <c r="H250" s="9" t="s">
        <v>927</v>
      </c>
      <c r="I250" s="9" t="s">
        <v>6</v>
      </c>
      <c r="J250" s="9" t="s">
        <v>73</v>
      </c>
      <c r="K250" s="11">
        <v>937.63499999999999</v>
      </c>
      <c r="L250" s="11">
        <v>119.90009999999999</v>
      </c>
      <c r="M250" s="12">
        <v>1990</v>
      </c>
      <c r="N250" s="12">
        <f t="shared" si="22"/>
        <v>85.165399512089238</v>
      </c>
      <c r="O250" s="10">
        <v>3.2646000000000002</v>
      </c>
      <c r="P250" s="10">
        <v>0.30509999999999998</v>
      </c>
      <c r="Q250" s="11">
        <v>83</v>
      </c>
      <c r="R250" s="10">
        <f t="shared" si="23"/>
        <v>2.3822559600000002</v>
      </c>
      <c r="T250" s="11">
        <v>59.1083</v>
      </c>
      <c r="U250" s="9" t="s">
        <v>63</v>
      </c>
      <c r="V250" s="9" t="s">
        <v>988</v>
      </c>
      <c r="W250" s="14">
        <v>17</v>
      </c>
    </row>
    <row r="251" spans="1:23" ht="28.5" customHeight="1">
      <c r="A251" s="9" t="s">
        <v>449</v>
      </c>
      <c r="B251" s="9" t="s">
        <v>522</v>
      </c>
      <c r="C251" s="9">
        <v>374</v>
      </c>
      <c r="D251" s="10">
        <v>89.47</v>
      </c>
      <c r="E251" s="10">
        <v>90.114999999999995</v>
      </c>
      <c r="F251" s="9" t="s">
        <v>5</v>
      </c>
      <c r="G251" s="9">
        <v>3</v>
      </c>
      <c r="H251" s="9" t="s">
        <v>927</v>
      </c>
      <c r="I251" s="9" t="s">
        <v>6</v>
      </c>
      <c r="J251" s="9" t="s">
        <v>73</v>
      </c>
      <c r="K251" s="11">
        <v>1525</v>
      </c>
      <c r="L251" s="11">
        <v>360</v>
      </c>
      <c r="M251" s="12">
        <v>1990</v>
      </c>
      <c r="N251" s="12">
        <f t="shared" si="22"/>
        <v>84.896262642530459</v>
      </c>
      <c r="O251" s="10">
        <v>3.2696999999999998</v>
      </c>
      <c r="P251" s="10">
        <v>0.26350000000000001</v>
      </c>
      <c r="Q251" s="11">
        <v>79</v>
      </c>
      <c r="R251" s="10">
        <f t="shared" si="23"/>
        <v>2.361971</v>
      </c>
      <c r="T251" s="11">
        <v>59.15</v>
      </c>
      <c r="U251" s="9" t="s">
        <v>213</v>
      </c>
      <c r="V251" s="9" t="s">
        <v>988</v>
      </c>
      <c r="W251" s="14">
        <v>24</v>
      </c>
    </row>
    <row r="252" spans="1:23" ht="28.5" customHeight="1">
      <c r="A252" s="9" t="s">
        <v>449</v>
      </c>
      <c r="B252" s="9" t="s">
        <v>522</v>
      </c>
      <c r="C252" s="9">
        <v>374</v>
      </c>
      <c r="D252" s="10">
        <v>90.114999999999995</v>
      </c>
      <c r="E252" s="10">
        <v>90.141999999999996</v>
      </c>
      <c r="F252" s="9" t="s">
        <v>5</v>
      </c>
      <c r="G252" s="9">
        <v>3</v>
      </c>
      <c r="H252" s="9" t="s">
        <v>928</v>
      </c>
      <c r="I252" s="9" t="s">
        <v>12</v>
      </c>
      <c r="J252" s="9" t="s">
        <v>73</v>
      </c>
      <c r="K252" s="11">
        <v>1751</v>
      </c>
      <c r="L252" s="11">
        <v>208</v>
      </c>
      <c r="M252" s="12">
        <v>1985</v>
      </c>
      <c r="N252" s="12">
        <f t="shared" ref="N252:N253" si="24">(LN(O252/5))/-0.0038</f>
        <v>309.43130660056966</v>
      </c>
      <c r="O252" s="10">
        <v>1.5427999999999999</v>
      </c>
      <c r="P252" s="10" t="s">
        <v>226</v>
      </c>
      <c r="Q252" s="11">
        <v>98</v>
      </c>
      <c r="R252" s="10">
        <v>1.5</v>
      </c>
      <c r="S252" s="10">
        <v>1.2223999999999999</v>
      </c>
      <c r="U252" s="9" t="s">
        <v>213</v>
      </c>
      <c r="V252" s="9" t="s">
        <v>988</v>
      </c>
      <c r="W252" s="14">
        <v>24</v>
      </c>
    </row>
    <row r="253" spans="1:23" ht="28.5" customHeight="1">
      <c r="A253" s="9" t="s">
        <v>450</v>
      </c>
      <c r="B253" s="9" t="s">
        <v>522</v>
      </c>
      <c r="C253" s="9">
        <v>376</v>
      </c>
      <c r="D253" s="10">
        <v>0</v>
      </c>
      <c r="E253" s="10">
        <v>4.3049999999999997</v>
      </c>
      <c r="F253" s="9" t="s">
        <v>5</v>
      </c>
      <c r="G253" s="9">
        <v>3</v>
      </c>
      <c r="H253" s="9" t="s">
        <v>929</v>
      </c>
      <c r="I253" s="9" t="s">
        <v>12</v>
      </c>
      <c r="J253" s="9" t="s">
        <v>73</v>
      </c>
      <c r="K253" s="11">
        <v>2255.6167</v>
      </c>
      <c r="L253" s="11">
        <v>121.3779</v>
      </c>
      <c r="M253" s="12">
        <v>1989</v>
      </c>
      <c r="N253" s="12">
        <f t="shared" si="24"/>
        <v>217.66732120085845</v>
      </c>
      <c r="O253" s="10">
        <v>2.1865000000000001</v>
      </c>
      <c r="P253" s="10" t="s">
        <v>226</v>
      </c>
      <c r="Q253" s="11">
        <v>88</v>
      </c>
      <c r="R253" s="10">
        <f t="shared" ref="R253" si="25">O253-5*(1-(Q253/100))</f>
        <v>1.5865</v>
      </c>
      <c r="S253" s="10">
        <v>0.25679999999999997</v>
      </c>
      <c r="T253" s="11">
        <v>34.6</v>
      </c>
      <c r="U253" s="9" t="s">
        <v>213</v>
      </c>
      <c r="V253" s="9" t="s">
        <v>988</v>
      </c>
      <c r="W253" s="14">
        <v>21</v>
      </c>
    </row>
    <row r="254" spans="1:23" ht="28.5" customHeight="1">
      <c r="A254" s="9" t="s">
        <v>451</v>
      </c>
      <c r="B254" s="9" t="s">
        <v>522</v>
      </c>
      <c r="C254" s="9">
        <v>413</v>
      </c>
      <c r="D254" s="10">
        <v>0</v>
      </c>
      <c r="E254" s="10">
        <v>2.544</v>
      </c>
      <c r="F254" s="9" t="s">
        <v>5</v>
      </c>
      <c r="G254" s="9">
        <v>3</v>
      </c>
      <c r="H254" s="9" t="s">
        <v>930</v>
      </c>
      <c r="I254" s="9" t="s">
        <v>6</v>
      </c>
      <c r="J254" s="9" t="s">
        <v>73</v>
      </c>
      <c r="K254" s="11">
        <v>514.40890000000002</v>
      </c>
      <c r="L254" s="11">
        <v>94.084000000000003</v>
      </c>
      <c r="M254" s="12">
        <v>2001</v>
      </c>
      <c r="N254" s="12">
        <f t="shared" ref="N254:N255" si="26">(LN(O254/5.35))/-0.0058</f>
        <v>62.016700312408439</v>
      </c>
      <c r="O254" s="10">
        <v>3.7336999999999998</v>
      </c>
      <c r="P254" s="10">
        <v>0.14910000000000001</v>
      </c>
      <c r="Q254" s="11">
        <v>94</v>
      </c>
      <c r="R254" s="10">
        <f t="shared" ref="R254:R305" si="27">O254-(4*(P254^2))-(3*(1-Q254/100))</f>
        <v>3.4647767599999995</v>
      </c>
      <c r="T254" s="11">
        <v>63.825000000000003</v>
      </c>
      <c r="U254" s="9" t="s">
        <v>63</v>
      </c>
      <c r="V254" s="9" t="s">
        <v>986</v>
      </c>
      <c r="W254" s="14">
        <v>16</v>
      </c>
    </row>
    <row r="255" spans="1:23" ht="28.5" customHeight="1">
      <c r="A255" s="9" t="s">
        <v>451</v>
      </c>
      <c r="B255" s="9" t="s">
        <v>522</v>
      </c>
      <c r="C255" s="9">
        <v>413</v>
      </c>
      <c r="D255" s="10">
        <v>2.544</v>
      </c>
      <c r="E255" s="10">
        <v>2.7170000000000001</v>
      </c>
      <c r="F255" s="9" t="s">
        <v>5</v>
      </c>
      <c r="G255" s="9">
        <v>3</v>
      </c>
      <c r="H255" s="9" t="s">
        <v>930</v>
      </c>
      <c r="I255" s="9" t="s">
        <v>6</v>
      </c>
      <c r="J255" s="9" t="s">
        <v>73</v>
      </c>
      <c r="K255" s="11">
        <v>422</v>
      </c>
      <c r="L255" s="11">
        <v>77</v>
      </c>
      <c r="M255" s="12">
        <v>2001</v>
      </c>
      <c r="N255" s="12">
        <f t="shared" si="26"/>
        <v>99.199282338840419</v>
      </c>
      <c r="O255" s="10">
        <v>3.0093999999999999</v>
      </c>
      <c r="P255" s="10">
        <v>0.15229999999999999</v>
      </c>
      <c r="Q255" s="11">
        <v>93</v>
      </c>
      <c r="R255" s="10">
        <f t="shared" si="27"/>
        <v>2.70661884</v>
      </c>
      <c r="T255" s="11">
        <v>53.7</v>
      </c>
      <c r="U255" s="9" t="s">
        <v>63</v>
      </c>
      <c r="V255" s="9"/>
    </row>
    <row r="256" spans="1:23" ht="28.5" customHeight="1">
      <c r="A256" s="9" t="s">
        <v>452</v>
      </c>
      <c r="B256" s="9" t="s">
        <v>522</v>
      </c>
      <c r="C256" s="9">
        <v>89</v>
      </c>
      <c r="D256" s="10">
        <v>0</v>
      </c>
      <c r="E256" s="10">
        <v>1.153</v>
      </c>
      <c r="F256" s="9" t="s">
        <v>5</v>
      </c>
      <c r="G256" s="9">
        <v>3</v>
      </c>
      <c r="H256" s="9" t="s">
        <v>931</v>
      </c>
      <c r="I256" s="9" t="s">
        <v>12</v>
      </c>
      <c r="J256" s="9" t="s">
        <v>73</v>
      </c>
      <c r="K256" s="11">
        <v>3741</v>
      </c>
      <c r="L256" s="11">
        <v>286</v>
      </c>
      <c r="M256" s="12">
        <v>1984</v>
      </c>
      <c r="N256" s="12">
        <f>(LN(O256/5))/-0.0038</f>
        <v>114.49997716785661</v>
      </c>
      <c r="O256" s="10">
        <v>3.2360000000000002</v>
      </c>
      <c r="P256" s="10" t="s">
        <v>226</v>
      </c>
      <c r="Q256" s="11">
        <v>88</v>
      </c>
      <c r="R256" s="10">
        <f>O256-5*(1-(Q256/100))</f>
        <v>2.6360000000000001</v>
      </c>
      <c r="S256" s="10">
        <v>0.16059999999999999</v>
      </c>
      <c r="T256" s="11">
        <v>56.128599999999999</v>
      </c>
      <c r="U256" s="9" t="s">
        <v>213</v>
      </c>
      <c r="V256" s="9" t="s">
        <v>987</v>
      </c>
      <c r="W256" s="14">
        <v>32</v>
      </c>
    </row>
    <row r="257" spans="1:23" ht="28.5" customHeight="1">
      <c r="A257" s="9" t="s">
        <v>452</v>
      </c>
      <c r="B257" s="9" t="s">
        <v>522</v>
      </c>
      <c r="C257" s="9">
        <v>89</v>
      </c>
      <c r="D257" s="10">
        <v>1.153</v>
      </c>
      <c r="E257" s="10">
        <v>11.586</v>
      </c>
      <c r="F257" s="9" t="s">
        <v>5</v>
      </c>
      <c r="G257" s="9">
        <v>3</v>
      </c>
      <c r="H257" s="9" t="s">
        <v>932</v>
      </c>
      <c r="I257" s="9" t="s">
        <v>13</v>
      </c>
      <c r="J257" s="9" t="s">
        <v>79</v>
      </c>
      <c r="K257" s="11">
        <v>2130.6835999999998</v>
      </c>
      <c r="L257" s="11">
        <v>183.98330000000001</v>
      </c>
      <c r="M257" s="12">
        <v>2009</v>
      </c>
      <c r="N257" s="12">
        <f t="shared" ref="N257" si="28">(LN(O257/5.35))/-0.0058</f>
        <v>43.376118385300536</v>
      </c>
      <c r="O257" s="10">
        <v>4.16</v>
      </c>
      <c r="P257" s="10">
        <v>0.04</v>
      </c>
      <c r="Q257" s="11">
        <v>100</v>
      </c>
      <c r="R257" s="10">
        <f>O257-(4*(P257^2))-(3*(1-Q257/100))</f>
        <v>4.1536</v>
      </c>
      <c r="T257" s="11">
        <v>57.334800000000001</v>
      </c>
      <c r="U257" s="9" t="s">
        <v>63</v>
      </c>
      <c r="V257" s="9"/>
    </row>
    <row r="258" spans="1:23" ht="28.5" customHeight="1">
      <c r="A258" s="9" t="s">
        <v>453</v>
      </c>
      <c r="B258" s="9" t="s">
        <v>524</v>
      </c>
      <c r="C258" s="9" t="s">
        <v>526</v>
      </c>
      <c r="D258" s="10">
        <v>3.45</v>
      </c>
      <c r="E258" s="10">
        <v>4.3070000000000004</v>
      </c>
      <c r="F258" s="9" t="s">
        <v>5</v>
      </c>
      <c r="G258" s="9">
        <v>3</v>
      </c>
      <c r="H258" s="9" t="s">
        <v>933</v>
      </c>
      <c r="I258" s="9" t="s">
        <v>12</v>
      </c>
      <c r="J258" s="9" t="s">
        <v>73</v>
      </c>
      <c r="K258" s="11">
        <v>4110.7538000000004</v>
      </c>
      <c r="L258" s="11">
        <v>488.40370000000001</v>
      </c>
      <c r="M258" s="12">
        <v>1989</v>
      </c>
      <c r="N258" s="12">
        <f>(LN(O258/5))/-0.0038</f>
        <v>190.63986068413462</v>
      </c>
      <c r="O258" s="10">
        <v>2.423</v>
      </c>
      <c r="P258" s="10" t="s">
        <v>226</v>
      </c>
      <c r="Q258" s="11">
        <v>100</v>
      </c>
      <c r="R258" s="10">
        <f>O258-5*(1-(Q258/100))</f>
        <v>2.423</v>
      </c>
      <c r="S258" s="10">
        <v>0.22489999999999999</v>
      </c>
      <c r="T258" s="11">
        <v>42.12</v>
      </c>
      <c r="U258" s="9" t="s">
        <v>213</v>
      </c>
      <c r="V258" s="9" t="s">
        <v>987</v>
      </c>
      <c r="W258" s="14">
        <v>25</v>
      </c>
    </row>
    <row r="259" spans="1:23" ht="28.5" customHeight="1">
      <c r="A259" s="9" t="s">
        <v>453</v>
      </c>
      <c r="B259" s="9" t="s">
        <v>524</v>
      </c>
      <c r="C259" s="9" t="s">
        <v>526</v>
      </c>
      <c r="D259" s="10">
        <v>4.3239999999999998</v>
      </c>
      <c r="E259" s="10">
        <v>4.6459999999999999</v>
      </c>
      <c r="F259" s="9" t="s">
        <v>5</v>
      </c>
      <c r="G259" s="9">
        <v>3</v>
      </c>
      <c r="H259" s="9" t="s">
        <v>934</v>
      </c>
      <c r="I259" s="9" t="s">
        <v>13</v>
      </c>
      <c r="J259" s="9" t="s">
        <v>73</v>
      </c>
      <c r="K259" s="11">
        <v>4834</v>
      </c>
      <c r="L259" s="11">
        <v>144</v>
      </c>
      <c r="M259" s="12">
        <v>1996</v>
      </c>
      <c r="N259" s="12">
        <f t="shared" ref="N259:N260" si="29">(LN(O259/5.35))/-0.0058</f>
        <v>114.58396056779605</v>
      </c>
      <c r="O259" s="10">
        <v>2.7524999999999999</v>
      </c>
      <c r="P259" s="10">
        <v>0.2394</v>
      </c>
      <c r="Q259" s="11">
        <v>80</v>
      </c>
      <c r="R259" s="10">
        <f t="shared" si="27"/>
        <v>1.9232505600000003</v>
      </c>
      <c r="T259" s="11">
        <v>64.3</v>
      </c>
      <c r="U259" s="9" t="s">
        <v>213</v>
      </c>
      <c r="V259" s="9" t="s">
        <v>987</v>
      </c>
      <c r="W259" s="14">
        <v>6</v>
      </c>
    </row>
    <row r="260" spans="1:23" ht="28.5" customHeight="1">
      <c r="A260" s="9" t="s">
        <v>453</v>
      </c>
      <c r="B260" s="9" t="s">
        <v>524</v>
      </c>
      <c r="C260" s="9" t="s">
        <v>526</v>
      </c>
      <c r="D260" s="10">
        <v>4.6459999999999999</v>
      </c>
      <c r="E260" s="10">
        <v>4.7679999999999998</v>
      </c>
      <c r="F260" s="9" t="s">
        <v>5</v>
      </c>
      <c r="G260" s="9">
        <v>3</v>
      </c>
      <c r="H260" s="9" t="s">
        <v>935</v>
      </c>
      <c r="I260" s="9" t="s">
        <v>13</v>
      </c>
      <c r="J260" s="9" t="s">
        <v>73</v>
      </c>
      <c r="K260" s="11">
        <v>4834</v>
      </c>
      <c r="L260" s="11">
        <v>144</v>
      </c>
      <c r="M260" s="12">
        <v>1996</v>
      </c>
      <c r="N260" s="12">
        <f t="shared" si="29"/>
        <v>154.9068955745785</v>
      </c>
      <c r="O260" s="10">
        <v>2.1785000000000001</v>
      </c>
      <c r="P260" s="10">
        <v>0.20069999999999999</v>
      </c>
      <c r="Q260" s="11">
        <v>89</v>
      </c>
      <c r="R260" s="10">
        <f t="shared" si="27"/>
        <v>1.68737804</v>
      </c>
      <c r="T260" s="11">
        <v>65</v>
      </c>
      <c r="U260" s="9" t="s">
        <v>213</v>
      </c>
      <c r="V260" s="9" t="s">
        <v>986</v>
      </c>
      <c r="W260" s="14">
        <v>2</v>
      </c>
    </row>
    <row r="261" spans="1:23" ht="28.5" customHeight="1">
      <c r="A261" s="9" t="s">
        <v>453</v>
      </c>
      <c r="B261" s="9" t="s">
        <v>524</v>
      </c>
      <c r="C261" s="9" t="s">
        <v>526</v>
      </c>
      <c r="D261" s="10">
        <v>4.7679999999999998</v>
      </c>
      <c r="E261" s="10">
        <v>5.6230000000000002</v>
      </c>
      <c r="F261" s="9" t="s">
        <v>5</v>
      </c>
      <c r="G261" s="9">
        <v>3</v>
      </c>
      <c r="H261" s="9" t="s">
        <v>936</v>
      </c>
      <c r="I261" s="9" t="s">
        <v>12</v>
      </c>
      <c r="J261" s="9" t="s">
        <v>73</v>
      </c>
      <c r="K261" s="11">
        <v>3929.4947000000002</v>
      </c>
      <c r="L261" s="11">
        <v>163.49469999999999</v>
      </c>
      <c r="M261" s="12">
        <v>1984</v>
      </c>
      <c r="N261" s="12">
        <f t="shared" ref="N261:N267" si="30">(LN(O261/5))/-0.0038</f>
        <v>233.84919155044253</v>
      </c>
      <c r="O261" s="10">
        <v>2.0560999999999998</v>
      </c>
      <c r="P261" s="10" t="s">
        <v>226</v>
      </c>
      <c r="Q261" s="11">
        <v>97</v>
      </c>
      <c r="R261" s="10">
        <f t="shared" ref="R261:R267" si="31">O261-5*(1-(Q261/100))</f>
        <v>1.9060999999999997</v>
      </c>
      <c r="S261" s="10">
        <v>0.36320000000000002</v>
      </c>
      <c r="T261" s="11">
        <v>47.6</v>
      </c>
      <c r="U261" s="9" t="s">
        <v>213</v>
      </c>
      <c r="V261" s="9" t="s">
        <v>987</v>
      </c>
      <c r="W261" s="14">
        <v>12</v>
      </c>
    </row>
    <row r="262" spans="1:23" ht="28.5" customHeight="1">
      <c r="A262" s="9" t="s">
        <v>453</v>
      </c>
      <c r="B262" s="9" t="s">
        <v>524</v>
      </c>
      <c r="C262" s="9" t="s">
        <v>526</v>
      </c>
      <c r="D262" s="10">
        <v>6.0750000000000002</v>
      </c>
      <c r="E262" s="10">
        <v>6.601</v>
      </c>
      <c r="F262" s="9" t="s">
        <v>5</v>
      </c>
      <c r="G262" s="9">
        <v>3</v>
      </c>
      <c r="H262" s="9" t="s">
        <v>936</v>
      </c>
      <c r="I262" s="9" t="s">
        <v>12</v>
      </c>
      <c r="J262" s="9" t="s">
        <v>73</v>
      </c>
      <c r="K262" s="11">
        <v>3748</v>
      </c>
      <c r="L262" s="11">
        <v>988</v>
      </c>
      <c r="M262" s="12">
        <v>1987</v>
      </c>
      <c r="N262" s="12">
        <f t="shared" si="30"/>
        <v>225.26199370799989</v>
      </c>
      <c r="O262" s="10">
        <v>2.1242999999999999</v>
      </c>
      <c r="P262" s="10" t="s">
        <v>226</v>
      </c>
      <c r="Q262" s="11">
        <v>100</v>
      </c>
      <c r="R262" s="10">
        <f t="shared" si="31"/>
        <v>2.1242999999999999</v>
      </c>
      <c r="S262" s="10">
        <v>0.26519999999999999</v>
      </c>
      <c r="T262" s="11">
        <v>51.333300000000001</v>
      </c>
      <c r="U262" s="9" t="s">
        <v>213</v>
      </c>
      <c r="V262" s="9" t="s">
        <v>987</v>
      </c>
      <c r="W262" s="14">
        <v>9</v>
      </c>
    </row>
    <row r="263" spans="1:23" ht="28.5" customHeight="1">
      <c r="A263" s="9" t="s">
        <v>454</v>
      </c>
      <c r="B263" s="9" t="s">
        <v>524</v>
      </c>
      <c r="C263" s="9" t="s">
        <v>526</v>
      </c>
      <c r="D263" s="10">
        <v>89.45</v>
      </c>
      <c r="E263" s="10">
        <v>89.638999999999996</v>
      </c>
      <c r="F263" s="9" t="s">
        <v>5</v>
      </c>
      <c r="G263" s="9">
        <v>3</v>
      </c>
      <c r="H263" s="9" t="s">
        <v>937</v>
      </c>
      <c r="I263" s="9" t="s">
        <v>12</v>
      </c>
      <c r="J263" s="9" t="s">
        <v>73</v>
      </c>
      <c r="K263" s="11">
        <v>1934</v>
      </c>
      <c r="L263" s="11">
        <v>172</v>
      </c>
      <c r="M263" s="12">
        <v>1984</v>
      </c>
      <c r="N263" s="12">
        <f t="shared" si="30"/>
        <v>137.85350548613005</v>
      </c>
      <c r="O263" s="10">
        <v>2.9611999999999998</v>
      </c>
      <c r="P263" s="10" t="s">
        <v>226</v>
      </c>
      <c r="Q263" s="11">
        <v>97</v>
      </c>
      <c r="R263" s="10">
        <f t="shared" si="31"/>
        <v>2.8111999999999995</v>
      </c>
      <c r="S263" s="10">
        <v>0.1434</v>
      </c>
      <c r="T263" s="11">
        <v>41.25</v>
      </c>
      <c r="U263" s="9" t="s">
        <v>213</v>
      </c>
      <c r="V263" s="9" t="s">
        <v>987</v>
      </c>
      <c r="W263" s="14">
        <v>37</v>
      </c>
    </row>
    <row r="264" spans="1:23" ht="28.5" customHeight="1">
      <c r="A264" s="9" t="s">
        <v>454</v>
      </c>
      <c r="B264" s="9" t="s">
        <v>524</v>
      </c>
      <c r="C264" s="9" t="s">
        <v>526</v>
      </c>
      <c r="D264" s="10">
        <v>89.638999999999996</v>
      </c>
      <c r="E264" s="10">
        <v>89.756</v>
      </c>
      <c r="F264" s="9" t="s">
        <v>5</v>
      </c>
      <c r="G264" s="9">
        <v>3</v>
      </c>
      <c r="H264" s="9" t="s">
        <v>937</v>
      </c>
      <c r="I264" s="9" t="s">
        <v>12</v>
      </c>
      <c r="J264" s="9" t="s">
        <v>73</v>
      </c>
      <c r="K264" s="11">
        <v>3281.2307999999998</v>
      </c>
      <c r="L264" s="11">
        <v>215.07689999999999</v>
      </c>
      <c r="M264" s="12">
        <v>1985</v>
      </c>
      <c r="N264" s="12">
        <f t="shared" si="30"/>
        <v>183.33510272013251</v>
      </c>
      <c r="O264" s="10">
        <v>2.4912000000000001</v>
      </c>
      <c r="P264" s="10" t="s">
        <v>226</v>
      </c>
      <c r="Q264" s="11">
        <v>85</v>
      </c>
      <c r="R264" s="10">
        <f t="shared" si="31"/>
        <v>1.7412000000000001</v>
      </c>
      <c r="S264" s="10">
        <v>0.19500000000000001</v>
      </c>
      <c r="T264" s="11">
        <v>33.1</v>
      </c>
      <c r="U264" s="9" t="s">
        <v>213</v>
      </c>
      <c r="V264" s="9" t="s">
        <v>987</v>
      </c>
      <c r="W264" s="14">
        <v>1</v>
      </c>
    </row>
    <row r="265" spans="1:23" ht="28.5" customHeight="1">
      <c r="A265" s="9" t="s">
        <v>454</v>
      </c>
      <c r="B265" s="9" t="s">
        <v>524</v>
      </c>
      <c r="C265" s="9" t="s">
        <v>526</v>
      </c>
      <c r="D265" s="10">
        <v>89.756</v>
      </c>
      <c r="E265" s="10">
        <v>91.628</v>
      </c>
      <c r="F265" s="9" t="s">
        <v>5</v>
      </c>
      <c r="G265" s="9">
        <v>3</v>
      </c>
      <c r="H265" s="9" t="s">
        <v>937</v>
      </c>
      <c r="I265" s="9" t="s">
        <v>12</v>
      </c>
      <c r="J265" s="9" t="s">
        <v>73</v>
      </c>
      <c r="K265" s="11">
        <v>4488.7435999999998</v>
      </c>
      <c r="L265" s="11">
        <v>299.80500000000001</v>
      </c>
      <c r="M265" s="12">
        <v>1985</v>
      </c>
      <c r="N265" s="12">
        <f t="shared" si="30"/>
        <v>234.61824736465999</v>
      </c>
      <c r="O265" s="10">
        <v>2.0501</v>
      </c>
      <c r="P265" s="10" t="s">
        <v>226</v>
      </c>
      <c r="Q265" s="11">
        <v>73</v>
      </c>
      <c r="R265" s="10">
        <v>1.5</v>
      </c>
      <c r="S265" s="10">
        <v>0.30859999999999999</v>
      </c>
      <c r="T265" s="11">
        <v>35.542900000000003</v>
      </c>
      <c r="U265" s="9" t="s">
        <v>213</v>
      </c>
      <c r="V265" s="9" t="s">
        <v>988</v>
      </c>
      <c r="W265" s="14">
        <v>20</v>
      </c>
    </row>
    <row r="266" spans="1:23" ht="28.5" customHeight="1">
      <c r="A266" s="9" t="s">
        <v>454</v>
      </c>
      <c r="B266" s="9" t="s">
        <v>524</v>
      </c>
      <c r="C266" s="9" t="s">
        <v>526</v>
      </c>
      <c r="D266" s="10">
        <v>91.628</v>
      </c>
      <c r="E266" s="10">
        <v>91.962999999999994</v>
      </c>
      <c r="F266" s="9" t="s">
        <v>5</v>
      </c>
      <c r="G266" s="9">
        <v>3</v>
      </c>
      <c r="H266" s="9" t="s">
        <v>937</v>
      </c>
      <c r="I266" s="9" t="s">
        <v>12</v>
      </c>
      <c r="J266" s="9" t="s">
        <v>73</v>
      </c>
      <c r="K266" s="11">
        <v>4678</v>
      </c>
      <c r="L266" s="11">
        <v>350</v>
      </c>
      <c r="M266" s="12">
        <v>1984</v>
      </c>
      <c r="N266" s="12">
        <f t="shared" si="30"/>
        <v>147.59383088725147</v>
      </c>
      <c r="O266" s="10">
        <v>2.8536000000000001</v>
      </c>
      <c r="P266" s="10" t="s">
        <v>226</v>
      </c>
      <c r="Q266" s="11">
        <v>100</v>
      </c>
      <c r="R266" s="10">
        <f t="shared" si="31"/>
        <v>2.8536000000000001</v>
      </c>
      <c r="S266" s="10">
        <v>0.1321</v>
      </c>
      <c r="T266" s="11">
        <v>44.2667</v>
      </c>
      <c r="U266" s="9" t="s">
        <v>213</v>
      </c>
      <c r="V266" s="9" t="s">
        <v>987</v>
      </c>
      <c r="W266" s="14">
        <v>41</v>
      </c>
    </row>
    <row r="267" spans="1:23" ht="28.5" customHeight="1">
      <c r="A267" s="9" t="s">
        <v>455</v>
      </c>
      <c r="B267" s="9" t="s">
        <v>524</v>
      </c>
      <c r="C267" s="9" t="s">
        <v>526</v>
      </c>
      <c r="D267" s="10">
        <v>102.36</v>
      </c>
      <c r="E267" s="10">
        <v>102.803</v>
      </c>
      <c r="F267" s="9" t="s">
        <v>5</v>
      </c>
      <c r="G267" s="9">
        <v>3</v>
      </c>
      <c r="H267" s="9" t="s">
        <v>938</v>
      </c>
      <c r="I267" s="9" t="s">
        <v>12</v>
      </c>
      <c r="J267" s="9" t="s">
        <v>73</v>
      </c>
      <c r="K267" s="11">
        <v>13882.884899999999</v>
      </c>
      <c r="L267" s="11">
        <v>423.85329999999999</v>
      </c>
      <c r="M267" s="12">
        <v>2007</v>
      </c>
      <c r="N267" s="12">
        <f t="shared" si="30"/>
        <v>91.183771143240733</v>
      </c>
      <c r="O267" s="10">
        <v>3.5358000000000001</v>
      </c>
      <c r="P267" s="10" t="s">
        <v>226</v>
      </c>
      <c r="Q267" s="11">
        <v>100</v>
      </c>
      <c r="R267" s="10">
        <f t="shared" si="31"/>
        <v>3.5358000000000001</v>
      </c>
      <c r="S267" s="10">
        <v>0.09</v>
      </c>
      <c r="T267" s="11">
        <v>33.299999999999997</v>
      </c>
      <c r="U267" s="9" t="s">
        <v>213</v>
      </c>
      <c r="V267" s="9"/>
    </row>
    <row r="268" spans="1:23" ht="28.5" customHeight="1">
      <c r="A268" s="9" t="s">
        <v>455</v>
      </c>
      <c r="B268" s="9" t="s">
        <v>524</v>
      </c>
      <c r="C268" s="9" t="s">
        <v>526</v>
      </c>
      <c r="D268" s="10">
        <v>102.803</v>
      </c>
      <c r="E268" s="10">
        <v>103.75</v>
      </c>
      <c r="F268" s="9" t="s">
        <v>5</v>
      </c>
      <c r="G268" s="9">
        <v>3</v>
      </c>
      <c r="H268" s="9" t="s">
        <v>938</v>
      </c>
      <c r="I268" s="9" t="s">
        <v>13</v>
      </c>
      <c r="J268" s="9" t="s">
        <v>79</v>
      </c>
      <c r="K268" s="11">
        <v>13475.603999999999</v>
      </c>
      <c r="L268" s="11">
        <v>408.68220000000002</v>
      </c>
      <c r="M268" s="12">
        <v>1993</v>
      </c>
      <c r="N268" s="12">
        <f t="shared" ref="N268" si="32">(LN(O268/5.35))/-0.0058</f>
        <v>100.67222498988005</v>
      </c>
      <c r="O268" s="10">
        <v>2.9838</v>
      </c>
      <c r="P268" s="10">
        <v>0.25640000000000002</v>
      </c>
      <c r="Q268" s="11">
        <v>88</v>
      </c>
      <c r="R268" s="10">
        <f>O268-(4*(P268^2))-(3*(1-Q268/100))</f>
        <v>2.3608361600000003</v>
      </c>
      <c r="T268" s="11">
        <v>55.875</v>
      </c>
      <c r="U268" s="9" t="s">
        <v>213</v>
      </c>
      <c r="V268" s="9" t="s">
        <v>988</v>
      </c>
      <c r="W268" s="14">
        <v>23</v>
      </c>
    </row>
    <row r="269" spans="1:23" ht="28.5" customHeight="1">
      <c r="A269" s="9" t="s">
        <v>455</v>
      </c>
      <c r="B269" s="9" t="s">
        <v>524</v>
      </c>
      <c r="C269" s="9" t="s">
        <v>526</v>
      </c>
      <c r="D269" s="10">
        <v>103.76900000000001</v>
      </c>
      <c r="E269" s="10">
        <v>104.78</v>
      </c>
      <c r="F269" s="9" t="s">
        <v>5</v>
      </c>
      <c r="G269" s="9">
        <v>3</v>
      </c>
      <c r="H269" s="9" t="s">
        <v>939</v>
      </c>
      <c r="I269" s="9" t="s">
        <v>12</v>
      </c>
      <c r="J269" s="9" t="s">
        <v>79</v>
      </c>
      <c r="K269" s="11">
        <v>9053.0841</v>
      </c>
      <c r="L269" s="11">
        <v>298</v>
      </c>
      <c r="M269" s="12">
        <v>1994</v>
      </c>
      <c r="N269" s="12">
        <f>(LN(O269/5))/-0.0038</f>
        <v>216.79018748394836</v>
      </c>
      <c r="O269" s="10">
        <v>2.1938</v>
      </c>
      <c r="P269" s="10" t="s">
        <v>226</v>
      </c>
      <c r="Q269" s="11">
        <v>95</v>
      </c>
      <c r="R269" s="10">
        <f>O269-5*(1-(Q269/100))</f>
        <v>1.9437999999999998</v>
      </c>
      <c r="S269" s="10">
        <v>0.2319</v>
      </c>
      <c r="T269" s="11">
        <v>33.4</v>
      </c>
      <c r="U269" s="9" t="s">
        <v>213</v>
      </c>
      <c r="V269" s="9" t="s">
        <v>987</v>
      </c>
      <c r="W269" s="14">
        <v>15</v>
      </c>
    </row>
    <row r="270" spans="1:23" ht="28.5" customHeight="1">
      <c r="A270" s="9" t="s">
        <v>455</v>
      </c>
      <c r="B270" s="9" t="s">
        <v>524</v>
      </c>
      <c r="C270" s="9" t="s">
        <v>526</v>
      </c>
      <c r="D270" s="10">
        <v>104.78</v>
      </c>
      <c r="E270" s="10">
        <v>104.816</v>
      </c>
      <c r="F270" s="9" t="s">
        <v>5</v>
      </c>
      <c r="G270" s="9">
        <v>3</v>
      </c>
      <c r="H270" s="9" t="s">
        <v>940</v>
      </c>
      <c r="I270" s="9" t="s">
        <v>13</v>
      </c>
      <c r="J270" s="9" t="s">
        <v>79</v>
      </c>
      <c r="K270" s="11">
        <v>9038</v>
      </c>
      <c r="L270" s="11">
        <v>298</v>
      </c>
      <c r="M270" s="12">
        <v>1991</v>
      </c>
      <c r="N270" s="12">
        <f t="shared" ref="N270" si="33">(LN(O270/5.35))/-0.0058</f>
        <v>342.89623089722699</v>
      </c>
      <c r="O270" s="10">
        <v>0.73219999999999996</v>
      </c>
      <c r="P270" s="10">
        <v>0.24579999999999999</v>
      </c>
      <c r="Q270" s="11">
        <v>100</v>
      </c>
      <c r="R270" s="10">
        <v>1.5</v>
      </c>
      <c r="U270" s="9" t="s">
        <v>213</v>
      </c>
      <c r="V270" s="9" t="s">
        <v>987</v>
      </c>
      <c r="W270" s="14">
        <v>30</v>
      </c>
    </row>
    <row r="271" spans="1:23" ht="28.5" customHeight="1">
      <c r="A271" s="9" t="s">
        <v>455</v>
      </c>
      <c r="B271" s="9" t="s">
        <v>524</v>
      </c>
      <c r="C271" s="9" t="s">
        <v>526</v>
      </c>
      <c r="D271" s="10">
        <v>104.816</v>
      </c>
      <c r="E271" s="10">
        <v>104.87</v>
      </c>
      <c r="F271" s="9" t="s">
        <v>5</v>
      </c>
      <c r="G271" s="9">
        <v>3</v>
      </c>
      <c r="H271" s="9" t="s">
        <v>940</v>
      </c>
      <c r="I271" s="9" t="s">
        <v>12</v>
      </c>
      <c r="J271" s="9" t="s">
        <v>79</v>
      </c>
      <c r="K271" s="11">
        <v>7937.2592999999997</v>
      </c>
      <c r="L271" s="11">
        <v>324.66669999999999</v>
      </c>
      <c r="M271" s="12">
        <v>1991</v>
      </c>
      <c r="N271" s="12">
        <f t="shared" ref="N271:N285" si="34">(LN(O271/5))/-0.0038</f>
        <v>274.81436117329514</v>
      </c>
      <c r="O271" s="10">
        <v>1.7597</v>
      </c>
      <c r="P271" s="10" t="s">
        <v>226</v>
      </c>
      <c r="Q271" s="11">
        <v>89</v>
      </c>
      <c r="R271" s="10">
        <v>1.5</v>
      </c>
      <c r="S271" s="10">
        <v>0.3821</v>
      </c>
      <c r="U271" s="9" t="s">
        <v>213</v>
      </c>
      <c r="V271" s="9" t="s">
        <v>987</v>
      </c>
      <c r="W271" s="14">
        <v>30</v>
      </c>
    </row>
    <row r="272" spans="1:23" ht="28.5" customHeight="1">
      <c r="A272" s="9" t="s">
        <v>455</v>
      </c>
      <c r="B272" s="9" t="s">
        <v>524</v>
      </c>
      <c r="C272" s="9" t="s">
        <v>526</v>
      </c>
      <c r="D272" s="10">
        <v>104.87</v>
      </c>
      <c r="E272" s="10">
        <v>105.842</v>
      </c>
      <c r="F272" s="9" t="s">
        <v>5</v>
      </c>
      <c r="G272" s="9">
        <v>3</v>
      </c>
      <c r="H272" s="9" t="s">
        <v>941</v>
      </c>
      <c r="I272" s="9" t="s">
        <v>12</v>
      </c>
      <c r="J272" s="9" t="s">
        <v>79</v>
      </c>
      <c r="K272" s="11">
        <v>6575.4825000000001</v>
      </c>
      <c r="L272" s="11">
        <v>289.18520000000001</v>
      </c>
      <c r="M272" s="12">
        <v>1991</v>
      </c>
      <c r="N272" s="12">
        <f t="shared" si="34"/>
        <v>174.92505962255555</v>
      </c>
      <c r="O272" s="10">
        <v>2.5720999999999998</v>
      </c>
      <c r="P272" s="10" t="s">
        <v>226</v>
      </c>
      <c r="Q272" s="11">
        <v>99</v>
      </c>
      <c r="R272" s="10">
        <f t="shared" ref="R272:R285" si="35">O272-5*(1-(Q272/100))</f>
        <v>2.5221</v>
      </c>
      <c r="S272" s="10">
        <v>0.1729</v>
      </c>
      <c r="T272" s="11">
        <v>29.75</v>
      </c>
      <c r="U272" s="9" t="s">
        <v>213</v>
      </c>
      <c r="V272" s="9" t="s">
        <v>987</v>
      </c>
      <c r="W272" s="14">
        <v>30</v>
      </c>
    </row>
    <row r="273" spans="1:23" ht="28.5" customHeight="1">
      <c r="A273" s="9" t="s">
        <v>455</v>
      </c>
      <c r="B273" s="9" t="s">
        <v>524</v>
      </c>
      <c r="C273" s="9" t="s">
        <v>526</v>
      </c>
      <c r="D273" s="10">
        <v>105.86</v>
      </c>
      <c r="E273" s="10">
        <v>106.48099999999999</v>
      </c>
      <c r="F273" s="9" t="s">
        <v>5</v>
      </c>
      <c r="G273" s="9">
        <v>3</v>
      </c>
      <c r="H273" s="9" t="s">
        <v>942</v>
      </c>
      <c r="I273" s="9" t="s">
        <v>12</v>
      </c>
      <c r="J273" s="9" t="s">
        <v>73</v>
      </c>
      <c r="K273" s="11">
        <v>3002.8305999999998</v>
      </c>
      <c r="L273" s="11">
        <v>210.54519999999999</v>
      </c>
      <c r="M273" s="12">
        <v>1981</v>
      </c>
      <c r="N273" s="12">
        <f t="shared" si="34"/>
        <v>153.9879297517769</v>
      </c>
      <c r="O273" s="10">
        <v>2.7850999999999999</v>
      </c>
      <c r="P273" s="10" t="s">
        <v>226</v>
      </c>
      <c r="Q273" s="11">
        <v>93</v>
      </c>
      <c r="R273" s="10">
        <f t="shared" si="35"/>
        <v>2.4351000000000003</v>
      </c>
      <c r="S273" s="10">
        <v>0.15809999999999999</v>
      </c>
      <c r="T273" s="11">
        <v>36.666699999999999</v>
      </c>
      <c r="U273" s="9" t="s">
        <v>213</v>
      </c>
      <c r="V273" s="9" t="s">
        <v>987</v>
      </c>
      <c r="W273" s="14">
        <v>26</v>
      </c>
    </row>
    <row r="274" spans="1:23" ht="28.5" customHeight="1">
      <c r="A274" s="9" t="s">
        <v>56</v>
      </c>
      <c r="B274" s="9" t="s">
        <v>524</v>
      </c>
      <c r="C274" s="9">
        <v>80</v>
      </c>
      <c r="D274" s="10">
        <v>0</v>
      </c>
      <c r="E274" s="10">
        <v>2.9</v>
      </c>
      <c r="F274" s="9" t="s">
        <v>24</v>
      </c>
      <c r="G274" s="9">
        <v>3</v>
      </c>
      <c r="H274" s="9" t="s">
        <v>943</v>
      </c>
      <c r="I274" s="9" t="s">
        <v>456</v>
      </c>
      <c r="J274" s="9" t="s">
        <v>86</v>
      </c>
      <c r="K274" s="11">
        <v>7014</v>
      </c>
      <c r="L274" s="11">
        <v>4706.7034000000003</v>
      </c>
      <c r="M274" s="12">
        <v>2005</v>
      </c>
      <c r="N274" s="12">
        <f t="shared" si="34"/>
        <v>67.097282100174141</v>
      </c>
      <c r="O274" s="10">
        <v>3.8746999999999998</v>
      </c>
      <c r="P274" s="10" t="s">
        <v>226</v>
      </c>
      <c r="Q274" s="11">
        <v>100</v>
      </c>
      <c r="R274" s="10">
        <f t="shared" si="35"/>
        <v>3.8746999999999998</v>
      </c>
      <c r="S274" s="10">
        <v>0.23400000000000001</v>
      </c>
      <c r="T274" s="11">
        <v>51.366700000000002</v>
      </c>
      <c r="U274" s="9" t="s">
        <v>64</v>
      </c>
      <c r="V274" s="9"/>
    </row>
    <row r="275" spans="1:23" ht="28.5" customHeight="1">
      <c r="A275" s="9" t="s">
        <v>56</v>
      </c>
      <c r="B275" s="9" t="s">
        <v>524</v>
      </c>
      <c r="C275" s="9">
        <v>80</v>
      </c>
      <c r="D275" s="10">
        <v>0</v>
      </c>
      <c r="E275" s="10">
        <v>2.9</v>
      </c>
      <c r="F275" s="9" t="s">
        <v>25</v>
      </c>
      <c r="G275" s="9">
        <v>3</v>
      </c>
      <c r="H275" s="9" t="s">
        <v>943</v>
      </c>
      <c r="I275" s="9" t="s">
        <v>456</v>
      </c>
      <c r="J275" s="9" t="s">
        <v>86</v>
      </c>
      <c r="K275" s="11">
        <v>7184</v>
      </c>
      <c r="L275" s="11">
        <v>4215.1310000000003</v>
      </c>
      <c r="M275" s="12">
        <v>2005</v>
      </c>
      <c r="N275" s="12">
        <f t="shared" si="34"/>
        <v>66.249686401195831</v>
      </c>
      <c r="O275" s="10">
        <v>3.8872</v>
      </c>
      <c r="P275" s="10" t="s">
        <v>226</v>
      </c>
      <c r="Q275" s="11">
        <v>100</v>
      </c>
      <c r="R275" s="10">
        <f t="shared" si="35"/>
        <v>3.8872</v>
      </c>
      <c r="S275" s="10">
        <v>0.1186</v>
      </c>
      <c r="T275" s="11">
        <v>46.333300000000001</v>
      </c>
      <c r="U275" s="9" t="s">
        <v>64</v>
      </c>
      <c r="V275" s="9"/>
    </row>
    <row r="276" spans="1:23" ht="28.5" customHeight="1">
      <c r="A276" s="9" t="s">
        <v>56</v>
      </c>
      <c r="B276" s="9" t="s">
        <v>524</v>
      </c>
      <c r="C276" s="9">
        <v>80</v>
      </c>
      <c r="D276" s="10">
        <v>2.9</v>
      </c>
      <c r="E276" s="10">
        <v>6.9</v>
      </c>
      <c r="F276" s="9" t="s">
        <v>24</v>
      </c>
      <c r="G276" s="9">
        <v>3</v>
      </c>
      <c r="H276" s="9" t="s">
        <v>944</v>
      </c>
      <c r="I276" s="9" t="s">
        <v>38</v>
      </c>
      <c r="J276" s="9" t="s">
        <v>73</v>
      </c>
      <c r="K276" s="11">
        <v>7646.9133000000002</v>
      </c>
      <c r="L276" s="11">
        <v>4598.6143000000002</v>
      </c>
      <c r="M276" s="12">
        <v>2000</v>
      </c>
      <c r="N276" s="12">
        <f t="shared" si="34"/>
        <v>79.266633351613791</v>
      </c>
      <c r="O276" s="10">
        <v>3.6996000000000002</v>
      </c>
      <c r="P276" s="10" t="s">
        <v>226</v>
      </c>
      <c r="Q276" s="11">
        <v>100</v>
      </c>
      <c r="R276" s="10">
        <f t="shared" si="35"/>
        <v>3.6996000000000002</v>
      </c>
      <c r="S276" s="10">
        <v>0.15359999999999999</v>
      </c>
      <c r="T276" s="11">
        <v>41.3</v>
      </c>
      <c r="U276" s="9" t="s">
        <v>64</v>
      </c>
      <c r="V276" s="9"/>
    </row>
    <row r="277" spans="1:23" ht="28.5" customHeight="1">
      <c r="A277" s="9" t="s">
        <v>56</v>
      </c>
      <c r="B277" s="9" t="s">
        <v>524</v>
      </c>
      <c r="C277" s="9">
        <v>80</v>
      </c>
      <c r="D277" s="10">
        <v>2.9</v>
      </c>
      <c r="E277" s="10">
        <v>6.9</v>
      </c>
      <c r="F277" s="9" t="s">
        <v>25</v>
      </c>
      <c r="G277" s="9">
        <v>3</v>
      </c>
      <c r="H277" s="9" t="s">
        <v>944</v>
      </c>
      <c r="I277" s="9" t="s">
        <v>38</v>
      </c>
      <c r="J277" s="9" t="s">
        <v>73</v>
      </c>
      <c r="K277" s="11">
        <v>7285.83</v>
      </c>
      <c r="L277" s="11">
        <v>4152.6482999999998</v>
      </c>
      <c r="M277" s="12">
        <v>2000</v>
      </c>
      <c r="N277" s="12">
        <f t="shared" si="34"/>
        <v>99.76975599376955</v>
      </c>
      <c r="O277" s="10">
        <v>3.4222999999999999</v>
      </c>
      <c r="P277" s="10" t="s">
        <v>226</v>
      </c>
      <c r="Q277" s="11">
        <v>100</v>
      </c>
      <c r="R277" s="10">
        <f t="shared" si="35"/>
        <v>3.4222999999999999</v>
      </c>
      <c r="S277" s="10">
        <v>0.34899999999999998</v>
      </c>
      <c r="T277" s="11">
        <v>41.524999999999999</v>
      </c>
      <c r="U277" s="9" t="s">
        <v>64</v>
      </c>
      <c r="V277" s="9"/>
    </row>
    <row r="278" spans="1:23" ht="28.5" customHeight="1">
      <c r="A278" s="9" t="s">
        <v>56</v>
      </c>
      <c r="B278" s="9" t="s">
        <v>524</v>
      </c>
      <c r="C278" s="9">
        <v>80</v>
      </c>
      <c r="D278" s="10">
        <v>6.9</v>
      </c>
      <c r="E278" s="10">
        <v>12.3</v>
      </c>
      <c r="F278" s="9" t="s">
        <v>24</v>
      </c>
      <c r="G278" s="9">
        <v>3</v>
      </c>
      <c r="H278" s="9" t="s">
        <v>945</v>
      </c>
      <c r="I278" s="9" t="s">
        <v>456</v>
      </c>
      <c r="J278" s="9" t="s">
        <v>86</v>
      </c>
      <c r="K278" s="11">
        <v>6316.5155999999997</v>
      </c>
      <c r="L278" s="11">
        <v>4632.5138999999999</v>
      </c>
      <c r="M278" s="12">
        <v>2005</v>
      </c>
      <c r="N278" s="12">
        <f t="shared" si="34"/>
        <v>47.680579356237565</v>
      </c>
      <c r="O278" s="10">
        <v>4.1714000000000002</v>
      </c>
      <c r="P278" s="10" t="s">
        <v>226</v>
      </c>
      <c r="Q278" s="11">
        <v>100</v>
      </c>
      <c r="R278" s="10">
        <f t="shared" si="35"/>
        <v>4.1714000000000002</v>
      </c>
      <c r="S278" s="10">
        <v>7.2900000000000006E-2</v>
      </c>
      <c r="T278" s="11">
        <v>44.5</v>
      </c>
      <c r="U278" s="9" t="s">
        <v>64</v>
      </c>
      <c r="V278" s="9"/>
    </row>
    <row r="279" spans="1:23" ht="28.5" customHeight="1">
      <c r="A279" s="9" t="s">
        <v>56</v>
      </c>
      <c r="B279" s="9" t="s">
        <v>524</v>
      </c>
      <c r="C279" s="9">
        <v>80</v>
      </c>
      <c r="D279" s="10">
        <v>6.9</v>
      </c>
      <c r="E279" s="10">
        <v>12.3</v>
      </c>
      <c r="F279" s="9" t="s">
        <v>25</v>
      </c>
      <c r="G279" s="9">
        <v>3</v>
      </c>
      <c r="H279" s="9" t="s">
        <v>945</v>
      </c>
      <c r="I279" s="9" t="s">
        <v>456</v>
      </c>
      <c r="J279" s="9" t="s">
        <v>86</v>
      </c>
      <c r="K279" s="11">
        <v>6442.7650000000003</v>
      </c>
      <c r="L279" s="11">
        <v>4380.3105999999998</v>
      </c>
      <c r="M279" s="12">
        <v>2005</v>
      </c>
      <c r="N279" s="12">
        <f t="shared" si="34"/>
        <v>53.401143192845758</v>
      </c>
      <c r="O279" s="10">
        <v>4.0816999999999997</v>
      </c>
      <c r="P279" s="10" t="s">
        <v>226</v>
      </c>
      <c r="Q279" s="11">
        <v>100</v>
      </c>
      <c r="R279" s="10">
        <f t="shared" si="35"/>
        <v>4.0816999999999997</v>
      </c>
      <c r="S279" s="10">
        <v>6.3799999999999996E-2</v>
      </c>
      <c r="T279" s="11">
        <v>46.5167</v>
      </c>
      <c r="U279" s="9" t="s">
        <v>64</v>
      </c>
      <c r="V279" s="9"/>
    </row>
    <row r="280" spans="1:23" ht="28.5" customHeight="1">
      <c r="A280" s="9" t="s">
        <v>56</v>
      </c>
      <c r="B280" s="9" t="s">
        <v>524</v>
      </c>
      <c r="C280" s="9">
        <v>80</v>
      </c>
      <c r="D280" s="10">
        <v>12.3</v>
      </c>
      <c r="E280" s="10">
        <v>17.7</v>
      </c>
      <c r="F280" s="9" t="s">
        <v>24</v>
      </c>
      <c r="G280" s="9">
        <v>3</v>
      </c>
      <c r="H280" s="9" t="s">
        <v>946</v>
      </c>
      <c r="I280" s="9" t="s">
        <v>457</v>
      </c>
      <c r="J280" s="9" t="s">
        <v>73</v>
      </c>
      <c r="K280" s="11">
        <v>6380.3555999999999</v>
      </c>
      <c r="L280" s="11">
        <v>4605.0496000000003</v>
      </c>
      <c r="M280" s="12">
        <v>1995</v>
      </c>
      <c r="N280" s="12">
        <f t="shared" si="34"/>
        <v>89.544060332309414</v>
      </c>
      <c r="O280" s="10">
        <v>3.5579000000000001</v>
      </c>
      <c r="P280" s="10" t="s">
        <v>226</v>
      </c>
      <c r="Q280" s="11">
        <v>100</v>
      </c>
      <c r="R280" s="10">
        <f t="shared" si="35"/>
        <v>3.5579000000000001</v>
      </c>
      <c r="S280" s="10">
        <v>0.16950000000000001</v>
      </c>
      <c r="T280" s="11">
        <v>43.16</v>
      </c>
      <c r="U280" s="9" t="s">
        <v>64</v>
      </c>
      <c r="V280" s="9" t="s">
        <v>986</v>
      </c>
      <c r="W280" s="14">
        <v>4</v>
      </c>
    </row>
    <row r="281" spans="1:23" ht="28.5" customHeight="1">
      <c r="A281" s="9" t="s">
        <v>56</v>
      </c>
      <c r="B281" s="9" t="s">
        <v>524</v>
      </c>
      <c r="C281" s="9">
        <v>80</v>
      </c>
      <c r="D281" s="10">
        <v>12.3</v>
      </c>
      <c r="E281" s="10">
        <v>17.7</v>
      </c>
      <c r="F281" s="9" t="s">
        <v>25</v>
      </c>
      <c r="G281" s="9">
        <v>3</v>
      </c>
      <c r="H281" s="9" t="s">
        <v>946</v>
      </c>
      <c r="I281" s="9" t="s">
        <v>457</v>
      </c>
      <c r="J281" s="9" t="s">
        <v>73</v>
      </c>
      <c r="K281" s="11">
        <v>6591.6778000000004</v>
      </c>
      <c r="L281" s="11">
        <v>4361.3140999999996</v>
      </c>
      <c r="M281" s="12">
        <v>1995</v>
      </c>
      <c r="N281" s="12">
        <f t="shared" si="34"/>
        <v>89.056347594356396</v>
      </c>
      <c r="O281" s="10">
        <v>3.5644999999999998</v>
      </c>
      <c r="P281" s="10" t="s">
        <v>226</v>
      </c>
      <c r="Q281" s="11">
        <v>99</v>
      </c>
      <c r="R281" s="10">
        <f t="shared" si="35"/>
        <v>3.5145</v>
      </c>
      <c r="S281" s="10">
        <v>0.30099999999999999</v>
      </c>
      <c r="T281" s="11">
        <v>40.9</v>
      </c>
      <c r="U281" s="9" t="s">
        <v>64</v>
      </c>
      <c r="V281" s="9" t="s">
        <v>986</v>
      </c>
      <c r="W281" s="14">
        <v>3</v>
      </c>
    </row>
    <row r="282" spans="1:23" ht="28.5" customHeight="1">
      <c r="A282" s="9" t="s">
        <v>56</v>
      </c>
      <c r="B282" s="9" t="s">
        <v>524</v>
      </c>
      <c r="C282" s="9">
        <v>80</v>
      </c>
      <c r="D282" s="10">
        <v>17.7</v>
      </c>
      <c r="E282" s="10">
        <v>22.7</v>
      </c>
      <c r="F282" s="9" t="s">
        <v>24</v>
      </c>
      <c r="G282" s="9">
        <v>3</v>
      </c>
      <c r="H282" s="9" t="s">
        <v>947</v>
      </c>
      <c r="I282" s="9" t="s">
        <v>456</v>
      </c>
      <c r="J282" s="9" t="s">
        <v>86</v>
      </c>
      <c r="K282" s="11">
        <v>5805.9552000000003</v>
      </c>
      <c r="L282" s="11">
        <v>4425.0995999999996</v>
      </c>
      <c r="M282" s="12">
        <v>2003</v>
      </c>
      <c r="N282" s="12">
        <f t="shared" si="34"/>
        <v>48.021465682978963</v>
      </c>
      <c r="O282" s="10">
        <v>4.1660000000000004</v>
      </c>
      <c r="P282" s="10" t="s">
        <v>226</v>
      </c>
      <c r="Q282" s="11">
        <v>99</v>
      </c>
      <c r="R282" s="10">
        <f t="shared" si="35"/>
        <v>4.1160000000000005</v>
      </c>
      <c r="S282" s="10">
        <v>6.25E-2</v>
      </c>
      <c r="T282" s="11">
        <v>45.54</v>
      </c>
      <c r="U282" s="9" t="s">
        <v>64</v>
      </c>
      <c r="V282" s="9"/>
    </row>
    <row r="283" spans="1:23" ht="28.5" customHeight="1">
      <c r="A283" s="9" t="s">
        <v>56</v>
      </c>
      <c r="B283" s="9" t="s">
        <v>524</v>
      </c>
      <c r="C283" s="9">
        <v>80</v>
      </c>
      <c r="D283" s="10">
        <v>17.7</v>
      </c>
      <c r="E283" s="10">
        <v>22.7</v>
      </c>
      <c r="F283" s="9" t="s">
        <v>25</v>
      </c>
      <c r="G283" s="9">
        <v>3</v>
      </c>
      <c r="H283" s="9" t="s">
        <v>947</v>
      </c>
      <c r="I283" s="9" t="s">
        <v>456</v>
      </c>
      <c r="J283" s="9" t="s">
        <v>86</v>
      </c>
      <c r="K283" s="11">
        <v>5972.0546000000004</v>
      </c>
      <c r="L283" s="11">
        <v>4181.8386</v>
      </c>
      <c r="M283" s="12">
        <v>2003</v>
      </c>
      <c r="N283" s="12">
        <f t="shared" si="34"/>
        <v>57.625590117050983</v>
      </c>
      <c r="O283" s="10">
        <v>4.0167000000000002</v>
      </c>
      <c r="P283" s="10" t="s">
        <v>226</v>
      </c>
      <c r="Q283" s="11">
        <v>100</v>
      </c>
      <c r="R283" s="10">
        <f t="shared" si="35"/>
        <v>4.0167000000000002</v>
      </c>
      <c r="S283" s="10">
        <v>0.20549999999999999</v>
      </c>
      <c r="T283" s="11">
        <v>44.6</v>
      </c>
      <c r="U283" s="9" t="s">
        <v>64</v>
      </c>
      <c r="V283" s="9"/>
    </row>
    <row r="284" spans="1:23" ht="28.5" customHeight="1">
      <c r="A284" s="9" t="s">
        <v>56</v>
      </c>
      <c r="B284" s="9" t="s">
        <v>524</v>
      </c>
      <c r="C284" s="9">
        <v>80</v>
      </c>
      <c r="D284" s="10">
        <v>22.7</v>
      </c>
      <c r="E284" s="10">
        <v>28.1</v>
      </c>
      <c r="F284" s="9" t="s">
        <v>24</v>
      </c>
      <c r="G284" s="9">
        <v>3</v>
      </c>
      <c r="H284" s="9" t="s">
        <v>948</v>
      </c>
      <c r="I284" s="9" t="s">
        <v>456</v>
      </c>
      <c r="J284" s="9" t="s">
        <v>73</v>
      </c>
      <c r="K284" s="11">
        <v>5723.2332999999999</v>
      </c>
      <c r="L284" s="11">
        <v>4400.3788999999997</v>
      </c>
      <c r="M284" s="12">
        <v>2003</v>
      </c>
      <c r="N284" s="12">
        <f t="shared" si="34"/>
        <v>60.411610293982221</v>
      </c>
      <c r="O284" s="10">
        <v>3.9744000000000002</v>
      </c>
      <c r="P284" s="10" t="s">
        <v>226</v>
      </c>
      <c r="Q284" s="11">
        <v>100</v>
      </c>
      <c r="R284" s="10">
        <f t="shared" si="35"/>
        <v>3.9744000000000002</v>
      </c>
      <c r="S284" s="10">
        <v>0.12509999999999999</v>
      </c>
      <c r="T284" s="11">
        <v>41.833300000000001</v>
      </c>
      <c r="U284" s="9" t="s">
        <v>64</v>
      </c>
      <c r="V284" s="9"/>
    </row>
    <row r="285" spans="1:23" ht="28.5" customHeight="1">
      <c r="A285" s="9" t="s">
        <v>56</v>
      </c>
      <c r="B285" s="9" t="s">
        <v>524</v>
      </c>
      <c r="C285" s="9">
        <v>80</v>
      </c>
      <c r="D285" s="10">
        <v>22.7</v>
      </c>
      <c r="E285" s="10">
        <v>28.1</v>
      </c>
      <c r="F285" s="9" t="s">
        <v>25</v>
      </c>
      <c r="G285" s="9">
        <v>3</v>
      </c>
      <c r="H285" s="9" t="s">
        <v>948</v>
      </c>
      <c r="I285" s="9" t="s">
        <v>456</v>
      </c>
      <c r="J285" s="9" t="s">
        <v>86</v>
      </c>
      <c r="K285" s="11">
        <v>5882</v>
      </c>
      <c r="L285" s="11">
        <v>4161.8833000000004</v>
      </c>
      <c r="M285" s="12">
        <v>2003</v>
      </c>
      <c r="N285" s="12">
        <f t="shared" si="34"/>
        <v>56.853635315522816</v>
      </c>
      <c r="O285" s="10">
        <v>4.0285000000000002</v>
      </c>
      <c r="P285" s="10" t="s">
        <v>226</v>
      </c>
      <c r="Q285" s="11">
        <v>100</v>
      </c>
      <c r="R285" s="10">
        <f t="shared" si="35"/>
        <v>4.0285000000000002</v>
      </c>
      <c r="S285" s="10">
        <v>6.9000000000000006E-2</v>
      </c>
      <c r="T285" s="11">
        <v>43.78</v>
      </c>
      <c r="U285" s="9" t="s">
        <v>64</v>
      </c>
      <c r="V285" s="9"/>
    </row>
    <row r="286" spans="1:23" ht="28.5" customHeight="1">
      <c r="A286" s="9" t="s">
        <v>56</v>
      </c>
      <c r="B286" s="9" t="s">
        <v>524</v>
      </c>
      <c r="C286" s="9">
        <v>80</v>
      </c>
      <c r="D286" s="10">
        <v>28.1</v>
      </c>
      <c r="E286" s="10">
        <v>34.22</v>
      </c>
      <c r="F286" s="9" t="s">
        <v>24</v>
      </c>
      <c r="G286" s="9">
        <v>3</v>
      </c>
      <c r="H286" s="9" t="s">
        <v>949</v>
      </c>
      <c r="I286" s="9" t="s">
        <v>13</v>
      </c>
      <c r="J286" s="9" t="s">
        <v>86</v>
      </c>
      <c r="K286" s="11">
        <v>5736.2434999999996</v>
      </c>
      <c r="L286" s="11">
        <v>4400.8038999999999</v>
      </c>
      <c r="M286" s="12">
        <v>2006</v>
      </c>
      <c r="N286" s="12">
        <f t="shared" ref="N286:N305" si="36">(LN(O286/5.35))/-0.0058</f>
        <v>59.645689531936775</v>
      </c>
      <c r="O286" s="10">
        <v>3.7854000000000001</v>
      </c>
      <c r="P286" s="10">
        <v>0.21809999999999999</v>
      </c>
      <c r="Q286" s="11">
        <v>93</v>
      </c>
      <c r="R286" s="10">
        <f t="shared" si="27"/>
        <v>3.3851295600000002</v>
      </c>
      <c r="T286" s="11">
        <v>51.783299999999997</v>
      </c>
      <c r="U286" s="9" t="s">
        <v>64</v>
      </c>
      <c r="V286" s="14" t="s">
        <v>988</v>
      </c>
      <c r="W286" s="14">
        <v>6</v>
      </c>
    </row>
    <row r="287" spans="1:23" ht="28.5" customHeight="1">
      <c r="A287" s="9" t="s">
        <v>56</v>
      </c>
      <c r="B287" s="9" t="s">
        <v>524</v>
      </c>
      <c r="C287" s="9">
        <v>80</v>
      </c>
      <c r="D287" s="10">
        <v>28.1</v>
      </c>
      <c r="E287" s="10">
        <v>34.22</v>
      </c>
      <c r="F287" s="9" t="s">
        <v>25</v>
      </c>
      <c r="G287" s="9">
        <v>3</v>
      </c>
      <c r="H287" s="9" t="s">
        <v>949</v>
      </c>
      <c r="I287" s="9" t="s">
        <v>13</v>
      </c>
      <c r="J287" s="9" t="s">
        <v>86</v>
      </c>
      <c r="K287" s="11">
        <v>5905.1845999999996</v>
      </c>
      <c r="L287" s="11">
        <v>4180.1050999999998</v>
      </c>
      <c r="M287" s="12">
        <v>2006</v>
      </c>
      <c r="N287" s="12">
        <f t="shared" si="36"/>
        <v>48.35873288209536</v>
      </c>
      <c r="O287" s="10">
        <v>4.0415000000000001</v>
      </c>
      <c r="P287" s="10">
        <v>0.16850000000000001</v>
      </c>
      <c r="Q287" s="11">
        <v>90</v>
      </c>
      <c r="R287" s="10">
        <f t="shared" si="27"/>
        <v>3.6279310000000002</v>
      </c>
      <c r="T287" s="11">
        <v>54.5167</v>
      </c>
      <c r="U287" s="9" t="s">
        <v>64</v>
      </c>
      <c r="V287" s="9" t="s">
        <v>988</v>
      </c>
      <c r="W287" s="14">
        <v>10</v>
      </c>
    </row>
    <row r="288" spans="1:23" ht="28.5" customHeight="1">
      <c r="A288" s="9" t="s">
        <v>56</v>
      </c>
      <c r="B288" s="9" t="s">
        <v>524</v>
      </c>
      <c r="C288" s="9">
        <v>80</v>
      </c>
      <c r="D288" s="10">
        <v>34.22</v>
      </c>
      <c r="E288" s="10">
        <v>39</v>
      </c>
      <c r="F288" s="9" t="s">
        <v>24</v>
      </c>
      <c r="G288" s="9">
        <v>3</v>
      </c>
      <c r="H288" s="9" t="s">
        <v>950</v>
      </c>
      <c r="I288" s="9" t="s">
        <v>13</v>
      </c>
      <c r="J288" s="9" t="s">
        <v>79</v>
      </c>
      <c r="K288" s="11">
        <v>5062.9458000000004</v>
      </c>
      <c r="L288" s="11">
        <v>4313.0276000000003</v>
      </c>
      <c r="M288" s="12">
        <v>2006</v>
      </c>
      <c r="N288" s="12">
        <f t="shared" si="36"/>
        <v>54.884063940133885</v>
      </c>
      <c r="O288" s="10">
        <v>3.8914</v>
      </c>
      <c r="P288" s="10">
        <v>0.20419999999999999</v>
      </c>
      <c r="Q288" s="11">
        <v>97</v>
      </c>
      <c r="R288" s="10">
        <f t="shared" si="27"/>
        <v>3.6346094400000002</v>
      </c>
      <c r="T288" s="11">
        <v>52.924999999999997</v>
      </c>
      <c r="U288" s="9" t="s">
        <v>64</v>
      </c>
      <c r="V288" s="9" t="s">
        <v>987</v>
      </c>
      <c r="W288" s="14">
        <v>3</v>
      </c>
    </row>
    <row r="289" spans="1:23" ht="28.5" customHeight="1">
      <c r="A289" s="9" t="s">
        <v>56</v>
      </c>
      <c r="B289" s="9" t="s">
        <v>524</v>
      </c>
      <c r="C289" s="9">
        <v>80</v>
      </c>
      <c r="D289" s="10">
        <v>34.22</v>
      </c>
      <c r="E289" s="10">
        <v>39</v>
      </c>
      <c r="F289" s="9" t="s">
        <v>25</v>
      </c>
      <c r="G289" s="9">
        <v>3</v>
      </c>
      <c r="H289" s="9" t="s">
        <v>950</v>
      </c>
      <c r="I289" s="9" t="s">
        <v>13</v>
      </c>
      <c r="J289" s="9" t="s">
        <v>79</v>
      </c>
      <c r="K289" s="11">
        <v>5305.4251000000004</v>
      </c>
      <c r="L289" s="11">
        <v>4128.9757</v>
      </c>
      <c r="M289" s="12">
        <v>2006</v>
      </c>
      <c r="N289" s="12">
        <f t="shared" si="36"/>
        <v>49.338444420620604</v>
      </c>
      <c r="O289" s="10">
        <v>4.0186000000000002</v>
      </c>
      <c r="P289" s="10">
        <v>0.16689999999999999</v>
      </c>
      <c r="Q289" s="11">
        <v>97</v>
      </c>
      <c r="R289" s="10">
        <f t="shared" si="27"/>
        <v>3.8171775600000002</v>
      </c>
      <c r="T289" s="11">
        <v>54.9</v>
      </c>
      <c r="U289" s="9" t="s">
        <v>64</v>
      </c>
      <c r="V289" s="9" t="s">
        <v>987</v>
      </c>
      <c r="W289" s="14">
        <v>8</v>
      </c>
    </row>
    <row r="290" spans="1:23" ht="28.5" customHeight="1">
      <c r="A290" s="9" t="s">
        <v>56</v>
      </c>
      <c r="B290" s="9" t="s">
        <v>524</v>
      </c>
      <c r="C290" s="9">
        <v>80</v>
      </c>
      <c r="D290" s="10">
        <v>39</v>
      </c>
      <c r="E290" s="10">
        <v>44</v>
      </c>
      <c r="F290" s="9" t="s">
        <v>24</v>
      </c>
      <c r="G290" s="9">
        <v>3</v>
      </c>
      <c r="H290" s="9" t="s">
        <v>951</v>
      </c>
      <c r="I290" s="9" t="s">
        <v>57</v>
      </c>
      <c r="J290" s="9" t="s">
        <v>79</v>
      </c>
      <c r="K290" s="11">
        <v>5178.9701999999997</v>
      </c>
      <c r="L290" s="11">
        <v>4335.0735999999997</v>
      </c>
      <c r="M290" s="12">
        <v>2009</v>
      </c>
      <c r="N290" s="12">
        <f t="shared" si="36"/>
        <v>43.376118385300536</v>
      </c>
      <c r="O290" s="10">
        <v>4.16</v>
      </c>
      <c r="P290" s="10">
        <v>0.04</v>
      </c>
      <c r="Q290" s="11">
        <v>100</v>
      </c>
      <c r="R290" s="10">
        <f t="shared" si="27"/>
        <v>4.1536</v>
      </c>
      <c r="T290" s="11">
        <v>54.22</v>
      </c>
      <c r="U290" s="9" t="s">
        <v>64</v>
      </c>
      <c r="V290" s="9" t="s">
        <v>986</v>
      </c>
      <c r="W290" s="14">
        <v>12</v>
      </c>
    </row>
    <row r="291" spans="1:23" ht="28.5" customHeight="1">
      <c r="A291" s="9" t="s">
        <v>56</v>
      </c>
      <c r="B291" s="9" t="s">
        <v>524</v>
      </c>
      <c r="C291" s="9">
        <v>80</v>
      </c>
      <c r="D291" s="10">
        <v>39</v>
      </c>
      <c r="E291" s="10">
        <v>44</v>
      </c>
      <c r="F291" s="9" t="s">
        <v>25</v>
      </c>
      <c r="G291" s="9">
        <v>3</v>
      </c>
      <c r="H291" s="9" t="s">
        <v>951</v>
      </c>
      <c r="I291" s="9" t="s">
        <v>57</v>
      </c>
      <c r="J291" s="9" t="s">
        <v>79</v>
      </c>
      <c r="K291" s="11">
        <v>5408.6188000000002</v>
      </c>
      <c r="L291" s="11">
        <v>4159.3854000000001</v>
      </c>
      <c r="M291" s="12">
        <v>2009</v>
      </c>
      <c r="N291" s="12">
        <f t="shared" si="36"/>
        <v>43.376118385300536</v>
      </c>
      <c r="O291" s="10">
        <v>4.16</v>
      </c>
      <c r="P291" s="10">
        <v>0.04</v>
      </c>
      <c r="Q291" s="11">
        <v>100</v>
      </c>
      <c r="R291" s="10">
        <f t="shared" si="27"/>
        <v>4.1536</v>
      </c>
      <c r="T291" s="11">
        <v>57.06</v>
      </c>
      <c r="U291" s="9" t="s">
        <v>64</v>
      </c>
      <c r="V291" s="9" t="s">
        <v>986</v>
      </c>
      <c r="W291" s="14">
        <v>13</v>
      </c>
    </row>
    <row r="292" spans="1:23" ht="28.5" customHeight="1">
      <c r="A292" s="9" t="s">
        <v>56</v>
      </c>
      <c r="B292" s="9" t="s">
        <v>524</v>
      </c>
      <c r="C292" s="9">
        <v>80</v>
      </c>
      <c r="D292" s="10">
        <v>44</v>
      </c>
      <c r="E292" s="10">
        <v>49</v>
      </c>
      <c r="F292" s="9" t="s">
        <v>24</v>
      </c>
      <c r="G292" s="9">
        <v>3</v>
      </c>
      <c r="H292" s="9" t="s">
        <v>952</v>
      </c>
      <c r="I292" s="9" t="s">
        <v>57</v>
      </c>
      <c r="J292" s="9" t="s">
        <v>79</v>
      </c>
      <c r="K292" s="11">
        <v>5159.1714000000002</v>
      </c>
      <c r="L292" s="11">
        <v>4340.7879999999996</v>
      </c>
      <c r="M292" s="12">
        <v>2009</v>
      </c>
      <c r="N292" s="12">
        <f t="shared" si="36"/>
        <v>43.376118385300536</v>
      </c>
      <c r="O292" s="10">
        <v>4.16</v>
      </c>
      <c r="P292" s="10">
        <v>0.04</v>
      </c>
      <c r="Q292" s="11">
        <v>100</v>
      </c>
      <c r="R292" s="10">
        <f t="shared" si="27"/>
        <v>4.1536</v>
      </c>
      <c r="T292" s="11">
        <v>54.5</v>
      </c>
      <c r="U292" s="9" t="s">
        <v>64</v>
      </c>
      <c r="V292" s="9" t="s">
        <v>986</v>
      </c>
      <c r="W292" s="14">
        <v>14</v>
      </c>
    </row>
    <row r="293" spans="1:23" ht="28.5" customHeight="1">
      <c r="A293" s="9" t="s">
        <v>56</v>
      </c>
      <c r="B293" s="9" t="s">
        <v>524</v>
      </c>
      <c r="C293" s="9">
        <v>80</v>
      </c>
      <c r="D293" s="10">
        <v>44</v>
      </c>
      <c r="E293" s="10">
        <v>49</v>
      </c>
      <c r="F293" s="9" t="s">
        <v>25</v>
      </c>
      <c r="G293" s="9">
        <v>3</v>
      </c>
      <c r="H293" s="9" t="s">
        <v>952</v>
      </c>
      <c r="I293" s="9" t="s">
        <v>57</v>
      </c>
      <c r="J293" s="9" t="s">
        <v>79</v>
      </c>
      <c r="K293" s="11">
        <v>5400.0320000000002</v>
      </c>
      <c r="L293" s="11">
        <v>4170.576</v>
      </c>
      <c r="M293" s="12">
        <v>2009</v>
      </c>
      <c r="N293" s="12">
        <f t="shared" si="36"/>
        <v>43.376118385300536</v>
      </c>
      <c r="O293" s="10">
        <v>4.16</v>
      </c>
      <c r="P293" s="10">
        <v>0.04</v>
      </c>
      <c r="Q293" s="11">
        <v>100</v>
      </c>
      <c r="R293" s="10">
        <f t="shared" si="27"/>
        <v>4.1536</v>
      </c>
      <c r="T293" s="11">
        <v>58.1</v>
      </c>
      <c r="U293" s="9" t="s">
        <v>64</v>
      </c>
      <c r="V293" s="9" t="s">
        <v>986</v>
      </c>
      <c r="W293" s="14">
        <v>15</v>
      </c>
    </row>
    <row r="294" spans="1:23" ht="28.5" customHeight="1">
      <c r="A294" s="9" t="s">
        <v>56</v>
      </c>
      <c r="B294" s="9" t="s">
        <v>524</v>
      </c>
      <c r="C294" s="9">
        <v>80</v>
      </c>
      <c r="D294" s="10">
        <v>49</v>
      </c>
      <c r="E294" s="10">
        <v>53</v>
      </c>
      <c r="F294" s="9" t="s">
        <v>24</v>
      </c>
      <c r="G294" s="9">
        <v>3</v>
      </c>
      <c r="H294" s="9" t="s">
        <v>953</v>
      </c>
      <c r="I294" s="9" t="s">
        <v>57</v>
      </c>
      <c r="J294" s="9" t="s">
        <v>86</v>
      </c>
      <c r="K294" s="11">
        <v>5401</v>
      </c>
      <c r="L294" s="11">
        <v>4358</v>
      </c>
      <c r="M294" s="12">
        <v>2009</v>
      </c>
      <c r="N294" s="12">
        <f t="shared" si="36"/>
        <v>43.376118385300536</v>
      </c>
      <c r="O294" s="10">
        <v>4.16</v>
      </c>
      <c r="P294" s="10">
        <v>0.04</v>
      </c>
      <c r="Q294" s="11">
        <v>100</v>
      </c>
      <c r="R294" s="10">
        <f t="shared" si="27"/>
        <v>4.1536</v>
      </c>
      <c r="T294" s="11">
        <v>53.85</v>
      </c>
      <c r="U294" s="9" t="s">
        <v>64</v>
      </c>
      <c r="V294" s="9" t="s">
        <v>986</v>
      </c>
      <c r="W294" s="14">
        <v>16</v>
      </c>
    </row>
    <row r="295" spans="1:23" ht="28.5" customHeight="1">
      <c r="A295" s="9" t="s">
        <v>56</v>
      </c>
      <c r="B295" s="9" t="s">
        <v>524</v>
      </c>
      <c r="C295" s="9">
        <v>80</v>
      </c>
      <c r="D295" s="10">
        <v>49</v>
      </c>
      <c r="E295" s="10">
        <v>53</v>
      </c>
      <c r="F295" s="9" t="s">
        <v>25</v>
      </c>
      <c r="G295" s="9">
        <v>3</v>
      </c>
      <c r="H295" s="9" t="s">
        <v>953</v>
      </c>
      <c r="I295" s="9" t="s">
        <v>57</v>
      </c>
      <c r="J295" s="9" t="s">
        <v>86</v>
      </c>
      <c r="K295" s="11">
        <v>5641</v>
      </c>
      <c r="L295" s="11">
        <v>4205</v>
      </c>
      <c r="M295" s="12">
        <v>2009</v>
      </c>
      <c r="N295" s="12">
        <f t="shared" si="36"/>
        <v>43.376118385300536</v>
      </c>
      <c r="O295" s="10">
        <v>4.16</v>
      </c>
      <c r="P295" s="10">
        <v>0.04</v>
      </c>
      <c r="Q295" s="11">
        <v>100</v>
      </c>
      <c r="R295" s="10">
        <f t="shared" si="27"/>
        <v>4.1536</v>
      </c>
      <c r="T295" s="11">
        <v>55.424999999999997</v>
      </c>
      <c r="U295" s="9" t="s">
        <v>64</v>
      </c>
      <c r="V295" s="9" t="s">
        <v>986</v>
      </c>
      <c r="W295" s="14">
        <v>17</v>
      </c>
    </row>
    <row r="296" spans="1:23" ht="28.5" customHeight="1">
      <c r="A296" s="9" t="s">
        <v>56</v>
      </c>
      <c r="B296" s="9" t="s">
        <v>524</v>
      </c>
      <c r="C296" s="9">
        <v>80</v>
      </c>
      <c r="D296" s="10">
        <v>53</v>
      </c>
      <c r="E296" s="10">
        <v>57</v>
      </c>
      <c r="F296" s="9" t="s">
        <v>24</v>
      </c>
      <c r="G296" s="9">
        <v>3</v>
      </c>
      <c r="H296" s="9" t="s">
        <v>629</v>
      </c>
      <c r="I296" s="9" t="s">
        <v>57</v>
      </c>
      <c r="J296" s="9" t="s">
        <v>86</v>
      </c>
      <c r="K296" s="11">
        <v>5391.7650000000003</v>
      </c>
      <c r="L296" s="11">
        <v>4348.7650000000003</v>
      </c>
      <c r="M296" s="12">
        <v>2009</v>
      </c>
      <c r="N296" s="12">
        <f t="shared" si="36"/>
        <v>43.376118385300536</v>
      </c>
      <c r="O296" s="10">
        <v>4.16</v>
      </c>
      <c r="P296" s="10">
        <v>0.04</v>
      </c>
      <c r="Q296" s="11">
        <v>100</v>
      </c>
      <c r="R296" s="10">
        <f t="shared" si="27"/>
        <v>4.1536</v>
      </c>
      <c r="T296" s="11">
        <v>53.2</v>
      </c>
      <c r="U296" s="9" t="s">
        <v>64</v>
      </c>
      <c r="V296" s="9" t="s">
        <v>986</v>
      </c>
      <c r="W296" s="14">
        <v>18</v>
      </c>
    </row>
    <row r="297" spans="1:23" ht="28.5" customHeight="1">
      <c r="A297" s="9" t="s">
        <v>56</v>
      </c>
      <c r="B297" s="9" t="s">
        <v>524</v>
      </c>
      <c r="C297" s="9">
        <v>80</v>
      </c>
      <c r="D297" s="10">
        <v>53</v>
      </c>
      <c r="E297" s="10">
        <v>57</v>
      </c>
      <c r="F297" s="9" t="s">
        <v>25</v>
      </c>
      <c r="G297" s="9">
        <v>3</v>
      </c>
      <c r="H297" s="9" t="s">
        <v>629</v>
      </c>
      <c r="I297" s="9" t="s">
        <v>57</v>
      </c>
      <c r="J297" s="9" t="s">
        <v>86</v>
      </c>
      <c r="K297" s="11">
        <v>5622.53</v>
      </c>
      <c r="L297" s="11">
        <v>4201.3059999999996</v>
      </c>
      <c r="M297" s="12">
        <v>2009</v>
      </c>
      <c r="N297" s="12">
        <f t="shared" si="36"/>
        <v>43.376118385300536</v>
      </c>
      <c r="O297" s="10">
        <v>4.16</v>
      </c>
      <c r="P297" s="10">
        <v>0.04</v>
      </c>
      <c r="Q297" s="11">
        <v>100</v>
      </c>
      <c r="R297" s="10">
        <f t="shared" si="27"/>
        <v>4.1536</v>
      </c>
      <c r="T297" s="11">
        <v>57.174999999999997</v>
      </c>
      <c r="U297" s="9" t="s">
        <v>64</v>
      </c>
      <c r="V297" s="9" t="s">
        <v>986</v>
      </c>
      <c r="W297" s="14">
        <v>19</v>
      </c>
    </row>
    <row r="298" spans="1:23" ht="28.5" customHeight="1">
      <c r="A298" s="9" t="s">
        <v>56</v>
      </c>
      <c r="B298" s="9" t="s">
        <v>524</v>
      </c>
      <c r="C298" s="9">
        <v>80</v>
      </c>
      <c r="D298" s="10">
        <v>57</v>
      </c>
      <c r="E298" s="10">
        <v>65.400000000000006</v>
      </c>
      <c r="F298" s="9" t="s">
        <v>24</v>
      </c>
      <c r="G298" s="9">
        <v>3</v>
      </c>
      <c r="H298" s="9" t="s">
        <v>954</v>
      </c>
      <c r="I298" s="9" t="s">
        <v>13</v>
      </c>
      <c r="J298" s="9" t="s">
        <v>79</v>
      </c>
      <c r="K298" s="11">
        <v>5290.7870000000003</v>
      </c>
      <c r="L298" s="11">
        <v>4348.9069</v>
      </c>
      <c r="M298" s="12">
        <v>2003</v>
      </c>
      <c r="N298" s="12">
        <f t="shared" si="36"/>
        <v>37.825676983595876</v>
      </c>
      <c r="O298" s="10">
        <v>4.2961</v>
      </c>
      <c r="P298" s="10">
        <v>0.26790000000000003</v>
      </c>
      <c r="Q298" s="11">
        <v>94</v>
      </c>
      <c r="R298" s="10">
        <f t="shared" si="27"/>
        <v>3.8290183599999996</v>
      </c>
      <c r="T298" s="11">
        <v>53.6</v>
      </c>
      <c r="U298" s="9" t="s">
        <v>64</v>
      </c>
      <c r="V298" s="14" t="s">
        <v>987</v>
      </c>
      <c r="W298" s="14">
        <v>10</v>
      </c>
    </row>
    <row r="299" spans="1:23" ht="28.5" customHeight="1">
      <c r="A299" s="9" t="s">
        <v>56</v>
      </c>
      <c r="B299" s="9" t="s">
        <v>524</v>
      </c>
      <c r="C299" s="9">
        <v>80</v>
      </c>
      <c r="D299" s="10">
        <v>57</v>
      </c>
      <c r="E299" s="10">
        <v>65.400000000000006</v>
      </c>
      <c r="F299" s="9" t="s">
        <v>25</v>
      </c>
      <c r="G299" s="9">
        <v>3</v>
      </c>
      <c r="H299" s="9" t="s">
        <v>954</v>
      </c>
      <c r="I299" s="9" t="s">
        <v>13</v>
      </c>
      <c r="J299" s="9" t="s">
        <v>79</v>
      </c>
      <c r="K299" s="11">
        <v>5630.0690000000004</v>
      </c>
      <c r="L299" s="11">
        <v>4204.1742000000004</v>
      </c>
      <c r="M299" s="12">
        <v>2003</v>
      </c>
      <c r="N299" s="12">
        <f t="shared" si="36"/>
        <v>38.831923379696981</v>
      </c>
      <c r="O299" s="10">
        <v>4.2710999999999997</v>
      </c>
      <c r="P299" s="10">
        <v>0.16389999999999999</v>
      </c>
      <c r="Q299" s="11">
        <v>92</v>
      </c>
      <c r="R299" s="10">
        <f t="shared" si="27"/>
        <v>3.9236471600000002</v>
      </c>
      <c r="T299" s="11">
        <v>55.744399999999999</v>
      </c>
      <c r="U299" s="9" t="s">
        <v>64</v>
      </c>
      <c r="V299" s="9" t="s">
        <v>987</v>
      </c>
      <c r="W299" s="14">
        <v>11</v>
      </c>
    </row>
    <row r="300" spans="1:23" ht="28.5" customHeight="1">
      <c r="A300" s="9" t="s">
        <v>56</v>
      </c>
      <c r="B300" s="9" t="s">
        <v>524</v>
      </c>
      <c r="C300" s="9">
        <v>80</v>
      </c>
      <c r="D300" s="10">
        <v>65.400000000000006</v>
      </c>
      <c r="E300" s="10">
        <v>71.78</v>
      </c>
      <c r="F300" s="9" t="s">
        <v>24</v>
      </c>
      <c r="G300" s="9">
        <v>3</v>
      </c>
      <c r="H300" s="9" t="s">
        <v>955</v>
      </c>
      <c r="I300" s="9" t="s">
        <v>13</v>
      </c>
      <c r="J300" s="9" t="s">
        <v>79</v>
      </c>
      <c r="K300" s="11">
        <v>6166.3680000000004</v>
      </c>
      <c r="L300" s="11">
        <v>5225.6088</v>
      </c>
      <c r="M300" s="12">
        <v>2006</v>
      </c>
      <c r="N300" s="12">
        <f t="shared" si="36"/>
        <v>58.537908031974922</v>
      </c>
      <c r="O300" s="10">
        <v>3.8098000000000001</v>
      </c>
      <c r="P300" s="10">
        <v>0.24879999999999999</v>
      </c>
      <c r="Q300" s="11">
        <v>98</v>
      </c>
      <c r="R300" s="10">
        <f t="shared" si="27"/>
        <v>3.5021942400000001</v>
      </c>
      <c r="T300" s="11">
        <v>52.05</v>
      </c>
      <c r="U300" s="9" t="s">
        <v>64</v>
      </c>
      <c r="V300" s="14" t="s">
        <v>988</v>
      </c>
      <c r="W300" s="14">
        <v>9</v>
      </c>
    </row>
    <row r="301" spans="1:23" ht="28.5" customHeight="1">
      <c r="A301" s="9" t="s">
        <v>56</v>
      </c>
      <c r="B301" s="9" t="s">
        <v>524</v>
      </c>
      <c r="C301" s="9">
        <v>80</v>
      </c>
      <c r="D301" s="10">
        <v>65.400000000000006</v>
      </c>
      <c r="E301" s="10">
        <v>71.78</v>
      </c>
      <c r="F301" s="9" t="s">
        <v>25</v>
      </c>
      <c r="G301" s="9">
        <v>3</v>
      </c>
      <c r="H301" s="9" t="s">
        <v>955</v>
      </c>
      <c r="I301" s="9" t="s">
        <v>13</v>
      </c>
      <c r="J301" s="9" t="s">
        <v>79</v>
      </c>
      <c r="K301" s="11">
        <v>6379.21</v>
      </c>
      <c r="L301" s="11">
        <v>5254.0820999999996</v>
      </c>
      <c r="M301" s="12">
        <v>2006</v>
      </c>
      <c r="N301" s="12">
        <f t="shared" si="36"/>
        <v>63.030970128594468</v>
      </c>
      <c r="O301" s="10">
        <v>3.7118000000000002</v>
      </c>
      <c r="P301" s="10">
        <v>0.22750000000000001</v>
      </c>
      <c r="Q301" s="11">
        <v>97</v>
      </c>
      <c r="R301" s="10">
        <f t="shared" si="27"/>
        <v>3.4147750000000006</v>
      </c>
      <c r="T301" s="11">
        <v>54.6</v>
      </c>
      <c r="U301" s="9" t="s">
        <v>64</v>
      </c>
      <c r="V301" s="14" t="s">
        <v>988</v>
      </c>
      <c r="W301" s="14">
        <v>7</v>
      </c>
    </row>
    <row r="302" spans="1:23" ht="28.5" customHeight="1">
      <c r="A302" s="9" t="s">
        <v>56</v>
      </c>
      <c r="B302" s="9" t="s">
        <v>524</v>
      </c>
      <c r="C302" s="9">
        <v>80</v>
      </c>
      <c r="D302" s="10">
        <v>71.78</v>
      </c>
      <c r="E302" s="10">
        <v>76</v>
      </c>
      <c r="F302" s="9" t="s">
        <v>24</v>
      </c>
      <c r="G302" s="9">
        <v>3</v>
      </c>
      <c r="H302" s="9" t="s">
        <v>955</v>
      </c>
      <c r="I302" s="9" t="s">
        <v>13</v>
      </c>
      <c r="J302" s="9" t="s">
        <v>86</v>
      </c>
      <c r="K302" s="11">
        <v>6636.9184999999998</v>
      </c>
      <c r="L302" s="11">
        <v>5221.2142000000003</v>
      </c>
      <c r="M302" s="12">
        <v>2004</v>
      </c>
      <c r="N302" s="12">
        <f t="shared" si="36"/>
        <v>59.745922165583828</v>
      </c>
      <c r="O302" s="10">
        <v>3.7831999999999999</v>
      </c>
      <c r="P302" s="10">
        <v>0.28949999999999998</v>
      </c>
      <c r="Q302" s="11">
        <v>96</v>
      </c>
      <c r="R302" s="10">
        <f t="shared" si="27"/>
        <v>3.3279589999999999</v>
      </c>
      <c r="T302" s="11">
        <v>51.35</v>
      </c>
      <c r="U302" s="9" t="s">
        <v>64</v>
      </c>
      <c r="V302" s="14" t="s">
        <v>988</v>
      </c>
      <c r="W302" s="14">
        <v>5</v>
      </c>
    </row>
    <row r="303" spans="1:23" ht="28.5" customHeight="1">
      <c r="A303" s="9" t="s">
        <v>56</v>
      </c>
      <c r="B303" s="9" t="s">
        <v>524</v>
      </c>
      <c r="C303" s="9">
        <v>80</v>
      </c>
      <c r="D303" s="10">
        <v>71.78</v>
      </c>
      <c r="E303" s="10">
        <v>76</v>
      </c>
      <c r="F303" s="9" t="s">
        <v>25</v>
      </c>
      <c r="G303" s="9">
        <v>3</v>
      </c>
      <c r="H303" s="9" t="s">
        <v>955</v>
      </c>
      <c r="I303" s="9" t="s">
        <v>13</v>
      </c>
      <c r="J303" s="9" t="s">
        <v>86</v>
      </c>
      <c r="K303" s="11">
        <v>6595.0151999999998</v>
      </c>
      <c r="L303" s="11">
        <v>5717.8341</v>
      </c>
      <c r="M303" s="12">
        <v>2004</v>
      </c>
      <c r="N303" s="12">
        <f t="shared" si="36"/>
        <v>57.405724491028685</v>
      </c>
      <c r="O303" s="10">
        <v>3.8349000000000002</v>
      </c>
      <c r="P303" s="10">
        <v>0.2316</v>
      </c>
      <c r="Q303" s="11">
        <v>96</v>
      </c>
      <c r="R303" s="10">
        <f t="shared" si="27"/>
        <v>3.5003457600000001</v>
      </c>
      <c r="T303" s="11">
        <v>55.5</v>
      </c>
      <c r="U303" s="9" t="s">
        <v>64</v>
      </c>
      <c r="V303" s="14" t="s">
        <v>988</v>
      </c>
      <c r="W303" s="14">
        <v>8</v>
      </c>
    </row>
    <row r="304" spans="1:23" ht="28.5" customHeight="1">
      <c r="A304" s="9" t="s">
        <v>56</v>
      </c>
      <c r="B304" s="9" t="s">
        <v>524</v>
      </c>
      <c r="C304" s="9">
        <v>80</v>
      </c>
      <c r="D304" s="10">
        <v>76</v>
      </c>
      <c r="E304" s="10">
        <v>83</v>
      </c>
      <c r="F304" s="9" t="s">
        <v>24</v>
      </c>
      <c r="G304" s="9">
        <v>3</v>
      </c>
      <c r="H304" s="9" t="s">
        <v>956</v>
      </c>
      <c r="I304" s="9" t="s">
        <v>13</v>
      </c>
      <c r="J304" s="9" t="s">
        <v>86</v>
      </c>
      <c r="K304" s="11">
        <v>6709.4642999999996</v>
      </c>
      <c r="L304" s="11">
        <v>5203.7129000000004</v>
      </c>
      <c r="M304" s="12">
        <v>2009</v>
      </c>
      <c r="N304" s="12">
        <f t="shared" si="36"/>
        <v>59.013745115643744</v>
      </c>
      <c r="O304" s="10">
        <v>3.7993000000000001</v>
      </c>
      <c r="P304" s="10">
        <v>0.18179999999999999</v>
      </c>
      <c r="Q304" s="11">
        <v>99</v>
      </c>
      <c r="R304" s="10">
        <f t="shared" si="27"/>
        <v>3.6370950400000002</v>
      </c>
      <c r="T304" s="11">
        <v>52.085700000000003</v>
      </c>
      <c r="U304" s="9" t="s">
        <v>64</v>
      </c>
      <c r="V304" s="9" t="s">
        <v>987</v>
      </c>
      <c r="W304" s="14">
        <v>4</v>
      </c>
    </row>
    <row r="305" spans="1:23" ht="28.5" customHeight="1">
      <c r="A305" s="9" t="s">
        <v>56</v>
      </c>
      <c r="B305" s="9" t="s">
        <v>524</v>
      </c>
      <c r="C305" s="9">
        <v>80</v>
      </c>
      <c r="D305" s="10">
        <v>76</v>
      </c>
      <c r="E305" s="10">
        <v>83</v>
      </c>
      <c r="F305" s="9" t="s">
        <v>25</v>
      </c>
      <c r="G305" s="9">
        <v>3</v>
      </c>
      <c r="H305" s="9" t="s">
        <v>956</v>
      </c>
      <c r="I305" s="9" t="s">
        <v>57</v>
      </c>
      <c r="J305" s="9" t="s">
        <v>86</v>
      </c>
      <c r="K305" s="11">
        <v>6652.1457</v>
      </c>
      <c r="L305" s="11">
        <v>5706.8856999999998</v>
      </c>
      <c r="M305" s="12">
        <v>2009</v>
      </c>
      <c r="N305" s="12">
        <f t="shared" si="36"/>
        <v>59.25442920605046</v>
      </c>
      <c r="O305" s="10">
        <v>3.794</v>
      </c>
      <c r="P305" s="10">
        <v>0.15140000000000001</v>
      </c>
      <c r="Q305" s="11">
        <v>98</v>
      </c>
      <c r="R305" s="10">
        <f t="shared" si="27"/>
        <v>3.6423121599999999</v>
      </c>
      <c r="T305" s="11">
        <v>58.3857</v>
      </c>
      <c r="U305" s="9" t="s">
        <v>64</v>
      </c>
      <c r="V305" s="9" t="s">
        <v>987</v>
      </c>
      <c r="W305" s="14">
        <v>5</v>
      </c>
    </row>
    <row r="306" spans="1:23" ht="28.5" customHeight="1">
      <c r="A306" s="9" t="s">
        <v>56</v>
      </c>
      <c r="B306" s="9" t="s">
        <v>524</v>
      </c>
      <c r="C306" s="9">
        <v>80</v>
      </c>
      <c r="D306" s="10">
        <v>83</v>
      </c>
      <c r="E306" s="10">
        <v>86</v>
      </c>
      <c r="F306" s="9" t="s">
        <v>24</v>
      </c>
      <c r="G306" s="9">
        <v>3</v>
      </c>
      <c r="H306" s="9" t="s">
        <v>957</v>
      </c>
      <c r="I306" s="9" t="s">
        <v>457</v>
      </c>
      <c r="J306" s="9" t="s">
        <v>86</v>
      </c>
      <c r="K306" s="11">
        <v>7419.1660000000002</v>
      </c>
      <c r="L306" s="11">
        <v>5382.7213000000002</v>
      </c>
      <c r="M306" s="12">
        <v>1996</v>
      </c>
      <c r="N306" s="12">
        <f t="shared" ref="N306:N313" si="37">(LN(O306/5))/-0.0038</f>
        <v>124.08968686923377</v>
      </c>
      <c r="O306" s="10">
        <v>3.1202000000000001</v>
      </c>
      <c r="P306" s="10" t="s">
        <v>226</v>
      </c>
      <c r="Q306" s="11">
        <v>100</v>
      </c>
      <c r="R306" s="10">
        <f t="shared" ref="R306:R313" si="38">O306-5*(1-(Q306/100))</f>
        <v>3.1202000000000001</v>
      </c>
      <c r="S306" s="10">
        <v>0.1847</v>
      </c>
      <c r="T306" s="11">
        <v>55.55</v>
      </c>
      <c r="U306" s="9" t="s">
        <v>64</v>
      </c>
      <c r="V306" s="9" t="s">
        <v>986</v>
      </c>
      <c r="W306" s="14">
        <v>1</v>
      </c>
    </row>
    <row r="307" spans="1:23" ht="28.5" customHeight="1">
      <c r="A307" s="9" t="s">
        <v>56</v>
      </c>
      <c r="B307" s="9" t="s">
        <v>524</v>
      </c>
      <c r="C307" s="9">
        <v>80</v>
      </c>
      <c r="D307" s="10">
        <v>83</v>
      </c>
      <c r="E307" s="10">
        <v>86</v>
      </c>
      <c r="F307" s="9" t="s">
        <v>25</v>
      </c>
      <c r="G307" s="9">
        <v>3</v>
      </c>
      <c r="H307" s="9" t="s">
        <v>957</v>
      </c>
      <c r="I307" s="9" t="s">
        <v>457</v>
      </c>
      <c r="J307" s="9" t="s">
        <v>86</v>
      </c>
      <c r="K307" s="11">
        <v>7373.6032999999998</v>
      </c>
      <c r="L307" s="11">
        <v>5872.2160000000003</v>
      </c>
      <c r="M307" s="12">
        <v>1996</v>
      </c>
      <c r="N307" s="12">
        <f t="shared" si="37"/>
        <v>103.19065557133953</v>
      </c>
      <c r="O307" s="10">
        <v>3.3780999999999999</v>
      </c>
      <c r="P307" s="10" t="s">
        <v>226</v>
      </c>
      <c r="Q307" s="11">
        <v>100</v>
      </c>
      <c r="R307" s="10">
        <f t="shared" si="38"/>
        <v>3.3780999999999999</v>
      </c>
      <c r="S307" s="10">
        <v>0.17249999999999999</v>
      </c>
      <c r="T307" s="11">
        <v>41.7667</v>
      </c>
      <c r="U307" s="9" t="s">
        <v>64</v>
      </c>
      <c r="V307" s="9" t="s">
        <v>986</v>
      </c>
      <c r="W307" s="14">
        <v>2</v>
      </c>
    </row>
    <row r="308" spans="1:23" ht="28.5" customHeight="1">
      <c r="A308" s="9" t="s">
        <v>56</v>
      </c>
      <c r="B308" s="9" t="s">
        <v>524</v>
      </c>
      <c r="C308" s="9">
        <v>80</v>
      </c>
      <c r="D308" s="10">
        <v>86</v>
      </c>
      <c r="E308" s="10">
        <v>92.2</v>
      </c>
      <c r="F308" s="9" t="s">
        <v>24</v>
      </c>
      <c r="G308" s="9">
        <v>3</v>
      </c>
      <c r="H308" s="9" t="s">
        <v>958</v>
      </c>
      <c r="I308" s="9" t="s">
        <v>38</v>
      </c>
      <c r="J308" s="9" t="s">
        <v>73</v>
      </c>
      <c r="K308" s="11">
        <v>7257.7789000000002</v>
      </c>
      <c r="L308" s="11">
        <v>5178.0981000000002</v>
      </c>
      <c r="M308" s="12">
        <v>2000</v>
      </c>
      <c r="N308" s="12">
        <f t="shared" si="37"/>
        <v>66.100791669856719</v>
      </c>
      <c r="O308" s="10">
        <v>3.8894000000000002</v>
      </c>
      <c r="P308" s="10" t="s">
        <v>226</v>
      </c>
      <c r="Q308" s="11">
        <v>100</v>
      </c>
      <c r="R308" s="10">
        <f t="shared" si="38"/>
        <v>3.8894000000000002</v>
      </c>
      <c r="S308" s="10">
        <v>0.13969999999999999</v>
      </c>
      <c r="T308" s="11">
        <v>47.428600000000003</v>
      </c>
      <c r="U308" s="9" t="s">
        <v>64</v>
      </c>
      <c r="V308" s="9"/>
    </row>
    <row r="309" spans="1:23" ht="28.5" customHeight="1">
      <c r="A309" s="9" t="s">
        <v>56</v>
      </c>
      <c r="B309" s="9" t="s">
        <v>524</v>
      </c>
      <c r="C309" s="9">
        <v>80</v>
      </c>
      <c r="D309" s="10">
        <v>86</v>
      </c>
      <c r="E309" s="10">
        <v>92.2</v>
      </c>
      <c r="F309" s="9" t="s">
        <v>25</v>
      </c>
      <c r="G309" s="9">
        <v>3</v>
      </c>
      <c r="H309" s="9" t="s">
        <v>958</v>
      </c>
      <c r="I309" s="9" t="s">
        <v>38</v>
      </c>
      <c r="J309" s="9" t="s">
        <v>73</v>
      </c>
      <c r="K309" s="11">
        <v>7973.0245000000004</v>
      </c>
      <c r="L309" s="11">
        <v>5496.0919000000004</v>
      </c>
      <c r="M309" s="12">
        <v>2000</v>
      </c>
      <c r="N309" s="12">
        <f t="shared" si="37"/>
        <v>70.914602473341759</v>
      </c>
      <c r="O309" s="10">
        <v>3.8189000000000002</v>
      </c>
      <c r="P309" s="10" t="s">
        <v>226</v>
      </c>
      <c r="Q309" s="11">
        <v>100</v>
      </c>
      <c r="R309" s="10">
        <f t="shared" si="38"/>
        <v>3.8189000000000002</v>
      </c>
      <c r="S309" s="10">
        <v>0.1686</v>
      </c>
      <c r="T309" s="11">
        <v>42.166699999999999</v>
      </c>
      <c r="U309" s="9" t="s">
        <v>64</v>
      </c>
      <c r="V309" s="9"/>
    </row>
    <row r="310" spans="1:23" ht="28.5" customHeight="1">
      <c r="A310" s="9" t="s">
        <v>56</v>
      </c>
      <c r="B310" s="9" t="s">
        <v>524</v>
      </c>
      <c r="C310" s="9">
        <v>80</v>
      </c>
      <c r="D310" s="10">
        <v>92.2</v>
      </c>
      <c r="E310" s="10">
        <v>101.7</v>
      </c>
      <c r="F310" s="9" t="s">
        <v>24</v>
      </c>
      <c r="G310" s="9">
        <v>3</v>
      </c>
      <c r="H310" s="9" t="s">
        <v>959</v>
      </c>
      <c r="I310" s="9" t="s">
        <v>38</v>
      </c>
      <c r="J310" s="9" t="s">
        <v>73</v>
      </c>
      <c r="K310" s="11">
        <v>11517.814899999999</v>
      </c>
      <c r="L310" s="11">
        <v>5636.9639999999999</v>
      </c>
      <c r="M310" s="12">
        <v>2000</v>
      </c>
      <c r="N310" s="12">
        <f t="shared" si="37"/>
        <v>53.904510745151669</v>
      </c>
      <c r="O310" s="10">
        <v>4.0739000000000001</v>
      </c>
      <c r="P310" s="10" t="s">
        <v>226</v>
      </c>
      <c r="Q310" s="11">
        <v>100</v>
      </c>
      <c r="R310" s="10">
        <f t="shared" si="38"/>
        <v>4.0739000000000001</v>
      </c>
      <c r="S310" s="10">
        <v>8.4599999999999995E-2</v>
      </c>
      <c r="T310" s="11">
        <v>48.677799999999998</v>
      </c>
      <c r="U310" s="9" t="s">
        <v>64</v>
      </c>
      <c r="V310" s="9"/>
    </row>
    <row r="311" spans="1:23" ht="28.5" customHeight="1">
      <c r="A311" s="9" t="s">
        <v>56</v>
      </c>
      <c r="B311" s="9" t="s">
        <v>524</v>
      </c>
      <c r="C311" s="9">
        <v>80</v>
      </c>
      <c r="D311" s="10">
        <v>92.2</v>
      </c>
      <c r="E311" s="10">
        <v>101.7</v>
      </c>
      <c r="F311" s="9" t="s">
        <v>25</v>
      </c>
      <c r="G311" s="9">
        <v>3</v>
      </c>
      <c r="H311" s="9" t="s">
        <v>959</v>
      </c>
      <c r="I311" s="9" t="s">
        <v>38</v>
      </c>
      <c r="J311" s="9" t="s">
        <v>73</v>
      </c>
      <c r="K311" s="11">
        <v>12191.6032</v>
      </c>
      <c r="L311" s="11">
        <v>5887.4471999999996</v>
      </c>
      <c r="M311" s="12">
        <v>2000</v>
      </c>
      <c r="N311" s="12">
        <f t="shared" si="37"/>
        <v>54.305311389437946</v>
      </c>
      <c r="O311" s="10">
        <v>4.0677000000000003</v>
      </c>
      <c r="P311" s="10" t="s">
        <v>226</v>
      </c>
      <c r="Q311" s="11">
        <v>100</v>
      </c>
      <c r="R311" s="10">
        <f t="shared" si="38"/>
        <v>4.0677000000000003</v>
      </c>
      <c r="S311" s="10">
        <v>4.3900000000000002E-2</v>
      </c>
      <c r="T311" s="11">
        <v>42.48</v>
      </c>
      <c r="U311" s="9" t="s">
        <v>64</v>
      </c>
      <c r="V311" s="9"/>
    </row>
    <row r="312" spans="1:23" ht="28.5" customHeight="1">
      <c r="A312" s="9" t="s">
        <v>56</v>
      </c>
      <c r="B312" s="9" t="s">
        <v>524</v>
      </c>
      <c r="C312" s="9">
        <v>80</v>
      </c>
      <c r="D312" s="10">
        <v>101.7</v>
      </c>
      <c r="E312" s="10">
        <v>107.6</v>
      </c>
      <c r="F312" s="9" t="s">
        <v>24</v>
      </c>
      <c r="G312" s="9">
        <v>3</v>
      </c>
      <c r="H312" s="9" t="s">
        <v>960</v>
      </c>
      <c r="I312" s="9" t="s">
        <v>12</v>
      </c>
      <c r="J312" s="9" t="s">
        <v>73</v>
      </c>
      <c r="K312" s="11">
        <v>8182.9413999999997</v>
      </c>
      <c r="L312" s="11">
        <v>5281.9268000000002</v>
      </c>
      <c r="M312" s="12">
        <v>2007</v>
      </c>
      <c r="N312" s="12">
        <f t="shared" si="37"/>
        <v>94.524314678285734</v>
      </c>
      <c r="O312" s="10">
        <v>3.4912000000000001</v>
      </c>
      <c r="P312" s="10" t="s">
        <v>226</v>
      </c>
      <c r="Q312" s="11">
        <v>99</v>
      </c>
      <c r="R312" s="10">
        <f t="shared" si="38"/>
        <v>3.4412000000000003</v>
      </c>
      <c r="S312" s="10">
        <v>8.6300000000000002E-2</v>
      </c>
      <c r="T312" s="11">
        <v>43.4833</v>
      </c>
      <c r="U312" s="9" t="s">
        <v>64</v>
      </c>
      <c r="V312" s="9"/>
    </row>
    <row r="313" spans="1:23" ht="28.5" customHeight="1">
      <c r="A313" s="9" t="s">
        <v>56</v>
      </c>
      <c r="B313" s="9" t="s">
        <v>524</v>
      </c>
      <c r="C313" s="9">
        <v>80</v>
      </c>
      <c r="D313" s="10">
        <v>101.7</v>
      </c>
      <c r="E313" s="10">
        <v>107.6</v>
      </c>
      <c r="F313" s="9" t="s">
        <v>25</v>
      </c>
      <c r="G313" s="9">
        <v>3</v>
      </c>
      <c r="H313" s="9" t="s">
        <v>960</v>
      </c>
      <c r="I313" s="9" t="s">
        <v>12</v>
      </c>
      <c r="J313" s="9" t="s">
        <v>73</v>
      </c>
      <c r="K313" s="11">
        <v>8265.6347000000005</v>
      </c>
      <c r="L313" s="11">
        <v>5550.7007999999996</v>
      </c>
      <c r="M313" s="12">
        <v>2007</v>
      </c>
      <c r="N313" s="12">
        <f t="shared" si="37"/>
        <v>97.168226237926277</v>
      </c>
      <c r="O313" s="10">
        <v>3.4563000000000001</v>
      </c>
      <c r="P313" s="10" t="s">
        <v>226</v>
      </c>
      <c r="Q313" s="11">
        <v>100</v>
      </c>
      <c r="R313" s="10">
        <f t="shared" si="38"/>
        <v>3.4563000000000001</v>
      </c>
      <c r="S313" s="10">
        <v>7.7100000000000002E-2</v>
      </c>
      <c r="T313" s="11">
        <v>38.4</v>
      </c>
      <c r="U313" s="9" t="s">
        <v>64</v>
      </c>
      <c r="V313" s="9"/>
    </row>
    <row r="314" spans="1:23" ht="28.5" customHeight="1">
      <c r="A314" s="9" t="s">
        <v>56</v>
      </c>
      <c r="B314" s="9" t="s">
        <v>524</v>
      </c>
      <c r="C314" s="9">
        <v>80</v>
      </c>
      <c r="D314" s="10">
        <v>107.6</v>
      </c>
      <c r="E314" s="10">
        <v>120.3</v>
      </c>
      <c r="F314" s="9" t="s">
        <v>24</v>
      </c>
      <c r="G314" s="9">
        <v>3</v>
      </c>
      <c r="H314" s="9" t="s">
        <v>961</v>
      </c>
      <c r="I314" s="9" t="s">
        <v>13</v>
      </c>
      <c r="J314" s="9" t="s">
        <v>86</v>
      </c>
      <c r="K314" s="11">
        <v>6537.7802000000001</v>
      </c>
      <c r="L314" s="11">
        <v>5377.3095999999996</v>
      </c>
      <c r="M314" s="12">
        <v>2003</v>
      </c>
      <c r="N314" s="12">
        <f t="shared" ref="N314:N332" si="39">(LN(O314/5.35))/-0.0058</f>
        <v>35.739413717277046</v>
      </c>
      <c r="O314" s="10">
        <v>4.3483999999999998</v>
      </c>
      <c r="P314" s="10">
        <v>0.158</v>
      </c>
      <c r="Q314" s="11">
        <v>93</v>
      </c>
      <c r="R314" s="10">
        <f t="shared" ref="R314:R332" si="40">O314-(4*(P314^2))-(3*(1-Q314/100))</f>
        <v>4.0385439999999999</v>
      </c>
      <c r="T314" s="11">
        <v>60.35</v>
      </c>
      <c r="U314" s="9" t="s">
        <v>64</v>
      </c>
      <c r="V314" s="9" t="s">
        <v>986</v>
      </c>
      <c r="W314" s="14">
        <v>5</v>
      </c>
    </row>
    <row r="315" spans="1:23" ht="28.5" customHeight="1">
      <c r="A315" s="9" t="s">
        <v>56</v>
      </c>
      <c r="B315" s="9" t="s">
        <v>524</v>
      </c>
      <c r="C315" s="9">
        <v>80</v>
      </c>
      <c r="D315" s="10">
        <v>107.6</v>
      </c>
      <c r="E315" s="10">
        <v>120.3</v>
      </c>
      <c r="F315" s="9" t="s">
        <v>25</v>
      </c>
      <c r="G315" s="9">
        <v>3</v>
      </c>
      <c r="H315" s="9" t="s">
        <v>961</v>
      </c>
      <c r="I315" s="9" t="s">
        <v>13</v>
      </c>
      <c r="J315" s="9" t="s">
        <v>86</v>
      </c>
      <c r="K315" s="11">
        <v>6833.7969999999996</v>
      </c>
      <c r="L315" s="11">
        <v>5754.549</v>
      </c>
      <c r="M315" s="12">
        <v>2003</v>
      </c>
      <c r="N315" s="12">
        <f t="shared" si="39"/>
        <v>33.980033778322884</v>
      </c>
      <c r="O315" s="10">
        <v>4.3929999999999998</v>
      </c>
      <c r="P315" s="10">
        <v>0.1595</v>
      </c>
      <c r="Q315" s="11">
        <v>96</v>
      </c>
      <c r="R315" s="10">
        <f t="shared" si="40"/>
        <v>4.1712389999999999</v>
      </c>
      <c r="T315" s="11">
        <v>55.8</v>
      </c>
      <c r="U315" s="9" t="s">
        <v>64</v>
      </c>
      <c r="V315" s="9" t="s">
        <v>986</v>
      </c>
      <c r="W315" s="14">
        <v>20</v>
      </c>
    </row>
    <row r="316" spans="1:23" ht="28.5" customHeight="1">
      <c r="A316" s="9" t="s">
        <v>56</v>
      </c>
      <c r="B316" s="9" t="s">
        <v>524</v>
      </c>
      <c r="C316" s="9">
        <v>80</v>
      </c>
      <c r="D316" s="10">
        <v>120.3</v>
      </c>
      <c r="E316" s="10">
        <v>130</v>
      </c>
      <c r="F316" s="9" t="s">
        <v>24</v>
      </c>
      <c r="G316" s="9">
        <v>3</v>
      </c>
      <c r="H316" s="9" t="s">
        <v>962</v>
      </c>
      <c r="I316" s="9" t="s">
        <v>13</v>
      </c>
      <c r="J316" s="9" t="s">
        <v>86</v>
      </c>
      <c r="K316" s="11">
        <v>6319.4288999999999</v>
      </c>
      <c r="L316" s="11">
        <v>5364.2362999999996</v>
      </c>
      <c r="M316" s="12">
        <v>2009</v>
      </c>
      <c r="N316" s="12">
        <f t="shared" si="39"/>
        <v>56.294327699793328</v>
      </c>
      <c r="O316" s="10">
        <v>3.8597000000000001</v>
      </c>
      <c r="P316" s="10">
        <v>0.15390000000000001</v>
      </c>
      <c r="Q316" s="11">
        <v>93</v>
      </c>
      <c r="R316" s="10">
        <f t="shared" si="40"/>
        <v>3.5549591600000001</v>
      </c>
      <c r="T316" s="11">
        <v>47.633299999999998</v>
      </c>
      <c r="U316" s="9" t="s">
        <v>64</v>
      </c>
      <c r="V316" s="9" t="s">
        <v>987</v>
      </c>
      <c r="W316" s="14">
        <v>1</v>
      </c>
    </row>
    <row r="317" spans="1:23" ht="28.5" customHeight="1">
      <c r="A317" s="9" t="s">
        <v>56</v>
      </c>
      <c r="B317" s="9" t="s">
        <v>524</v>
      </c>
      <c r="C317" s="9">
        <v>80</v>
      </c>
      <c r="D317" s="10">
        <v>120.3</v>
      </c>
      <c r="E317" s="10">
        <v>130</v>
      </c>
      <c r="F317" s="9" t="s">
        <v>25</v>
      </c>
      <c r="G317" s="9">
        <v>3</v>
      </c>
      <c r="H317" s="9" t="s">
        <v>962</v>
      </c>
      <c r="I317" s="9" t="s">
        <v>57</v>
      </c>
      <c r="J317" s="9" t="s">
        <v>86</v>
      </c>
      <c r="K317" s="11">
        <v>6719.6322</v>
      </c>
      <c r="L317" s="11">
        <v>5745.2362999999996</v>
      </c>
      <c r="M317" s="12">
        <v>2009</v>
      </c>
      <c r="N317" s="12">
        <f t="shared" si="39"/>
        <v>49.308414274568129</v>
      </c>
      <c r="O317" s="10">
        <v>4.0193000000000003</v>
      </c>
      <c r="P317" s="10">
        <v>0.1351</v>
      </c>
      <c r="Q317" s="11">
        <v>94</v>
      </c>
      <c r="R317" s="10">
        <f t="shared" si="40"/>
        <v>3.7662919600000002</v>
      </c>
      <c r="T317" s="11">
        <v>59.644399999999997</v>
      </c>
      <c r="U317" s="9" t="s">
        <v>64</v>
      </c>
      <c r="V317" s="9" t="s">
        <v>987</v>
      </c>
      <c r="W317" s="14">
        <v>6</v>
      </c>
    </row>
    <row r="318" spans="1:23" ht="28.5" customHeight="1">
      <c r="A318" s="9" t="s">
        <v>56</v>
      </c>
      <c r="B318" s="9" t="s">
        <v>524</v>
      </c>
      <c r="C318" s="9">
        <v>80</v>
      </c>
      <c r="D318" s="10">
        <v>130</v>
      </c>
      <c r="E318" s="10">
        <v>138</v>
      </c>
      <c r="F318" s="9" t="s">
        <v>24</v>
      </c>
      <c r="G318" s="9">
        <v>3</v>
      </c>
      <c r="H318" s="9" t="s">
        <v>963</v>
      </c>
      <c r="I318" s="9" t="s">
        <v>42</v>
      </c>
      <c r="J318" s="9" t="s">
        <v>86</v>
      </c>
      <c r="K318" s="11">
        <v>5843.0047999999997</v>
      </c>
      <c r="L318" s="11">
        <v>5249.1165000000001</v>
      </c>
      <c r="M318" s="12">
        <v>2009</v>
      </c>
      <c r="N318" s="12">
        <f t="shared" si="39"/>
        <v>43.065556080190177</v>
      </c>
      <c r="O318" s="10">
        <v>4.1675000000000004</v>
      </c>
      <c r="P318" s="10">
        <v>0.16470000000000001</v>
      </c>
      <c r="Q318" s="11">
        <v>98</v>
      </c>
      <c r="R318" s="10">
        <f t="shared" si="40"/>
        <v>3.99899564</v>
      </c>
      <c r="T318" s="11">
        <v>46</v>
      </c>
      <c r="U318" s="9" t="s">
        <v>64</v>
      </c>
      <c r="V318" s="9" t="s">
        <v>986</v>
      </c>
      <c r="W318" s="14">
        <v>6</v>
      </c>
    </row>
    <row r="319" spans="1:23" ht="28.5" customHeight="1">
      <c r="A319" s="9" t="s">
        <v>56</v>
      </c>
      <c r="B319" s="9" t="s">
        <v>524</v>
      </c>
      <c r="C319" s="9">
        <v>80</v>
      </c>
      <c r="D319" s="10">
        <v>130</v>
      </c>
      <c r="E319" s="10">
        <v>138</v>
      </c>
      <c r="F319" s="9" t="s">
        <v>25</v>
      </c>
      <c r="G319" s="9">
        <v>3</v>
      </c>
      <c r="H319" s="9" t="s">
        <v>963</v>
      </c>
      <c r="I319" s="9" t="s">
        <v>57</v>
      </c>
      <c r="J319" s="9" t="s">
        <v>86</v>
      </c>
      <c r="K319" s="11">
        <v>6244.4375</v>
      </c>
      <c r="L319" s="11">
        <v>5635.0789999999997</v>
      </c>
      <c r="M319" s="12">
        <v>2009</v>
      </c>
      <c r="N319" s="12">
        <f t="shared" si="39"/>
        <v>41.275243401400743</v>
      </c>
      <c r="O319" s="10">
        <v>4.2110000000000003</v>
      </c>
      <c r="P319" s="10">
        <v>0.1434</v>
      </c>
      <c r="Q319" s="11">
        <v>99</v>
      </c>
      <c r="R319" s="10">
        <f t="shared" si="40"/>
        <v>4.0987457599999999</v>
      </c>
      <c r="T319" s="11">
        <v>61.475000000000001</v>
      </c>
      <c r="U319" s="9" t="s">
        <v>64</v>
      </c>
      <c r="V319" s="9" t="s">
        <v>986</v>
      </c>
      <c r="W319" s="14">
        <v>11</v>
      </c>
    </row>
    <row r="320" spans="1:23" ht="28.5" customHeight="1">
      <c r="A320" s="9" t="s">
        <v>56</v>
      </c>
      <c r="B320" s="9" t="s">
        <v>524</v>
      </c>
      <c r="C320" s="9">
        <v>80</v>
      </c>
      <c r="D320" s="10">
        <v>138</v>
      </c>
      <c r="E320" s="10">
        <v>143</v>
      </c>
      <c r="F320" s="9" t="s">
        <v>24</v>
      </c>
      <c r="G320" s="9">
        <v>3</v>
      </c>
      <c r="H320" s="9" t="s">
        <v>964</v>
      </c>
      <c r="I320" s="9" t="s">
        <v>13</v>
      </c>
      <c r="J320" s="9" t="s">
        <v>79</v>
      </c>
      <c r="K320" s="11">
        <v>5712.7</v>
      </c>
      <c r="L320" s="11">
        <v>5240.17</v>
      </c>
      <c r="M320" s="12">
        <v>2009</v>
      </c>
      <c r="N320" s="12">
        <f t="shared" si="39"/>
        <v>54.083977987152338</v>
      </c>
      <c r="O320" s="10">
        <v>3.9095</v>
      </c>
      <c r="P320" s="10">
        <v>0.14199999999999999</v>
      </c>
      <c r="Q320" s="11">
        <v>99</v>
      </c>
      <c r="R320" s="10">
        <f t="shared" si="40"/>
        <v>3.7988439999999999</v>
      </c>
      <c r="T320" s="11">
        <v>47.16</v>
      </c>
      <c r="U320" s="9" t="s">
        <v>64</v>
      </c>
      <c r="V320" s="9" t="s">
        <v>987</v>
      </c>
      <c r="W320" s="14">
        <v>7</v>
      </c>
    </row>
    <row r="321" spans="1:23" ht="28.5" customHeight="1">
      <c r="A321" s="9" t="s">
        <v>56</v>
      </c>
      <c r="B321" s="9" t="s">
        <v>524</v>
      </c>
      <c r="C321" s="9">
        <v>80</v>
      </c>
      <c r="D321" s="10">
        <v>138</v>
      </c>
      <c r="E321" s="10">
        <v>143</v>
      </c>
      <c r="F321" s="9" t="s">
        <v>25</v>
      </c>
      <c r="G321" s="9">
        <v>3</v>
      </c>
      <c r="H321" s="9" t="s">
        <v>964</v>
      </c>
      <c r="I321" s="9" t="s">
        <v>57</v>
      </c>
      <c r="J321" s="9" t="s">
        <v>79</v>
      </c>
      <c r="K321" s="11">
        <v>6125.36</v>
      </c>
      <c r="L321" s="11">
        <v>5620.2304000000004</v>
      </c>
      <c r="M321" s="12">
        <v>2009</v>
      </c>
      <c r="N321" s="12">
        <f t="shared" si="39"/>
        <v>54.035473447909958</v>
      </c>
      <c r="O321" s="10">
        <v>3.9106000000000001</v>
      </c>
      <c r="P321" s="10">
        <v>0.1384</v>
      </c>
      <c r="Q321" s="11">
        <v>100</v>
      </c>
      <c r="R321" s="10">
        <f t="shared" si="40"/>
        <v>3.8339817599999999</v>
      </c>
      <c r="T321" s="11">
        <v>60.58</v>
      </c>
      <c r="U321" s="9" t="s">
        <v>64</v>
      </c>
      <c r="V321" s="9" t="s">
        <v>987</v>
      </c>
      <c r="W321" s="14">
        <v>9</v>
      </c>
    </row>
    <row r="322" spans="1:23" ht="28.5" customHeight="1">
      <c r="A322" s="9" t="s">
        <v>56</v>
      </c>
      <c r="B322" s="9" t="s">
        <v>524</v>
      </c>
      <c r="C322" s="9">
        <v>80</v>
      </c>
      <c r="D322" s="10">
        <v>143</v>
      </c>
      <c r="E322" s="10">
        <v>148.5</v>
      </c>
      <c r="F322" s="9" t="s">
        <v>24</v>
      </c>
      <c r="G322" s="9">
        <v>3</v>
      </c>
      <c r="H322" s="9" t="s">
        <v>965</v>
      </c>
      <c r="I322" s="9" t="s">
        <v>13</v>
      </c>
      <c r="J322" s="9" t="s">
        <v>79</v>
      </c>
      <c r="K322" s="11">
        <v>5661.9890999999998</v>
      </c>
      <c r="L322" s="11">
        <v>5235.3993</v>
      </c>
      <c r="M322" s="12">
        <v>2009</v>
      </c>
      <c r="N322" s="12">
        <f t="shared" si="39"/>
        <v>43.359540932943816</v>
      </c>
      <c r="O322" s="10">
        <v>4.1604000000000001</v>
      </c>
      <c r="P322" s="10">
        <v>0.1578</v>
      </c>
      <c r="Q322" s="11">
        <v>100</v>
      </c>
      <c r="R322" s="10">
        <f t="shared" si="40"/>
        <v>4.0607966400000004</v>
      </c>
      <c r="T322" s="11">
        <v>50.8</v>
      </c>
      <c r="U322" s="9" t="s">
        <v>64</v>
      </c>
      <c r="V322" s="9" t="s">
        <v>986</v>
      </c>
      <c r="W322" s="14">
        <v>8</v>
      </c>
    </row>
    <row r="323" spans="1:23" ht="28.5" customHeight="1">
      <c r="A323" s="9" t="s">
        <v>56</v>
      </c>
      <c r="B323" s="9" t="s">
        <v>524</v>
      </c>
      <c r="C323" s="9">
        <v>80</v>
      </c>
      <c r="D323" s="10">
        <v>143</v>
      </c>
      <c r="E323" s="10">
        <v>148.5</v>
      </c>
      <c r="F323" s="9" t="s">
        <v>25</v>
      </c>
      <c r="G323" s="9">
        <v>3</v>
      </c>
      <c r="H323" s="9" t="s">
        <v>965</v>
      </c>
      <c r="I323" s="9" t="s">
        <v>57</v>
      </c>
      <c r="J323" s="9" t="s">
        <v>79</v>
      </c>
      <c r="K323" s="11">
        <v>6079.9854999999998</v>
      </c>
      <c r="L323" s="11">
        <v>5618.4982</v>
      </c>
      <c r="M323" s="12">
        <v>2009</v>
      </c>
      <c r="N323" s="12">
        <f t="shared" si="39"/>
        <v>38.787524804565152</v>
      </c>
      <c r="O323" s="10">
        <v>4.2721999999999998</v>
      </c>
      <c r="P323" s="10">
        <v>0.12529999999999999</v>
      </c>
      <c r="Q323" s="11">
        <v>100</v>
      </c>
      <c r="R323" s="10">
        <f t="shared" si="40"/>
        <v>4.20939964</v>
      </c>
      <c r="T323" s="11">
        <v>60.966700000000003</v>
      </c>
      <c r="U323" s="9" t="s">
        <v>64</v>
      </c>
      <c r="V323" s="9" t="s">
        <v>986</v>
      </c>
      <c r="W323" s="14">
        <v>9</v>
      </c>
    </row>
    <row r="324" spans="1:23" ht="27.75" customHeight="1">
      <c r="A324" s="9" t="s">
        <v>56</v>
      </c>
      <c r="B324" s="9" t="s">
        <v>524</v>
      </c>
      <c r="C324" s="9">
        <v>80</v>
      </c>
      <c r="D324" s="10">
        <v>148.5</v>
      </c>
      <c r="E324" s="10">
        <v>153.80000000000001</v>
      </c>
      <c r="F324" s="9" t="s">
        <v>24</v>
      </c>
      <c r="G324" s="9">
        <v>3</v>
      </c>
      <c r="H324" s="9" t="s">
        <v>966</v>
      </c>
      <c r="I324" s="9" t="s">
        <v>13</v>
      </c>
      <c r="J324" s="9" t="s">
        <v>79</v>
      </c>
      <c r="K324" s="11">
        <v>5615.6225999999997</v>
      </c>
      <c r="L324" s="11">
        <v>5226.6085000000003</v>
      </c>
      <c r="M324" s="12">
        <v>2009</v>
      </c>
      <c r="N324" s="12">
        <f t="shared" si="39"/>
        <v>41.406312951574563</v>
      </c>
      <c r="O324" s="10">
        <v>4.2077999999999998</v>
      </c>
      <c r="P324" s="10">
        <v>0.19259999999999999</v>
      </c>
      <c r="Q324" s="11">
        <v>100</v>
      </c>
      <c r="R324" s="10">
        <f t="shared" si="40"/>
        <v>4.0594209599999997</v>
      </c>
      <c r="T324" s="11">
        <v>49.92</v>
      </c>
      <c r="U324" s="9" t="s">
        <v>64</v>
      </c>
      <c r="V324" s="9" t="s">
        <v>986</v>
      </c>
      <c r="W324" s="14">
        <v>7</v>
      </c>
    </row>
    <row r="325" spans="1:23" ht="27.75" customHeight="1">
      <c r="A325" s="9" t="s">
        <v>56</v>
      </c>
      <c r="B325" s="9" t="s">
        <v>524</v>
      </c>
      <c r="C325" s="9">
        <v>80</v>
      </c>
      <c r="D325" s="10">
        <v>148.5</v>
      </c>
      <c r="E325" s="10">
        <v>153.80000000000001</v>
      </c>
      <c r="F325" s="9" t="s">
        <v>25</v>
      </c>
      <c r="G325" s="9">
        <v>3</v>
      </c>
      <c r="H325" s="9" t="s">
        <v>966</v>
      </c>
      <c r="I325" s="9" t="s">
        <v>57</v>
      </c>
      <c r="J325" s="9" t="s">
        <v>79</v>
      </c>
      <c r="K325" s="11">
        <v>6029.1603999999998</v>
      </c>
      <c r="L325" s="11">
        <v>5612.0690999999997</v>
      </c>
      <c r="M325" s="12">
        <v>2009</v>
      </c>
      <c r="N325" s="12">
        <f t="shared" si="39"/>
        <v>35.442295334802076</v>
      </c>
      <c r="O325" s="10">
        <v>4.3559000000000001</v>
      </c>
      <c r="P325" s="10">
        <v>0.13789999999999999</v>
      </c>
      <c r="Q325" s="11">
        <v>98</v>
      </c>
      <c r="R325" s="10">
        <f t="shared" si="40"/>
        <v>4.2198343600000001</v>
      </c>
      <c r="T325" s="11">
        <v>62.64</v>
      </c>
      <c r="U325" s="9" t="s">
        <v>64</v>
      </c>
      <c r="V325" s="9" t="s">
        <v>986</v>
      </c>
      <c r="W325" s="14">
        <v>10</v>
      </c>
    </row>
    <row r="326" spans="1:23" ht="27.75" customHeight="1">
      <c r="A326" s="9" t="s">
        <v>56</v>
      </c>
      <c r="B326" s="9" t="s">
        <v>524</v>
      </c>
      <c r="C326" s="9">
        <v>80</v>
      </c>
      <c r="D326" s="10">
        <v>153.80000000000001</v>
      </c>
      <c r="E326" s="10">
        <v>161</v>
      </c>
      <c r="F326" s="9" t="s">
        <v>24</v>
      </c>
      <c r="G326" s="9">
        <v>3</v>
      </c>
      <c r="H326" s="9" t="s">
        <v>967</v>
      </c>
      <c r="I326" s="9" t="s">
        <v>57</v>
      </c>
      <c r="J326" s="9" t="s">
        <v>79</v>
      </c>
      <c r="K326" s="11">
        <v>5537.5902999999998</v>
      </c>
      <c r="L326" s="11">
        <v>5208.6131999999998</v>
      </c>
      <c r="M326" s="12">
        <v>1991</v>
      </c>
      <c r="N326" s="12">
        <f t="shared" si="39"/>
        <v>94.475011587065964</v>
      </c>
      <c r="O326" s="10">
        <v>3.093</v>
      </c>
      <c r="P326" s="10">
        <v>0.43049999999999999</v>
      </c>
      <c r="Q326" s="11">
        <v>97</v>
      </c>
      <c r="R326" s="10">
        <f t="shared" si="40"/>
        <v>2.261679</v>
      </c>
      <c r="T326" s="11">
        <v>48.071399999999997</v>
      </c>
      <c r="U326" s="9" t="s">
        <v>64</v>
      </c>
      <c r="V326" s="14" t="s">
        <v>988</v>
      </c>
      <c r="W326" s="14">
        <v>1</v>
      </c>
    </row>
    <row r="327" spans="1:23" ht="27.75" customHeight="1">
      <c r="A327" s="9" t="s">
        <v>56</v>
      </c>
      <c r="B327" s="9" t="s">
        <v>524</v>
      </c>
      <c r="C327" s="9">
        <v>80</v>
      </c>
      <c r="D327" s="10">
        <v>153.80000000000001</v>
      </c>
      <c r="E327" s="10">
        <v>161</v>
      </c>
      <c r="F327" s="9" t="s">
        <v>25</v>
      </c>
      <c r="G327" s="9">
        <v>3</v>
      </c>
      <c r="H327" s="9" t="s">
        <v>967</v>
      </c>
      <c r="I327" s="9" t="s">
        <v>57</v>
      </c>
      <c r="J327" s="9" t="s">
        <v>79</v>
      </c>
      <c r="K327" s="11">
        <v>5962</v>
      </c>
      <c r="L327" s="11">
        <v>5597.366</v>
      </c>
      <c r="M327" s="12">
        <v>1991</v>
      </c>
      <c r="N327" s="12">
        <f t="shared" si="39"/>
        <v>94.369131977766685</v>
      </c>
      <c r="O327" s="10">
        <v>3.0949</v>
      </c>
      <c r="P327" s="10">
        <v>0.37440000000000001</v>
      </c>
      <c r="Q327" s="11">
        <v>94</v>
      </c>
      <c r="R327" s="10">
        <f t="shared" si="40"/>
        <v>2.3541985599999999</v>
      </c>
      <c r="T327" s="11">
        <v>66.628600000000006</v>
      </c>
      <c r="U327" s="9" t="s">
        <v>64</v>
      </c>
      <c r="V327" s="14" t="s">
        <v>988</v>
      </c>
      <c r="W327" s="14">
        <v>2</v>
      </c>
    </row>
    <row r="328" spans="1:23" ht="27.75" customHeight="1">
      <c r="A328" s="9" t="s">
        <v>56</v>
      </c>
      <c r="B328" s="9" t="s">
        <v>524</v>
      </c>
      <c r="C328" s="9">
        <v>80</v>
      </c>
      <c r="D328" s="10">
        <v>161</v>
      </c>
      <c r="E328" s="10">
        <v>174</v>
      </c>
      <c r="F328" s="9" t="s">
        <v>24</v>
      </c>
      <c r="G328" s="9">
        <v>3</v>
      </c>
      <c r="H328" s="9" t="s">
        <v>968</v>
      </c>
      <c r="I328" s="9" t="s">
        <v>57</v>
      </c>
      <c r="J328" s="9" t="s">
        <v>73</v>
      </c>
      <c r="K328" s="11">
        <v>5548.1981999999998</v>
      </c>
      <c r="L328" s="11">
        <v>5217.4304000000002</v>
      </c>
      <c r="M328" s="12">
        <v>2008</v>
      </c>
      <c r="N328" s="12">
        <f t="shared" si="39"/>
        <v>46.411636175106302</v>
      </c>
      <c r="O328" s="10">
        <v>4.0873999999999997</v>
      </c>
      <c r="P328" s="10">
        <v>8.0799999999999997E-2</v>
      </c>
      <c r="Q328" s="11">
        <v>100</v>
      </c>
      <c r="R328" s="10">
        <f t="shared" si="40"/>
        <v>4.0612854399999998</v>
      </c>
      <c r="T328" s="11">
        <v>54.107700000000001</v>
      </c>
      <c r="U328" s="9" t="s">
        <v>64</v>
      </c>
      <c r="V328" s="9"/>
    </row>
    <row r="329" spans="1:23" ht="27.75" customHeight="1">
      <c r="A329" s="9" t="s">
        <v>56</v>
      </c>
      <c r="B329" s="9" t="s">
        <v>524</v>
      </c>
      <c r="C329" s="9">
        <v>80</v>
      </c>
      <c r="D329" s="10">
        <v>161</v>
      </c>
      <c r="E329" s="10">
        <v>174</v>
      </c>
      <c r="F329" s="9" t="s">
        <v>25</v>
      </c>
      <c r="G329" s="9">
        <v>3</v>
      </c>
      <c r="H329" s="9" t="s">
        <v>968</v>
      </c>
      <c r="I329" s="9" t="s">
        <v>57</v>
      </c>
      <c r="J329" s="9" t="s">
        <v>73</v>
      </c>
      <c r="K329" s="11">
        <v>6010.7861999999996</v>
      </c>
      <c r="L329" s="11">
        <v>5641.7021999999997</v>
      </c>
      <c r="M329" s="12">
        <v>2008</v>
      </c>
      <c r="N329" s="12">
        <f t="shared" si="39"/>
        <v>45.628834881236791</v>
      </c>
      <c r="O329" s="10">
        <v>4.1059999999999999</v>
      </c>
      <c r="P329" s="10">
        <v>9.2399999999999996E-2</v>
      </c>
      <c r="Q329" s="11">
        <v>100</v>
      </c>
      <c r="R329" s="10">
        <f t="shared" si="40"/>
        <v>4.0718489599999996</v>
      </c>
      <c r="T329" s="11">
        <v>63.523099999999999</v>
      </c>
      <c r="U329" s="9" t="s">
        <v>64</v>
      </c>
      <c r="V329" s="9"/>
    </row>
    <row r="330" spans="1:23" ht="27.75" customHeight="1">
      <c r="A330" s="9" t="s">
        <v>56</v>
      </c>
      <c r="B330" s="9" t="s">
        <v>524</v>
      </c>
      <c r="C330" s="9">
        <v>80</v>
      </c>
      <c r="D330" s="10">
        <v>174</v>
      </c>
      <c r="E330" s="10">
        <v>186.6</v>
      </c>
      <c r="F330" s="9" t="s">
        <v>24</v>
      </c>
      <c r="G330" s="9">
        <v>3</v>
      </c>
      <c r="H330" s="9" t="s">
        <v>969</v>
      </c>
      <c r="I330" s="9" t="s">
        <v>57</v>
      </c>
      <c r="J330" s="9" t="s">
        <v>86</v>
      </c>
      <c r="K330" s="11">
        <v>5768.1467000000002</v>
      </c>
      <c r="L330" s="11">
        <v>5288.8806000000004</v>
      </c>
      <c r="M330" s="12">
        <v>2007</v>
      </c>
      <c r="N330" s="12">
        <f t="shared" si="39"/>
        <v>67.73970652962231</v>
      </c>
      <c r="O330" s="10">
        <v>3.6118000000000001</v>
      </c>
      <c r="P330" s="10">
        <v>0.25340000000000001</v>
      </c>
      <c r="Q330" s="11">
        <v>98</v>
      </c>
      <c r="R330" s="10">
        <f t="shared" si="40"/>
        <v>3.2949537599999998</v>
      </c>
      <c r="T330" s="11">
        <v>44.330800000000004</v>
      </c>
      <c r="U330" s="9" t="s">
        <v>64</v>
      </c>
      <c r="V330" s="14" t="s">
        <v>988</v>
      </c>
      <c r="W330" s="14">
        <v>4</v>
      </c>
    </row>
    <row r="331" spans="1:23" ht="27.75" customHeight="1">
      <c r="A331" s="9" t="s">
        <v>56</v>
      </c>
      <c r="B331" s="9" t="s">
        <v>524</v>
      </c>
      <c r="C331" s="9">
        <v>80</v>
      </c>
      <c r="D331" s="10">
        <v>174</v>
      </c>
      <c r="E331" s="10">
        <v>186.6</v>
      </c>
      <c r="F331" s="9" t="s">
        <v>25</v>
      </c>
      <c r="G331" s="9">
        <v>3</v>
      </c>
      <c r="H331" s="9" t="s">
        <v>969</v>
      </c>
      <c r="I331" s="9" t="s">
        <v>57</v>
      </c>
      <c r="J331" s="9" t="s">
        <v>86</v>
      </c>
      <c r="K331" s="11">
        <v>6238.3302000000003</v>
      </c>
      <c r="L331" s="11">
        <v>5798.5321000000004</v>
      </c>
      <c r="M331" s="12">
        <v>2007</v>
      </c>
      <c r="N331" s="12">
        <f t="shared" si="39"/>
        <v>70.618230306550259</v>
      </c>
      <c r="O331" s="10">
        <v>3.552</v>
      </c>
      <c r="P331" s="10">
        <v>0.23430000000000001</v>
      </c>
      <c r="Q331" s="11">
        <v>96</v>
      </c>
      <c r="R331" s="10">
        <f t="shared" si="40"/>
        <v>3.2124140400000001</v>
      </c>
      <c r="T331" s="11">
        <v>52.361499999999999</v>
      </c>
      <c r="U331" s="9" t="s">
        <v>64</v>
      </c>
      <c r="V331" s="14" t="s">
        <v>988</v>
      </c>
      <c r="W331" s="14">
        <v>3</v>
      </c>
    </row>
    <row r="332" spans="1:23" ht="27.75" customHeight="1">
      <c r="A332" s="9" t="s">
        <v>458</v>
      </c>
      <c r="B332" s="9" t="s">
        <v>523</v>
      </c>
      <c r="C332" s="9">
        <v>26</v>
      </c>
      <c r="D332" s="10">
        <v>0</v>
      </c>
      <c r="E332" s="10">
        <v>2.37</v>
      </c>
      <c r="F332" s="9" t="s">
        <v>5</v>
      </c>
      <c r="G332" s="9">
        <v>3</v>
      </c>
      <c r="H332" s="9" t="s">
        <v>970</v>
      </c>
      <c r="I332" s="9" t="s">
        <v>13</v>
      </c>
      <c r="K332" s="11">
        <v>1248</v>
      </c>
      <c r="L332" s="11">
        <v>325</v>
      </c>
      <c r="M332" s="12">
        <v>2009</v>
      </c>
      <c r="N332" s="12">
        <f t="shared" si="39"/>
        <v>48.657617689912207</v>
      </c>
      <c r="O332" s="10">
        <v>4.0345000000000004</v>
      </c>
      <c r="P332" s="10">
        <v>9.7799999999999998E-2</v>
      </c>
      <c r="Q332" s="11">
        <v>99</v>
      </c>
      <c r="R332" s="10">
        <f t="shared" si="40"/>
        <v>3.9662406400000005</v>
      </c>
      <c r="T332" s="11">
        <v>53.914299999999997</v>
      </c>
      <c r="U332" s="9" t="s">
        <v>74</v>
      </c>
      <c r="V332" s="9"/>
    </row>
    <row r="333" spans="1:23">
      <c r="R333" s="10"/>
    </row>
    <row r="334" spans="1:23">
      <c r="R334" s="10"/>
    </row>
    <row r="335" spans="1:23">
      <c r="R335" s="10"/>
    </row>
    <row r="336" spans="1:23">
      <c r="R336" s="10"/>
    </row>
    <row r="337" spans="18:18">
      <c r="R337" s="10"/>
    </row>
    <row r="338" spans="18:18">
      <c r="R338" s="10"/>
    </row>
    <row r="339" spans="18:18">
      <c r="R339" s="10"/>
    </row>
    <row r="340" spans="18:18">
      <c r="R340" s="10"/>
    </row>
    <row r="341" spans="18:18">
      <c r="R341" s="10"/>
    </row>
    <row r="342" spans="18:18">
      <c r="R342" s="10"/>
    </row>
    <row r="343" spans="18:18">
      <c r="R343" s="10"/>
    </row>
    <row r="344" spans="18:18">
      <c r="R344" s="10"/>
    </row>
    <row r="345" spans="18:18">
      <c r="R345" s="10"/>
    </row>
    <row r="346" spans="18:18">
      <c r="R346" s="10"/>
    </row>
    <row r="347" spans="18:18">
      <c r="R347" s="10"/>
    </row>
    <row r="348" spans="18:18">
      <c r="R348" s="10"/>
    </row>
    <row r="349" spans="18:18">
      <c r="R349" s="10"/>
    </row>
    <row r="350" spans="18:18">
      <c r="R350" s="10"/>
    </row>
    <row r="351" spans="18:18">
      <c r="R351" s="10"/>
    </row>
    <row r="352" spans="18:18">
      <c r="R352" s="10"/>
    </row>
    <row r="353" spans="18:18">
      <c r="R353" s="10"/>
    </row>
    <row r="354" spans="18:18">
      <c r="R354" s="10"/>
    </row>
    <row r="355" spans="18:18">
      <c r="R355" s="10"/>
    </row>
    <row r="356" spans="18:18">
      <c r="R356" s="10"/>
    </row>
    <row r="357" spans="18:18">
      <c r="R357" s="10"/>
    </row>
    <row r="358" spans="18:18">
      <c r="R358" s="10"/>
    </row>
    <row r="359" spans="18:18">
      <c r="R359" s="10"/>
    </row>
    <row r="360" spans="18:18">
      <c r="R360" s="10"/>
    </row>
    <row r="361" spans="18:18">
      <c r="R361" s="10"/>
    </row>
    <row r="362" spans="18:18">
      <c r="R362" s="10"/>
    </row>
    <row r="363" spans="18:18">
      <c r="R363" s="10"/>
    </row>
    <row r="364" spans="18:18">
      <c r="R364" s="10"/>
    </row>
    <row r="365" spans="18:18">
      <c r="R365" s="10"/>
    </row>
    <row r="366" spans="18:18">
      <c r="R366" s="10"/>
    </row>
    <row r="367" spans="18:18">
      <c r="R367" s="10"/>
    </row>
    <row r="368" spans="18:18">
      <c r="R368" s="10"/>
    </row>
    <row r="369" spans="18:18">
      <c r="R369" s="10"/>
    </row>
    <row r="370" spans="18:18">
      <c r="R370" s="10"/>
    </row>
    <row r="371" spans="18:18">
      <c r="R371" s="10"/>
    </row>
    <row r="372" spans="18:18">
      <c r="R372" s="10"/>
    </row>
    <row r="373" spans="18:18">
      <c r="R373" s="10"/>
    </row>
    <row r="374" spans="18:18">
      <c r="R374" s="10"/>
    </row>
    <row r="375" spans="18:18">
      <c r="R375" s="10"/>
    </row>
    <row r="376" spans="18:18">
      <c r="R376" s="10"/>
    </row>
    <row r="377" spans="18:18">
      <c r="R377" s="10"/>
    </row>
    <row r="378" spans="18:18">
      <c r="R378" s="10"/>
    </row>
    <row r="379" spans="18:18">
      <c r="R379" s="10"/>
    </row>
    <row r="380" spans="18:18">
      <c r="R380" s="10"/>
    </row>
    <row r="381" spans="18:18">
      <c r="R381" s="10"/>
    </row>
    <row r="382" spans="18:18">
      <c r="R382" s="10"/>
    </row>
    <row r="383" spans="18:18">
      <c r="R383" s="10"/>
    </row>
    <row r="384" spans="18:18">
      <c r="R384" s="10"/>
    </row>
    <row r="385" spans="18:18">
      <c r="R385" s="10"/>
    </row>
    <row r="386" spans="18:18">
      <c r="R386" s="10"/>
    </row>
    <row r="387" spans="18:18">
      <c r="R387" s="10"/>
    </row>
    <row r="388" spans="18:18">
      <c r="R388" s="10"/>
    </row>
  </sheetData>
  <printOptions horizontalCentered="1" gridLines="1"/>
  <pageMargins left="0.45" right="0.45" top="0.75" bottom="0.75" header="0.3" footer="0.3"/>
  <pageSetup scale="55" firstPageNumber="62" fitToHeight="15" orientation="landscape" useFirstPageNumber="1" r:id="rId1"/>
  <headerFooter>
    <oddHeader>&amp;C&amp;22District 3 Current Condition Data by Route, Milepost</oddHeader>
    <oddFooter>&amp;C&amp;16&amp;P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88"/>
  <sheetViews>
    <sheetView zoomScale="70" zoomScaleNormal="70" workbookViewId="0"/>
  </sheetViews>
  <sheetFormatPr defaultRowHeight="18.75"/>
  <cols>
    <col min="1" max="1" width="10.42578125" style="9" bestFit="1" customWidth="1"/>
    <col min="2" max="2" width="6.28515625" style="9" bestFit="1" customWidth="1"/>
    <col min="3" max="3" width="11" style="9" bestFit="1" customWidth="1"/>
    <col min="4" max="4" width="11.42578125" style="10" bestFit="1" customWidth="1"/>
    <col min="5" max="5" width="10" style="10" bestFit="1" customWidth="1"/>
    <col min="6" max="6" width="6.85546875" style="9" customWidth="1"/>
    <col min="7" max="7" width="7.7109375" style="9" customWidth="1"/>
    <col min="8" max="8" width="37.42578125" style="9" customWidth="1"/>
    <col min="9" max="9" width="13.42578125" style="9" customWidth="1"/>
    <col min="10" max="10" width="11.85546875" style="9" customWidth="1"/>
    <col min="11" max="11" width="8.42578125" style="11" customWidth="1"/>
    <col min="12" max="12" width="7.85546875" style="11" customWidth="1"/>
    <col min="13" max="13" width="8.85546875" style="12" customWidth="1"/>
    <col min="14" max="14" width="6.140625" style="12" customWidth="1"/>
    <col min="15" max="16" width="6.28515625" style="10" customWidth="1"/>
    <col min="17" max="17" width="5.5703125" style="11" customWidth="1"/>
    <col min="18" max="18" width="6.42578125" style="11" customWidth="1"/>
    <col min="19" max="19" width="7" style="10" customWidth="1"/>
    <col min="20" max="20" width="10.140625" style="11" customWidth="1"/>
    <col min="21" max="21" width="14.28515625" style="9" customWidth="1"/>
    <col min="22" max="22" width="10.42578125" style="14" customWidth="1"/>
    <col min="23" max="23" width="9.7109375" style="14" customWidth="1"/>
    <col min="24" max="16384" width="9.140625" style="1"/>
  </cols>
  <sheetData>
    <row r="1" spans="1:23" s="2" customFormat="1" ht="37.5" customHeight="1" thickBot="1">
      <c r="A1" s="3" t="s">
        <v>0</v>
      </c>
      <c r="B1" s="6" t="s">
        <v>520</v>
      </c>
      <c r="C1" s="6" t="s">
        <v>521</v>
      </c>
      <c r="D1" s="4" t="s">
        <v>1</v>
      </c>
      <c r="E1" s="4" t="s">
        <v>2</v>
      </c>
      <c r="F1" s="5" t="s">
        <v>517</v>
      </c>
      <c r="G1" s="5" t="s">
        <v>529</v>
      </c>
      <c r="H1" s="5" t="s">
        <v>3</v>
      </c>
      <c r="I1" s="6" t="s">
        <v>518</v>
      </c>
      <c r="J1" s="6" t="s">
        <v>530</v>
      </c>
      <c r="K1" s="7" t="s">
        <v>65</v>
      </c>
      <c r="L1" s="7" t="s">
        <v>66</v>
      </c>
      <c r="M1" s="8" t="s">
        <v>528</v>
      </c>
      <c r="N1" s="8" t="s">
        <v>516</v>
      </c>
      <c r="O1" s="4" t="s">
        <v>67</v>
      </c>
      <c r="P1" s="4" t="s">
        <v>68</v>
      </c>
      <c r="Q1" s="7" t="s">
        <v>69</v>
      </c>
      <c r="R1" s="7" t="s">
        <v>993</v>
      </c>
      <c r="S1" s="4" t="s">
        <v>992</v>
      </c>
      <c r="T1" s="15" t="s">
        <v>70</v>
      </c>
      <c r="U1" s="6" t="s">
        <v>62</v>
      </c>
      <c r="V1" s="6" t="s">
        <v>991</v>
      </c>
      <c r="W1" s="13" t="s">
        <v>989</v>
      </c>
    </row>
    <row r="2" spans="1:23" ht="28.5" customHeight="1">
      <c r="A2" s="9" t="s">
        <v>227</v>
      </c>
      <c r="B2" s="9" t="s">
        <v>524</v>
      </c>
      <c r="C2" s="9" t="s">
        <v>978</v>
      </c>
      <c r="D2" s="10">
        <v>100</v>
      </c>
      <c r="E2" s="10">
        <v>100.673</v>
      </c>
      <c r="F2" s="9" t="s">
        <v>5</v>
      </c>
      <c r="G2" s="9">
        <v>4</v>
      </c>
      <c r="H2" s="9" t="s">
        <v>228</v>
      </c>
      <c r="I2" s="9" t="s">
        <v>13</v>
      </c>
      <c r="J2" s="9" t="s">
        <v>73</v>
      </c>
      <c r="K2" s="11">
        <v>4430.6315000000004</v>
      </c>
      <c r="L2" s="11">
        <v>357.01339999999999</v>
      </c>
      <c r="M2" s="12">
        <v>2009</v>
      </c>
      <c r="N2" s="12">
        <f t="shared" ref="N2:N65" si="0">(LN(O2/5.35))/-0.0058</f>
        <v>43.376118385300536</v>
      </c>
      <c r="O2" s="10">
        <v>4.16</v>
      </c>
      <c r="P2" s="10">
        <v>0.04</v>
      </c>
      <c r="Q2" s="11">
        <v>100</v>
      </c>
      <c r="R2" s="10">
        <f>O2-(4*(P2^2))-(3*(1-Q2/100))</f>
        <v>4.1536</v>
      </c>
      <c r="T2" s="11">
        <v>34.024999999999999</v>
      </c>
      <c r="U2" s="9" t="s">
        <v>213</v>
      </c>
      <c r="V2" s="9"/>
    </row>
    <row r="3" spans="1:23" ht="28.5" customHeight="1">
      <c r="A3" s="9" t="s">
        <v>227</v>
      </c>
      <c r="B3" s="9" t="s">
        <v>524</v>
      </c>
      <c r="C3" s="9" t="s">
        <v>978</v>
      </c>
      <c r="D3" s="10">
        <v>100.673</v>
      </c>
      <c r="E3" s="10">
        <v>102.122</v>
      </c>
      <c r="F3" s="9" t="s">
        <v>5</v>
      </c>
      <c r="G3" s="9">
        <v>4</v>
      </c>
      <c r="H3" s="9" t="s">
        <v>229</v>
      </c>
      <c r="I3" s="9" t="s">
        <v>6</v>
      </c>
      <c r="J3" s="9" t="s">
        <v>73</v>
      </c>
      <c r="K3" s="11">
        <v>2865.7532999999999</v>
      </c>
      <c r="L3" s="11">
        <v>231.3656</v>
      </c>
      <c r="M3" s="12">
        <v>2009</v>
      </c>
      <c r="N3" s="12">
        <f t="shared" si="0"/>
        <v>43.376118385300536</v>
      </c>
      <c r="O3" s="10">
        <v>4.16</v>
      </c>
      <c r="P3" s="10">
        <v>0.04</v>
      </c>
      <c r="Q3" s="11">
        <v>100</v>
      </c>
      <c r="R3" s="10">
        <f t="shared" ref="R3:R28" si="1">O3-(4*(P3^2))-(3*(1-Q3/100))</f>
        <v>4.1536</v>
      </c>
      <c r="T3" s="11">
        <v>43.4</v>
      </c>
      <c r="U3" s="9" t="s">
        <v>213</v>
      </c>
      <c r="V3" s="9"/>
    </row>
    <row r="4" spans="1:23" ht="28.5" customHeight="1">
      <c r="A4" s="9" t="s">
        <v>230</v>
      </c>
      <c r="B4" s="9" t="s">
        <v>523</v>
      </c>
      <c r="C4" s="9">
        <v>87</v>
      </c>
      <c r="D4" s="10">
        <v>98.29</v>
      </c>
      <c r="E4" s="10">
        <v>98.546700000000001</v>
      </c>
      <c r="F4" s="9" t="s">
        <v>5</v>
      </c>
      <c r="G4" s="9">
        <v>4</v>
      </c>
      <c r="H4" s="9" t="s">
        <v>231</v>
      </c>
      <c r="I4" s="9" t="s">
        <v>6</v>
      </c>
      <c r="J4" s="9" t="s">
        <v>73</v>
      </c>
      <c r="K4" s="11">
        <v>810</v>
      </c>
      <c r="L4" s="11">
        <v>47</v>
      </c>
      <c r="M4" s="12">
        <v>1972</v>
      </c>
      <c r="N4" s="12">
        <f t="shared" si="0"/>
        <v>72.639585839277032</v>
      </c>
      <c r="O4" s="10">
        <v>3.5106000000000002</v>
      </c>
      <c r="P4" s="10">
        <v>9.5200000000000007E-2</v>
      </c>
      <c r="Q4" s="11">
        <v>99</v>
      </c>
      <c r="R4" s="10">
        <f t="shared" si="1"/>
        <v>3.4443478399999998</v>
      </c>
      <c r="T4" s="11">
        <v>66.150000000000006</v>
      </c>
      <c r="U4" s="9" t="s">
        <v>63</v>
      </c>
      <c r="V4" s="9" t="s">
        <v>990</v>
      </c>
      <c r="W4" s="14">
        <v>18</v>
      </c>
    </row>
    <row r="5" spans="1:23" ht="28.5" customHeight="1">
      <c r="A5" s="9" t="s">
        <v>230</v>
      </c>
      <c r="B5" s="9" t="s">
        <v>523</v>
      </c>
      <c r="C5" s="9">
        <v>87</v>
      </c>
      <c r="D5" s="10">
        <v>98.546700000000001</v>
      </c>
      <c r="E5" s="10">
        <v>100</v>
      </c>
      <c r="F5" s="9" t="s">
        <v>5</v>
      </c>
      <c r="G5" s="9">
        <v>4</v>
      </c>
      <c r="H5" s="9" t="s">
        <v>231</v>
      </c>
      <c r="I5" s="9" t="s">
        <v>6</v>
      </c>
      <c r="J5" s="9" t="s">
        <v>73</v>
      </c>
      <c r="K5" s="11">
        <v>810</v>
      </c>
      <c r="L5" s="11">
        <v>47</v>
      </c>
      <c r="M5" s="12">
        <v>1972</v>
      </c>
      <c r="N5" s="12">
        <f t="shared" si="0"/>
        <v>70.46782218157189</v>
      </c>
      <c r="O5" s="10">
        <v>3.5550999999999999</v>
      </c>
      <c r="P5" s="10">
        <v>8.2400000000000001E-2</v>
      </c>
      <c r="Q5" s="11">
        <v>95.000799999999998</v>
      </c>
      <c r="R5" s="10">
        <f t="shared" si="1"/>
        <v>3.3779649599999999</v>
      </c>
      <c r="T5" s="11">
        <v>69.5</v>
      </c>
      <c r="U5" s="9" t="s">
        <v>63</v>
      </c>
      <c r="V5" s="9" t="s">
        <v>990</v>
      </c>
      <c r="W5" s="14">
        <v>18</v>
      </c>
    </row>
    <row r="6" spans="1:23" ht="28.5" customHeight="1">
      <c r="A6" s="9" t="s">
        <v>230</v>
      </c>
      <c r="B6" s="9" t="s">
        <v>522</v>
      </c>
      <c r="C6" s="9">
        <v>193</v>
      </c>
      <c r="D6" s="10">
        <v>100</v>
      </c>
      <c r="E6" s="10">
        <v>104.00700000000001</v>
      </c>
      <c r="F6" s="9" t="s">
        <v>5</v>
      </c>
      <c r="G6" s="9">
        <v>4</v>
      </c>
      <c r="H6" s="9" t="s">
        <v>231</v>
      </c>
      <c r="I6" s="9" t="s">
        <v>6</v>
      </c>
      <c r="J6" s="9" t="s">
        <v>73</v>
      </c>
      <c r="K6" s="11">
        <v>322.11470000000003</v>
      </c>
      <c r="L6" s="11">
        <v>19.025400000000001</v>
      </c>
      <c r="M6" s="12">
        <v>1997</v>
      </c>
      <c r="N6" s="12">
        <f t="shared" si="0"/>
        <v>115.21149098977016</v>
      </c>
      <c r="O6" s="10">
        <v>2.7425000000000002</v>
      </c>
      <c r="P6" s="10">
        <v>0.23719999999999999</v>
      </c>
      <c r="Q6" s="11">
        <v>98</v>
      </c>
      <c r="R6" s="10">
        <f t="shared" si="1"/>
        <v>2.4574446400000003</v>
      </c>
      <c r="T6" s="11">
        <v>59.212499999999999</v>
      </c>
      <c r="U6" s="9" t="s">
        <v>63</v>
      </c>
      <c r="V6" s="9" t="s">
        <v>987</v>
      </c>
      <c r="W6" s="14">
        <v>8</v>
      </c>
    </row>
    <row r="7" spans="1:23" ht="28.5" customHeight="1">
      <c r="A7" s="9" t="s">
        <v>230</v>
      </c>
      <c r="B7" s="9" t="s">
        <v>522</v>
      </c>
      <c r="C7" s="9">
        <v>193</v>
      </c>
      <c r="D7" s="10">
        <v>104.00700000000001</v>
      </c>
      <c r="E7" s="10">
        <v>106.18600000000001</v>
      </c>
      <c r="F7" s="9" t="s">
        <v>5</v>
      </c>
      <c r="G7" s="9">
        <v>4</v>
      </c>
      <c r="H7" s="9" t="s">
        <v>231</v>
      </c>
      <c r="I7" s="9" t="s">
        <v>6</v>
      </c>
      <c r="J7" s="9" t="s">
        <v>73</v>
      </c>
      <c r="K7" s="11">
        <v>714</v>
      </c>
      <c r="L7" s="11">
        <v>42</v>
      </c>
      <c r="M7" s="12">
        <v>1994</v>
      </c>
      <c r="N7" s="12">
        <f t="shared" si="0"/>
        <v>76.202411653407438</v>
      </c>
      <c r="O7" s="10">
        <v>3.4388000000000001</v>
      </c>
      <c r="P7" s="10">
        <v>0.21759999999999999</v>
      </c>
      <c r="Q7" s="11">
        <v>88</v>
      </c>
      <c r="R7" s="10">
        <f t="shared" si="1"/>
        <v>2.8894009600000001</v>
      </c>
      <c r="T7" s="11">
        <v>55.142899999999997</v>
      </c>
      <c r="U7" s="9" t="s">
        <v>63</v>
      </c>
      <c r="V7" s="9" t="s">
        <v>987</v>
      </c>
      <c r="W7" s="14">
        <v>23</v>
      </c>
    </row>
    <row r="8" spans="1:23" ht="28.5" customHeight="1">
      <c r="A8" s="9" t="s">
        <v>232</v>
      </c>
      <c r="B8" s="9" t="s">
        <v>523</v>
      </c>
      <c r="C8" s="9">
        <v>16</v>
      </c>
      <c r="D8" s="10">
        <v>2.1219999999999999</v>
      </c>
      <c r="E8" s="10">
        <v>2.335</v>
      </c>
      <c r="F8" s="9" t="s">
        <v>5</v>
      </c>
      <c r="G8" s="9">
        <v>4</v>
      </c>
      <c r="H8" s="9" t="s">
        <v>233</v>
      </c>
      <c r="I8" s="9" t="s">
        <v>6</v>
      </c>
      <c r="J8" s="9" t="s">
        <v>86</v>
      </c>
      <c r="K8" s="11">
        <v>402</v>
      </c>
      <c r="L8" s="11">
        <v>24</v>
      </c>
      <c r="M8" s="12">
        <v>2010</v>
      </c>
      <c r="N8" s="12">
        <f t="shared" si="0"/>
        <v>41.726213037688353</v>
      </c>
      <c r="O8" s="10">
        <v>4.2</v>
      </c>
      <c r="P8" s="10">
        <v>0.02</v>
      </c>
      <c r="Q8" s="11">
        <v>100</v>
      </c>
      <c r="R8" s="10">
        <f t="shared" si="1"/>
        <v>4.1984000000000004</v>
      </c>
      <c r="T8" s="11">
        <v>36.6</v>
      </c>
      <c r="U8" s="9" t="s">
        <v>63</v>
      </c>
      <c r="V8" s="9"/>
    </row>
    <row r="9" spans="1:23" ht="28.5" customHeight="1">
      <c r="A9" s="9" t="s">
        <v>232</v>
      </c>
      <c r="B9" s="9" t="s">
        <v>523</v>
      </c>
      <c r="C9" s="9">
        <v>16</v>
      </c>
      <c r="D9" s="10">
        <v>2.335</v>
      </c>
      <c r="E9" s="10">
        <v>2.5819999999999999</v>
      </c>
      <c r="F9" s="9" t="s">
        <v>5</v>
      </c>
      <c r="G9" s="9">
        <v>4</v>
      </c>
      <c r="H9" s="9" t="s">
        <v>233</v>
      </c>
      <c r="I9" s="9" t="s">
        <v>6</v>
      </c>
      <c r="J9" s="9" t="s">
        <v>86</v>
      </c>
      <c r="K9" s="11">
        <v>402</v>
      </c>
      <c r="L9" s="11">
        <v>24</v>
      </c>
      <c r="M9" s="12">
        <v>2010</v>
      </c>
      <c r="N9" s="12">
        <f t="shared" si="0"/>
        <v>41.726213037688353</v>
      </c>
      <c r="O9" s="10">
        <v>4.2</v>
      </c>
      <c r="P9" s="10">
        <v>0.02</v>
      </c>
      <c r="Q9" s="11">
        <v>100</v>
      </c>
      <c r="R9" s="10">
        <f t="shared" si="1"/>
        <v>4.1984000000000004</v>
      </c>
      <c r="U9" s="9" t="s">
        <v>63</v>
      </c>
      <c r="V9" s="9"/>
    </row>
    <row r="10" spans="1:23" ht="28.5" customHeight="1">
      <c r="A10" s="9" t="s">
        <v>232</v>
      </c>
      <c r="B10" s="9" t="s">
        <v>523</v>
      </c>
      <c r="C10" s="9">
        <v>16</v>
      </c>
      <c r="D10" s="10">
        <v>2.6219999999999999</v>
      </c>
      <c r="E10" s="10">
        <v>7.4</v>
      </c>
      <c r="F10" s="9" t="s">
        <v>5</v>
      </c>
      <c r="G10" s="9">
        <v>4</v>
      </c>
      <c r="H10" s="9" t="s">
        <v>233</v>
      </c>
      <c r="I10" s="9" t="s">
        <v>6</v>
      </c>
      <c r="J10" s="9" t="s">
        <v>86</v>
      </c>
      <c r="K10" s="11">
        <v>218.36670000000001</v>
      </c>
      <c r="L10" s="11">
        <v>12.522399999999999</v>
      </c>
      <c r="M10" s="12">
        <v>2010</v>
      </c>
      <c r="N10" s="12">
        <f t="shared" si="0"/>
        <v>41.726213037688353</v>
      </c>
      <c r="O10" s="10">
        <v>4.2</v>
      </c>
      <c r="P10" s="10">
        <v>0.02</v>
      </c>
      <c r="Q10" s="11">
        <v>100</v>
      </c>
      <c r="R10" s="10">
        <f t="shared" si="1"/>
        <v>4.1984000000000004</v>
      </c>
      <c r="T10" s="11">
        <v>52.76</v>
      </c>
      <c r="U10" s="9" t="s">
        <v>63</v>
      </c>
      <c r="V10" s="9"/>
    </row>
    <row r="11" spans="1:23" ht="28.5" customHeight="1">
      <c r="A11" s="9" t="s">
        <v>232</v>
      </c>
      <c r="B11" s="9" t="s">
        <v>523</v>
      </c>
      <c r="C11" s="9">
        <v>16</v>
      </c>
      <c r="D11" s="10">
        <v>7.4</v>
      </c>
      <c r="E11" s="10">
        <v>10.015000000000001</v>
      </c>
      <c r="F11" s="9" t="s">
        <v>5</v>
      </c>
      <c r="G11" s="9">
        <v>4</v>
      </c>
      <c r="H11" s="9" t="s">
        <v>233</v>
      </c>
      <c r="I11" s="9" t="s">
        <v>6</v>
      </c>
      <c r="J11" s="9" t="s">
        <v>86</v>
      </c>
      <c r="K11" s="11">
        <v>222</v>
      </c>
      <c r="L11" s="11">
        <v>13</v>
      </c>
      <c r="M11" s="12">
        <v>2006</v>
      </c>
      <c r="N11" s="12">
        <f t="shared" si="0"/>
        <v>52.53419051381654</v>
      </c>
      <c r="O11" s="10">
        <v>3.9447999999999999</v>
      </c>
      <c r="P11" s="10">
        <v>5.5599999999999997E-2</v>
      </c>
      <c r="Q11" s="11">
        <v>88</v>
      </c>
      <c r="R11" s="10">
        <f t="shared" si="1"/>
        <v>3.57243456</v>
      </c>
      <c r="T11" s="11">
        <v>57.325000000000003</v>
      </c>
      <c r="U11" s="9" t="s">
        <v>63</v>
      </c>
      <c r="V11" s="9" t="s">
        <v>990</v>
      </c>
      <c r="W11" s="14">
        <v>31</v>
      </c>
    </row>
    <row r="12" spans="1:23" ht="28.5" customHeight="1">
      <c r="A12" s="9" t="s">
        <v>232</v>
      </c>
      <c r="B12" s="9" t="s">
        <v>523</v>
      </c>
      <c r="C12" s="9">
        <v>16</v>
      </c>
      <c r="D12" s="10">
        <v>10.015000000000001</v>
      </c>
      <c r="E12" s="10">
        <v>17.745000000000001</v>
      </c>
      <c r="F12" s="9" t="s">
        <v>5</v>
      </c>
      <c r="G12" s="9">
        <v>4</v>
      </c>
      <c r="H12" s="9" t="s">
        <v>233</v>
      </c>
      <c r="I12" s="9" t="s">
        <v>6</v>
      </c>
      <c r="J12" s="9" t="s">
        <v>86</v>
      </c>
      <c r="K12" s="11">
        <v>221.8629</v>
      </c>
      <c r="L12" s="11">
        <v>12.9863</v>
      </c>
      <c r="M12" s="12">
        <v>2006</v>
      </c>
      <c r="N12" s="12">
        <f t="shared" si="0"/>
        <v>57.995697428065732</v>
      </c>
      <c r="O12" s="10">
        <v>3.8218000000000001</v>
      </c>
      <c r="P12" s="10">
        <v>6.5000000000000002E-2</v>
      </c>
      <c r="Q12" s="11">
        <v>88</v>
      </c>
      <c r="R12" s="10">
        <f t="shared" si="1"/>
        <v>3.4449000000000001</v>
      </c>
      <c r="T12" s="11">
        <v>59.158799999999999</v>
      </c>
      <c r="U12" s="9" t="s">
        <v>63</v>
      </c>
      <c r="V12" s="9" t="s">
        <v>990</v>
      </c>
      <c r="W12" s="14">
        <v>17</v>
      </c>
    </row>
    <row r="13" spans="1:23" ht="28.5" customHeight="1">
      <c r="A13" s="9" t="s">
        <v>232</v>
      </c>
      <c r="B13" s="9" t="s">
        <v>523</v>
      </c>
      <c r="C13" s="9">
        <v>16</v>
      </c>
      <c r="D13" s="10">
        <v>17.745000000000001</v>
      </c>
      <c r="E13" s="10">
        <v>17.899999999999999</v>
      </c>
      <c r="F13" s="9" t="s">
        <v>5</v>
      </c>
      <c r="G13" s="9">
        <v>4</v>
      </c>
      <c r="H13" s="9" t="s">
        <v>234</v>
      </c>
      <c r="I13" s="9" t="s">
        <v>6</v>
      </c>
      <c r="J13" s="9" t="s">
        <v>86</v>
      </c>
      <c r="K13" s="11">
        <v>212</v>
      </c>
      <c r="L13" s="11">
        <v>12</v>
      </c>
      <c r="M13" s="12">
        <v>1990</v>
      </c>
      <c r="N13" s="12">
        <f t="shared" si="0"/>
        <v>111.70789776177767</v>
      </c>
      <c r="O13" s="10">
        <v>2.7988</v>
      </c>
      <c r="P13" s="10">
        <v>0.21299999999999999</v>
      </c>
      <c r="Q13" s="11">
        <v>90</v>
      </c>
      <c r="R13" s="10">
        <f t="shared" si="1"/>
        <v>2.3173240000000002</v>
      </c>
      <c r="T13" s="11">
        <v>50.1</v>
      </c>
      <c r="U13" s="9" t="s">
        <v>63</v>
      </c>
      <c r="V13" s="9" t="s">
        <v>990</v>
      </c>
      <c r="W13" s="14">
        <v>17</v>
      </c>
    </row>
    <row r="14" spans="1:23" ht="28.5" customHeight="1">
      <c r="A14" s="9" t="s">
        <v>235</v>
      </c>
      <c r="B14" s="9" t="s">
        <v>522</v>
      </c>
      <c r="C14" s="9">
        <v>196</v>
      </c>
      <c r="D14" s="10">
        <v>274.19299999999998</v>
      </c>
      <c r="E14" s="10">
        <v>282.99900000000002</v>
      </c>
      <c r="F14" s="9" t="s">
        <v>5</v>
      </c>
      <c r="G14" s="9">
        <v>4</v>
      </c>
      <c r="H14" s="9" t="s">
        <v>236</v>
      </c>
      <c r="I14" s="9" t="s">
        <v>6</v>
      </c>
      <c r="K14" s="11">
        <v>28.235299999999999</v>
      </c>
      <c r="L14" s="11">
        <v>1.6175999999999999</v>
      </c>
      <c r="M14" s="12">
        <v>1932</v>
      </c>
      <c r="N14" s="12">
        <f t="shared" si="0"/>
        <v>107.93021636394091</v>
      </c>
      <c r="O14" s="10">
        <v>2.8607999999999998</v>
      </c>
      <c r="P14" s="10">
        <v>0.15479999999999999</v>
      </c>
      <c r="Q14" s="11">
        <v>90</v>
      </c>
      <c r="R14" s="10">
        <f t="shared" si="1"/>
        <v>2.4649478399999998</v>
      </c>
      <c r="T14" s="11">
        <v>65.5</v>
      </c>
      <c r="U14" s="9" t="s">
        <v>63</v>
      </c>
      <c r="V14" s="9" t="s">
        <v>987</v>
      </c>
      <c r="W14" s="14">
        <v>10</v>
      </c>
    </row>
    <row r="15" spans="1:23" ht="28.5" customHeight="1">
      <c r="A15" s="9" t="s">
        <v>235</v>
      </c>
      <c r="B15" s="9" t="s">
        <v>522</v>
      </c>
      <c r="C15" s="9">
        <v>196</v>
      </c>
      <c r="D15" s="10">
        <v>282.99900000000002</v>
      </c>
      <c r="E15" s="10">
        <v>289.14699999999999</v>
      </c>
      <c r="F15" s="9" t="s">
        <v>5</v>
      </c>
      <c r="G15" s="9">
        <v>4</v>
      </c>
      <c r="H15" s="9" t="s">
        <v>236</v>
      </c>
      <c r="I15" s="9" t="s">
        <v>6</v>
      </c>
      <c r="K15" s="11">
        <v>64.948899999999995</v>
      </c>
      <c r="L15" s="11">
        <v>4.2249999999999996</v>
      </c>
      <c r="M15" s="12">
        <v>1932</v>
      </c>
      <c r="N15" s="12">
        <f t="shared" si="0"/>
        <v>120.25742393482889</v>
      </c>
      <c r="O15" s="10">
        <v>2.6634000000000002</v>
      </c>
      <c r="P15" s="10">
        <v>0.21840000000000001</v>
      </c>
      <c r="Q15" s="11">
        <v>94</v>
      </c>
      <c r="R15" s="10">
        <f t="shared" si="1"/>
        <v>2.2926057599999998</v>
      </c>
      <c r="T15" s="11">
        <v>60.769199999999998</v>
      </c>
      <c r="U15" s="9" t="s">
        <v>63</v>
      </c>
      <c r="V15" s="9" t="s">
        <v>987</v>
      </c>
      <c r="W15" s="14">
        <v>3</v>
      </c>
    </row>
    <row r="16" spans="1:23" ht="28.5" customHeight="1">
      <c r="A16" s="9" t="s">
        <v>235</v>
      </c>
      <c r="B16" s="9" t="s">
        <v>522</v>
      </c>
      <c r="C16" s="9">
        <v>196</v>
      </c>
      <c r="D16" s="10">
        <v>289.14699999999999</v>
      </c>
      <c r="E16" s="10">
        <v>295.05</v>
      </c>
      <c r="F16" s="9" t="s">
        <v>5</v>
      </c>
      <c r="G16" s="9">
        <v>4</v>
      </c>
      <c r="H16" s="9" t="s">
        <v>236</v>
      </c>
      <c r="I16" s="9" t="s">
        <v>6</v>
      </c>
      <c r="K16" s="11">
        <v>128.42590000000001</v>
      </c>
      <c r="L16" s="11">
        <v>7.4851999999999999</v>
      </c>
      <c r="M16" s="12">
        <v>1934</v>
      </c>
      <c r="N16" s="12">
        <f t="shared" si="0"/>
        <v>106.63930592571123</v>
      </c>
      <c r="O16" s="10">
        <v>2.8822999999999999</v>
      </c>
      <c r="P16" s="10">
        <v>0.25469999999999998</v>
      </c>
      <c r="Q16" s="11">
        <v>90</v>
      </c>
      <c r="R16" s="10">
        <f t="shared" si="1"/>
        <v>2.3228116400000003</v>
      </c>
      <c r="T16" s="11">
        <v>63.625</v>
      </c>
      <c r="U16" s="9" t="s">
        <v>63</v>
      </c>
      <c r="V16" s="9" t="s">
        <v>988</v>
      </c>
      <c r="W16" s="14">
        <v>11</v>
      </c>
    </row>
    <row r="17" spans="1:23" ht="28.5" customHeight="1">
      <c r="A17" s="9" t="s">
        <v>235</v>
      </c>
      <c r="B17" s="9" t="s">
        <v>522</v>
      </c>
      <c r="C17" s="9">
        <v>196</v>
      </c>
      <c r="D17" s="10">
        <v>295.05</v>
      </c>
      <c r="E17" s="10">
        <v>295.94900000000001</v>
      </c>
      <c r="F17" s="9" t="s">
        <v>5</v>
      </c>
      <c r="G17" s="9">
        <v>4</v>
      </c>
      <c r="H17" s="9" t="s">
        <v>236</v>
      </c>
      <c r="I17" s="9" t="s">
        <v>6</v>
      </c>
      <c r="J17" s="9" t="s">
        <v>73</v>
      </c>
      <c r="K17" s="11">
        <v>131</v>
      </c>
      <c r="L17" s="11">
        <v>8</v>
      </c>
      <c r="M17" s="12">
        <v>1971</v>
      </c>
      <c r="N17" s="12">
        <f t="shared" si="0"/>
        <v>89.291555769744662</v>
      </c>
      <c r="O17" s="10">
        <v>3.1873999999999998</v>
      </c>
      <c r="P17" s="10">
        <v>0.3221</v>
      </c>
      <c r="Q17" s="11">
        <v>90</v>
      </c>
      <c r="R17" s="10">
        <f t="shared" si="1"/>
        <v>2.4724063599999999</v>
      </c>
      <c r="T17" s="11">
        <v>69.7</v>
      </c>
      <c r="U17" s="9" t="s">
        <v>63</v>
      </c>
      <c r="V17" s="9" t="s">
        <v>987</v>
      </c>
      <c r="W17" s="14">
        <v>20</v>
      </c>
    </row>
    <row r="18" spans="1:23" ht="28.5" customHeight="1">
      <c r="A18" s="9" t="s">
        <v>235</v>
      </c>
      <c r="B18" s="9" t="s">
        <v>522</v>
      </c>
      <c r="C18" s="9">
        <v>196</v>
      </c>
      <c r="D18" s="10">
        <v>295.94900000000001</v>
      </c>
      <c r="E18" s="10">
        <v>297.553</v>
      </c>
      <c r="F18" s="9" t="s">
        <v>5</v>
      </c>
      <c r="G18" s="9">
        <v>4</v>
      </c>
      <c r="H18" s="9" t="s">
        <v>236</v>
      </c>
      <c r="I18" s="9" t="s">
        <v>6</v>
      </c>
      <c r="J18" s="9" t="s">
        <v>73</v>
      </c>
      <c r="K18" s="11">
        <v>446.02809999999999</v>
      </c>
      <c r="L18" s="11">
        <v>26.23</v>
      </c>
      <c r="M18" s="12">
        <v>1956</v>
      </c>
      <c r="N18" s="12">
        <f t="shared" si="0"/>
        <v>85.662559172857243</v>
      </c>
      <c r="O18" s="10">
        <v>3.2551999999999999</v>
      </c>
      <c r="P18" s="10">
        <v>0.23499999999999999</v>
      </c>
      <c r="Q18" s="11">
        <v>94</v>
      </c>
      <c r="R18" s="10">
        <f t="shared" si="1"/>
        <v>2.8542999999999998</v>
      </c>
      <c r="T18" s="11">
        <v>63.82</v>
      </c>
      <c r="U18" s="9" t="s">
        <v>63</v>
      </c>
      <c r="V18" s="9" t="s">
        <v>987</v>
      </c>
      <c r="W18" s="14">
        <v>20</v>
      </c>
    </row>
    <row r="19" spans="1:23" ht="28.5" customHeight="1">
      <c r="A19" s="9" t="s">
        <v>235</v>
      </c>
      <c r="B19" s="9" t="s">
        <v>522</v>
      </c>
      <c r="C19" s="9">
        <v>196</v>
      </c>
      <c r="D19" s="10">
        <v>297.553</v>
      </c>
      <c r="E19" s="10">
        <v>299.29899999999998</v>
      </c>
      <c r="F19" s="9" t="s">
        <v>5</v>
      </c>
      <c r="G19" s="9">
        <v>4</v>
      </c>
      <c r="H19" s="9" t="s">
        <v>236</v>
      </c>
      <c r="I19" s="9" t="s">
        <v>6</v>
      </c>
      <c r="J19" s="9" t="s">
        <v>73</v>
      </c>
      <c r="K19" s="11">
        <v>1116</v>
      </c>
      <c r="L19" s="11">
        <v>65</v>
      </c>
      <c r="M19" s="12">
        <v>1956</v>
      </c>
      <c r="N19" s="12">
        <f t="shared" si="0"/>
        <v>86.27805807235346</v>
      </c>
      <c r="O19" s="10">
        <v>3.2435999999999998</v>
      </c>
      <c r="P19" s="10">
        <v>0.3246</v>
      </c>
      <c r="Q19" s="11">
        <v>83</v>
      </c>
      <c r="R19" s="10">
        <f t="shared" si="1"/>
        <v>2.3121393599999998</v>
      </c>
      <c r="T19" s="11">
        <v>48.55</v>
      </c>
      <c r="U19" s="9" t="s">
        <v>63</v>
      </c>
      <c r="V19" s="9" t="s">
        <v>988</v>
      </c>
      <c r="W19" s="14">
        <v>10</v>
      </c>
    </row>
    <row r="20" spans="1:23" ht="28.5" customHeight="1">
      <c r="A20" s="9" t="s">
        <v>235</v>
      </c>
      <c r="B20" s="9" t="s">
        <v>522</v>
      </c>
      <c r="C20" s="9">
        <v>196</v>
      </c>
      <c r="D20" s="10">
        <v>299.29899999999998</v>
      </c>
      <c r="E20" s="10">
        <v>299.41899999999998</v>
      </c>
      <c r="F20" s="9" t="s">
        <v>5</v>
      </c>
      <c r="G20" s="9">
        <v>4</v>
      </c>
      <c r="H20" s="9" t="s">
        <v>236</v>
      </c>
      <c r="I20" s="9" t="s">
        <v>6</v>
      </c>
      <c r="J20" s="9" t="s">
        <v>73</v>
      </c>
      <c r="K20" s="11">
        <v>1116</v>
      </c>
      <c r="L20" s="11">
        <v>65</v>
      </c>
      <c r="M20" s="12">
        <v>1971</v>
      </c>
      <c r="N20" s="12">
        <f t="shared" si="0"/>
        <v>79.666401590559545</v>
      </c>
      <c r="O20" s="10">
        <v>3.3704000000000001</v>
      </c>
      <c r="P20" s="10">
        <v>0.18809999999999999</v>
      </c>
      <c r="Q20" s="11">
        <v>98</v>
      </c>
      <c r="R20" s="10">
        <f t="shared" si="1"/>
        <v>3.1688735600000002</v>
      </c>
      <c r="T20" s="11">
        <v>40.700000000000003</v>
      </c>
      <c r="U20" s="9" t="s">
        <v>63</v>
      </c>
      <c r="V20" s="9" t="s">
        <v>988</v>
      </c>
      <c r="W20" s="14">
        <v>10</v>
      </c>
    </row>
    <row r="21" spans="1:23" ht="28.5" customHeight="1">
      <c r="A21" s="9" t="s">
        <v>237</v>
      </c>
      <c r="B21" s="9" t="s">
        <v>522</v>
      </c>
      <c r="C21" s="9">
        <v>113</v>
      </c>
      <c r="D21" s="10">
        <v>10</v>
      </c>
      <c r="E21" s="10">
        <v>15.592000000000001</v>
      </c>
      <c r="F21" s="9" t="s">
        <v>5</v>
      </c>
      <c r="G21" s="9">
        <v>4</v>
      </c>
      <c r="H21" s="9" t="s">
        <v>238</v>
      </c>
      <c r="I21" s="9" t="s">
        <v>6</v>
      </c>
      <c r="J21" s="9" t="s">
        <v>73</v>
      </c>
      <c r="K21" s="11">
        <v>442</v>
      </c>
      <c r="L21" s="11">
        <v>42</v>
      </c>
      <c r="M21" s="12">
        <v>1998</v>
      </c>
      <c r="N21" s="12">
        <f t="shared" si="0"/>
        <v>125.722567183536</v>
      </c>
      <c r="O21" s="10">
        <v>2.5802999999999998</v>
      </c>
      <c r="P21" s="10">
        <v>0.21279999999999999</v>
      </c>
      <c r="Q21" s="11">
        <v>97</v>
      </c>
      <c r="R21" s="10">
        <f t="shared" si="1"/>
        <v>2.3091646399999997</v>
      </c>
      <c r="T21" s="11">
        <v>42.3</v>
      </c>
      <c r="U21" s="9" t="s">
        <v>63</v>
      </c>
      <c r="V21" s="9" t="s">
        <v>987</v>
      </c>
      <c r="W21" s="14">
        <v>5</v>
      </c>
    </row>
    <row r="22" spans="1:23" ht="28.5" customHeight="1">
      <c r="A22" s="9" t="s">
        <v>239</v>
      </c>
      <c r="B22" s="9" t="s">
        <v>522</v>
      </c>
      <c r="C22" s="9">
        <v>341</v>
      </c>
      <c r="D22" s="10">
        <v>0</v>
      </c>
      <c r="E22" s="10">
        <v>3.1880000000000002</v>
      </c>
      <c r="F22" s="9" t="s">
        <v>5</v>
      </c>
      <c r="G22" s="9">
        <v>4</v>
      </c>
      <c r="H22" s="9" t="s">
        <v>240</v>
      </c>
      <c r="I22" s="9" t="s">
        <v>6</v>
      </c>
      <c r="J22" s="9" t="s">
        <v>73</v>
      </c>
      <c r="K22" s="11">
        <v>141</v>
      </c>
      <c r="L22" s="11">
        <v>39</v>
      </c>
      <c r="M22" s="12">
        <v>2002</v>
      </c>
      <c r="N22" s="12">
        <f t="shared" si="0"/>
        <v>91.441551216909858</v>
      </c>
      <c r="O22" s="10">
        <v>3.1478999999999999</v>
      </c>
      <c r="P22" s="10">
        <v>0.16900000000000001</v>
      </c>
      <c r="Q22" s="11">
        <v>98</v>
      </c>
      <c r="R22" s="10">
        <f t="shared" si="1"/>
        <v>2.9736559999999996</v>
      </c>
      <c r="T22" s="11">
        <v>54.826700000000002</v>
      </c>
      <c r="U22" s="9" t="s">
        <v>63</v>
      </c>
      <c r="V22" s="9" t="s">
        <v>987</v>
      </c>
      <c r="W22" s="14">
        <v>28</v>
      </c>
    </row>
    <row r="23" spans="1:23" ht="28.5" customHeight="1">
      <c r="A23" s="9" t="s">
        <v>241</v>
      </c>
      <c r="B23" s="9" t="s">
        <v>522</v>
      </c>
      <c r="C23" s="9">
        <v>331</v>
      </c>
      <c r="D23" s="10">
        <v>0.72299999999999998</v>
      </c>
      <c r="E23" s="10">
        <v>3.1</v>
      </c>
      <c r="F23" s="9" t="s">
        <v>5</v>
      </c>
      <c r="G23" s="9">
        <v>4</v>
      </c>
      <c r="H23" s="9" t="s">
        <v>242</v>
      </c>
      <c r="I23" s="9" t="s">
        <v>6</v>
      </c>
      <c r="J23" s="9" t="s">
        <v>86</v>
      </c>
      <c r="K23" s="11">
        <v>2132</v>
      </c>
      <c r="L23" s="11">
        <v>53</v>
      </c>
      <c r="M23" s="12">
        <v>1995</v>
      </c>
      <c r="N23" s="12">
        <f t="shared" si="0"/>
        <v>101.54696799210238</v>
      </c>
      <c r="O23" s="10">
        <v>2.9687000000000001</v>
      </c>
      <c r="P23" s="10">
        <v>0.2341</v>
      </c>
      <c r="Q23" s="11">
        <v>88</v>
      </c>
      <c r="R23" s="10">
        <f t="shared" si="1"/>
        <v>2.3894887600000003</v>
      </c>
      <c r="T23" s="11">
        <v>59.6143</v>
      </c>
      <c r="U23" s="9" t="s">
        <v>213</v>
      </c>
      <c r="V23" s="9" t="s">
        <v>987</v>
      </c>
      <c r="W23" s="14">
        <v>18</v>
      </c>
    </row>
    <row r="24" spans="1:23" ht="28.5" customHeight="1">
      <c r="A24" s="9" t="s">
        <v>241</v>
      </c>
      <c r="B24" s="9" t="s">
        <v>522</v>
      </c>
      <c r="C24" s="9">
        <v>331</v>
      </c>
      <c r="D24" s="10">
        <v>3.1</v>
      </c>
      <c r="E24" s="10">
        <v>4.0529999999999999</v>
      </c>
      <c r="F24" s="9" t="s">
        <v>5</v>
      </c>
      <c r="G24" s="9">
        <v>4</v>
      </c>
      <c r="H24" s="9" t="s">
        <v>242</v>
      </c>
      <c r="I24" s="9" t="s">
        <v>6</v>
      </c>
      <c r="J24" s="9" t="s">
        <v>86</v>
      </c>
      <c r="K24" s="11">
        <v>757</v>
      </c>
      <c r="L24" s="11">
        <v>32</v>
      </c>
      <c r="M24" s="12">
        <v>1995</v>
      </c>
      <c r="N24" s="12">
        <f t="shared" si="0"/>
        <v>96.431509107564921</v>
      </c>
      <c r="O24" s="10">
        <v>3.0581</v>
      </c>
      <c r="P24" s="10">
        <v>0.2261</v>
      </c>
      <c r="Q24" s="11">
        <v>96</v>
      </c>
      <c r="R24" s="10">
        <f t="shared" si="1"/>
        <v>2.7336151599999998</v>
      </c>
      <c r="T24" s="11">
        <v>62.3</v>
      </c>
      <c r="U24" s="9" t="s">
        <v>63</v>
      </c>
      <c r="V24" s="9" t="s">
        <v>988</v>
      </c>
      <c r="W24" s="14">
        <v>15</v>
      </c>
    </row>
    <row r="25" spans="1:23" ht="28.5" customHeight="1">
      <c r="A25" s="9" t="s">
        <v>241</v>
      </c>
      <c r="B25" s="9" t="s">
        <v>522</v>
      </c>
      <c r="C25" s="9">
        <v>331</v>
      </c>
      <c r="D25" s="10">
        <v>4.0529999999999999</v>
      </c>
      <c r="E25" s="10">
        <v>9.92</v>
      </c>
      <c r="F25" s="9" t="s">
        <v>5</v>
      </c>
      <c r="G25" s="9">
        <v>4</v>
      </c>
      <c r="H25" s="9" t="s">
        <v>242</v>
      </c>
      <c r="I25" s="9" t="s">
        <v>6</v>
      </c>
      <c r="J25" s="9" t="s">
        <v>73</v>
      </c>
      <c r="K25" s="11">
        <v>757</v>
      </c>
      <c r="L25" s="11">
        <v>32</v>
      </c>
      <c r="M25" s="12">
        <v>1995</v>
      </c>
      <c r="N25" s="12">
        <f t="shared" si="0"/>
        <v>85.281627598251973</v>
      </c>
      <c r="O25" s="10">
        <v>3.2624</v>
      </c>
      <c r="P25" s="10">
        <v>0.27610000000000001</v>
      </c>
      <c r="Q25" s="11">
        <v>90</v>
      </c>
      <c r="R25" s="10">
        <f t="shared" si="1"/>
        <v>2.6574751600000002</v>
      </c>
      <c r="T25" s="11">
        <v>64.400000000000006</v>
      </c>
      <c r="U25" s="9" t="s">
        <v>63</v>
      </c>
      <c r="V25" s="9" t="s">
        <v>988</v>
      </c>
      <c r="W25" s="14">
        <v>15</v>
      </c>
    </row>
    <row r="26" spans="1:23" ht="28.5" customHeight="1">
      <c r="A26" s="9" t="s">
        <v>243</v>
      </c>
      <c r="B26" s="9" t="s">
        <v>522</v>
      </c>
      <c r="C26" s="9">
        <v>194</v>
      </c>
      <c r="D26" s="10">
        <v>0</v>
      </c>
      <c r="E26" s="10">
        <v>2.8109999999999999</v>
      </c>
      <c r="F26" s="9" t="s">
        <v>5</v>
      </c>
      <c r="G26" s="9">
        <v>4</v>
      </c>
      <c r="H26" s="9" t="s">
        <v>244</v>
      </c>
      <c r="I26" s="9" t="s">
        <v>6</v>
      </c>
      <c r="K26" s="11">
        <v>293</v>
      </c>
      <c r="L26" s="11">
        <v>10</v>
      </c>
      <c r="M26" s="12">
        <v>2002</v>
      </c>
      <c r="N26" s="12">
        <f t="shared" si="0"/>
        <v>64.936630412623785</v>
      </c>
      <c r="O26" s="10">
        <v>3.6709999999999998</v>
      </c>
      <c r="P26" s="10">
        <v>0.19939999999999999</v>
      </c>
      <c r="Q26" s="11">
        <v>97</v>
      </c>
      <c r="R26" s="10">
        <f t="shared" si="1"/>
        <v>3.4219585600000002</v>
      </c>
      <c r="T26" s="11">
        <v>58.061500000000002</v>
      </c>
      <c r="U26" s="9" t="s">
        <v>63</v>
      </c>
      <c r="V26" s="9" t="s">
        <v>990</v>
      </c>
      <c r="W26" s="14">
        <v>16</v>
      </c>
    </row>
    <row r="27" spans="1:23" ht="28.5" customHeight="1">
      <c r="A27" s="9" t="s">
        <v>245</v>
      </c>
      <c r="B27" s="9" t="s">
        <v>522</v>
      </c>
      <c r="C27" s="9">
        <v>335</v>
      </c>
      <c r="D27" s="10">
        <v>0</v>
      </c>
      <c r="E27" s="10">
        <v>3.1349999999999998</v>
      </c>
      <c r="F27" s="9" t="s">
        <v>5</v>
      </c>
      <c r="G27" s="9">
        <v>4</v>
      </c>
      <c r="H27" s="9" t="s">
        <v>246</v>
      </c>
      <c r="I27" s="9" t="s">
        <v>13</v>
      </c>
      <c r="J27" s="9" t="s">
        <v>73</v>
      </c>
      <c r="K27" s="11">
        <v>1466.3652</v>
      </c>
      <c r="L27" s="11">
        <v>52.510399999999997</v>
      </c>
      <c r="M27" s="12">
        <v>2003</v>
      </c>
      <c r="N27" s="12">
        <f t="shared" si="0"/>
        <v>57.689199963395879</v>
      </c>
      <c r="O27" s="10">
        <v>3.8285999999999998</v>
      </c>
      <c r="P27" s="10">
        <v>0.2301</v>
      </c>
      <c r="Q27" s="11">
        <v>100</v>
      </c>
      <c r="R27" s="10">
        <f t="shared" si="1"/>
        <v>3.6168159599999998</v>
      </c>
      <c r="T27" s="11">
        <v>54.1143</v>
      </c>
      <c r="U27" s="9" t="s">
        <v>63</v>
      </c>
      <c r="V27" s="9" t="s">
        <v>990</v>
      </c>
      <c r="W27" s="14">
        <v>33</v>
      </c>
    </row>
    <row r="28" spans="1:23" ht="28.5" customHeight="1">
      <c r="A28" s="9" t="s">
        <v>245</v>
      </c>
      <c r="B28" s="9" t="s">
        <v>522</v>
      </c>
      <c r="C28" s="9">
        <v>335</v>
      </c>
      <c r="D28" s="10">
        <v>3.1349999999999998</v>
      </c>
      <c r="E28" s="10">
        <v>9.7100000000000009</v>
      </c>
      <c r="F28" s="9" t="s">
        <v>5</v>
      </c>
      <c r="G28" s="9">
        <v>4</v>
      </c>
      <c r="H28" s="9" t="s">
        <v>247</v>
      </c>
      <c r="I28" s="9" t="s">
        <v>6</v>
      </c>
      <c r="J28" s="9" t="s">
        <v>73</v>
      </c>
      <c r="K28" s="11">
        <v>518.98249999999996</v>
      </c>
      <c r="L28" s="11">
        <v>22.761199999999999</v>
      </c>
      <c r="M28" s="12">
        <v>1975</v>
      </c>
      <c r="N28" s="12">
        <f t="shared" si="0"/>
        <v>62.798875495501292</v>
      </c>
      <c r="O28" s="10">
        <v>3.7168000000000001</v>
      </c>
      <c r="P28" s="10">
        <v>0.2001</v>
      </c>
      <c r="Q28" s="11">
        <v>98</v>
      </c>
      <c r="R28" s="10">
        <f t="shared" si="1"/>
        <v>3.49663996</v>
      </c>
      <c r="T28" s="11">
        <v>61.433300000000003</v>
      </c>
      <c r="U28" s="9" t="s">
        <v>63</v>
      </c>
      <c r="V28" s="9" t="s">
        <v>990</v>
      </c>
      <c r="W28" s="14">
        <v>24</v>
      </c>
    </row>
    <row r="29" spans="1:23" ht="28.5" customHeight="1">
      <c r="A29" s="9" t="s">
        <v>248</v>
      </c>
      <c r="B29" s="9" t="s">
        <v>522</v>
      </c>
      <c r="C29" s="9">
        <v>336</v>
      </c>
      <c r="D29" s="10">
        <v>0</v>
      </c>
      <c r="E29" s="10">
        <v>2.7E-2</v>
      </c>
      <c r="F29" s="9" t="s">
        <v>5</v>
      </c>
      <c r="G29" s="9">
        <v>4</v>
      </c>
      <c r="H29" s="9" t="s">
        <v>249</v>
      </c>
      <c r="I29" s="9" t="s">
        <v>12</v>
      </c>
      <c r="K29" s="11">
        <v>4455</v>
      </c>
      <c r="L29" s="11">
        <v>221</v>
      </c>
      <c r="M29" s="12">
        <v>1966</v>
      </c>
      <c r="N29" s="12">
        <f>(LN(O29/5))/-0.0038</f>
        <v>388.17943682500572</v>
      </c>
      <c r="O29" s="10">
        <v>1.1437999999999999</v>
      </c>
      <c r="P29" s="10" t="s">
        <v>226</v>
      </c>
      <c r="Q29" s="11">
        <v>63</v>
      </c>
      <c r="R29" s="10">
        <v>1.5</v>
      </c>
      <c r="S29" s="10">
        <v>0.4118</v>
      </c>
      <c r="U29" s="9" t="s">
        <v>213</v>
      </c>
      <c r="V29" s="9" t="s">
        <v>986</v>
      </c>
      <c r="W29" s="14">
        <v>19</v>
      </c>
    </row>
    <row r="30" spans="1:23" ht="28.5" customHeight="1">
      <c r="A30" s="9" t="s">
        <v>248</v>
      </c>
      <c r="B30" s="9" t="s">
        <v>522</v>
      </c>
      <c r="C30" s="9">
        <v>336</v>
      </c>
      <c r="D30" s="10">
        <v>2.7E-2</v>
      </c>
      <c r="E30" s="10">
        <v>2.1800000000000002</v>
      </c>
      <c r="F30" s="9" t="s">
        <v>5</v>
      </c>
      <c r="G30" s="9">
        <v>4</v>
      </c>
      <c r="H30" s="9" t="s">
        <v>249</v>
      </c>
      <c r="I30" s="9" t="s">
        <v>13</v>
      </c>
      <c r="J30" s="9" t="s">
        <v>73</v>
      </c>
      <c r="K30" s="11">
        <v>2045</v>
      </c>
      <c r="L30" s="11">
        <v>153</v>
      </c>
      <c r="M30" s="12">
        <v>1996</v>
      </c>
      <c r="N30" s="12">
        <f t="shared" si="0"/>
        <v>110.92731244099926</v>
      </c>
      <c r="O30" s="10">
        <v>2.8115000000000001</v>
      </c>
      <c r="P30" s="10">
        <v>0.2782</v>
      </c>
      <c r="Q30" s="11">
        <v>97</v>
      </c>
      <c r="R30" s="10">
        <f t="shared" ref="R30:R32" si="2">O30-(4*(P30^2))-(3*(1-Q30/100))</f>
        <v>2.4119190399999999</v>
      </c>
      <c r="T30" s="11">
        <v>49.414299999999997</v>
      </c>
      <c r="U30" s="9" t="s">
        <v>213</v>
      </c>
      <c r="V30" s="9" t="s">
        <v>986</v>
      </c>
      <c r="W30" s="14">
        <v>19</v>
      </c>
    </row>
    <row r="31" spans="1:23" ht="28.5" customHeight="1">
      <c r="A31" s="9" t="s">
        <v>248</v>
      </c>
      <c r="B31" s="9" t="s">
        <v>522</v>
      </c>
      <c r="C31" s="9">
        <v>336</v>
      </c>
      <c r="D31" s="10">
        <v>2.1800000000000002</v>
      </c>
      <c r="E31" s="10">
        <v>11.523999999999999</v>
      </c>
      <c r="F31" s="9" t="s">
        <v>5</v>
      </c>
      <c r="G31" s="9">
        <v>4</v>
      </c>
      <c r="H31" s="9" t="s">
        <v>249</v>
      </c>
      <c r="I31" s="9" t="s">
        <v>6</v>
      </c>
      <c r="J31" s="9" t="s">
        <v>73</v>
      </c>
      <c r="K31" s="11">
        <v>341.6567</v>
      </c>
      <c r="L31" s="11">
        <v>51.543500000000002</v>
      </c>
      <c r="M31" s="12">
        <v>2008</v>
      </c>
      <c r="N31" s="12">
        <f t="shared" si="0"/>
        <v>52.128197523204101</v>
      </c>
      <c r="O31" s="10">
        <v>3.9540999999999999</v>
      </c>
      <c r="P31" s="10">
        <v>7.3400000000000007E-2</v>
      </c>
      <c r="Q31" s="11">
        <v>100</v>
      </c>
      <c r="R31" s="10">
        <f t="shared" si="2"/>
        <v>3.9325497600000001</v>
      </c>
      <c r="T31" s="11">
        <v>47.9</v>
      </c>
      <c r="U31" s="9" t="s">
        <v>63</v>
      </c>
      <c r="V31" s="9"/>
    </row>
    <row r="32" spans="1:23" ht="28.5" customHeight="1">
      <c r="A32" s="9" t="s">
        <v>250</v>
      </c>
      <c r="B32" s="9" t="s">
        <v>522</v>
      </c>
      <c r="C32" s="9">
        <v>339</v>
      </c>
      <c r="D32" s="10">
        <v>0</v>
      </c>
      <c r="E32" s="10">
        <v>1.008</v>
      </c>
      <c r="F32" s="9" t="s">
        <v>5</v>
      </c>
      <c r="G32" s="9">
        <v>4</v>
      </c>
      <c r="H32" s="9" t="s">
        <v>251</v>
      </c>
      <c r="I32" s="9" t="s">
        <v>6</v>
      </c>
      <c r="J32" s="9" t="s">
        <v>73</v>
      </c>
      <c r="K32" s="11">
        <v>171</v>
      </c>
      <c r="L32" s="11">
        <v>34</v>
      </c>
      <c r="M32" s="12">
        <v>2005</v>
      </c>
      <c r="N32" s="12">
        <f t="shared" si="0"/>
        <v>75.207545686730086</v>
      </c>
      <c r="O32" s="10">
        <v>3.4586999999999999</v>
      </c>
      <c r="P32" s="10">
        <v>8.43E-2</v>
      </c>
      <c r="Q32" s="11">
        <v>100</v>
      </c>
      <c r="R32" s="10">
        <f t="shared" si="2"/>
        <v>3.43027404</v>
      </c>
      <c r="T32" s="11">
        <v>51.177799999999998</v>
      </c>
      <c r="U32" s="9" t="s">
        <v>63</v>
      </c>
      <c r="V32" s="9" t="s">
        <v>990</v>
      </c>
      <c r="W32" s="14">
        <v>22</v>
      </c>
    </row>
    <row r="33" spans="1:23" ht="28.5" customHeight="1">
      <c r="A33" s="9" t="s">
        <v>252</v>
      </c>
      <c r="B33" s="9" t="s">
        <v>522</v>
      </c>
      <c r="C33" s="9">
        <v>338</v>
      </c>
      <c r="D33" s="10">
        <v>2E-3</v>
      </c>
      <c r="E33" s="10">
        <v>0.14699999999999999</v>
      </c>
      <c r="F33" s="9" t="s">
        <v>5</v>
      </c>
      <c r="G33" s="9">
        <v>4</v>
      </c>
      <c r="H33" s="9" t="s">
        <v>253</v>
      </c>
      <c r="I33" s="9" t="s">
        <v>12</v>
      </c>
      <c r="J33" s="9" t="s">
        <v>73</v>
      </c>
      <c r="K33" s="11">
        <v>1670</v>
      </c>
      <c r="L33" s="11">
        <v>118</v>
      </c>
      <c r="M33" s="12">
        <v>2005</v>
      </c>
      <c r="N33" s="12">
        <f>(LN(O33/5))/-0.0038</f>
        <v>265.77428630410799</v>
      </c>
      <c r="O33" s="10">
        <v>1.8211999999999999</v>
      </c>
      <c r="P33" s="10" t="s">
        <v>226</v>
      </c>
      <c r="Q33" s="11">
        <v>85</v>
      </c>
      <c r="R33" s="10">
        <v>1.5</v>
      </c>
      <c r="S33" s="10">
        <v>0.32729999999999998</v>
      </c>
      <c r="T33" s="11">
        <v>33</v>
      </c>
      <c r="U33" s="9" t="s">
        <v>213</v>
      </c>
      <c r="V33" s="9" t="s">
        <v>987</v>
      </c>
      <c r="W33" s="14">
        <v>3</v>
      </c>
    </row>
    <row r="34" spans="1:23" ht="28.5" customHeight="1">
      <c r="A34" s="9" t="s">
        <v>252</v>
      </c>
      <c r="B34" s="9" t="s">
        <v>522</v>
      </c>
      <c r="C34" s="9">
        <v>338</v>
      </c>
      <c r="D34" s="10">
        <v>0.14699999999999999</v>
      </c>
      <c r="E34" s="10">
        <v>1.71</v>
      </c>
      <c r="F34" s="9" t="s">
        <v>5</v>
      </c>
      <c r="G34" s="9">
        <v>4</v>
      </c>
      <c r="H34" s="9" t="s">
        <v>254</v>
      </c>
      <c r="I34" s="9" t="s">
        <v>6</v>
      </c>
      <c r="J34" s="9" t="s">
        <v>86</v>
      </c>
      <c r="K34" s="11">
        <v>935</v>
      </c>
      <c r="L34" s="11">
        <v>82</v>
      </c>
      <c r="M34" s="12">
        <v>2005</v>
      </c>
      <c r="N34" s="12">
        <f t="shared" si="0"/>
        <v>59.040975512084152</v>
      </c>
      <c r="O34" s="10">
        <v>3.7987000000000002</v>
      </c>
      <c r="P34" s="10">
        <v>5.4399999999999997E-2</v>
      </c>
      <c r="Q34" s="11">
        <v>95</v>
      </c>
      <c r="R34" s="10">
        <f t="shared" ref="R34:R65" si="3">O34-(4*(P34^2))-(3*(1-Q34/100))</f>
        <v>3.63686256</v>
      </c>
      <c r="T34" s="11">
        <v>45.666699999999999</v>
      </c>
      <c r="U34" s="9" t="s">
        <v>63</v>
      </c>
      <c r="V34" s="9" t="s">
        <v>990</v>
      </c>
      <c r="W34" s="14">
        <v>36</v>
      </c>
    </row>
    <row r="35" spans="1:23" ht="28.5" customHeight="1">
      <c r="A35" s="9" t="s">
        <v>252</v>
      </c>
      <c r="B35" s="9" t="s">
        <v>522</v>
      </c>
      <c r="C35" s="9">
        <v>338</v>
      </c>
      <c r="D35" s="10">
        <v>1.71</v>
      </c>
      <c r="E35" s="10">
        <v>4.2990000000000004</v>
      </c>
      <c r="F35" s="9" t="s">
        <v>5</v>
      </c>
      <c r="G35" s="9">
        <v>4</v>
      </c>
      <c r="H35" s="9" t="s">
        <v>254</v>
      </c>
      <c r="I35" s="9" t="s">
        <v>6</v>
      </c>
      <c r="J35" s="9" t="s">
        <v>86</v>
      </c>
      <c r="K35" s="11">
        <v>658.55769999999995</v>
      </c>
      <c r="L35" s="11">
        <v>64.773300000000006</v>
      </c>
      <c r="M35" s="12">
        <v>2005</v>
      </c>
      <c r="N35" s="12">
        <f t="shared" si="0"/>
        <v>62.817431572912881</v>
      </c>
      <c r="O35" s="10">
        <v>3.7164000000000001</v>
      </c>
      <c r="P35" s="10">
        <v>5.6500000000000002E-2</v>
      </c>
      <c r="Q35" s="11">
        <v>94</v>
      </c>
      <c r="R35" s="10">
        <f t="shared" si="3"/>
        <v>3.523631</v>
      </c>
      <c r="T35" s="11">
        <v>49.833300000000001</v>
      </c>
      <c r="U35" s="9" t="s">
        <v>63</v>
      </c>
      <c r="V35" s="9" t="s">
        <v>990</v>
      </c>
      <c r="W35" s="14">
        <v>26</v>
      </c>
    </row>
    <row r="36" spans="1:23" ht="28.5" customHeight="1">
      <c r="A36" s="9" t="s">
        <v>252</v>
      </c>
      <c r="B36" s="9" t="s">
        <v>522</v>
      </c>
      <c r="C36" s="9">
        <v>338</v>
      </c>
      <c r="D36" s="10">
        <v>4.2990000000000004</v>
      </c>
      <c r="E36" s="10">
        <v>8.2629999999999999</v>
      </c>
      <c r="F36" s="9" t="s">
        <v>5</v>
      </c>
      <c r="G36" s="9">
        <v>4</v>
      </c>
      <c r="H36" s="9" t="s">
        <v>254</v>
      </c>
      <c r="I36" s="9" t="s">
        <v>6</v>
      </c>
      <c r="J36" s="9" t="s">
        <v>86</v>
      </c>
      <c r="K36" s="11">
        <v>723.38400000000001</v>
      </c>
      <c r="L36" s="11">
        <v>80.146299999999997</v>
      </c>
      <c r="M36" s="12">
        <v>2005</v>
      </c>
      <c r="N36" s="12">
        <f t="shared" si="0"/>
        <v>52.695980818358628</v>
      </c>
      <c r="O36" s="10">
        <v>3.9411</v>
      </c>
      <c r="P36" s="10">
        <v>5.7299999999999997E-2</v>
      </c>
      <c r="Q36" s="11">
        <v>90</v>
      </c>
      <c r="R36" s="10">
        <f t="shared" si="3"/>
        <v>3.62796684</v>
      </c>
      <c r="T36" s="11">
        <v>51.85</v>
      </c>
      <c r="U36" s="9" t="s">
        <v>63</v>
      </c>
      <c r="V36" s="9" t="s">
        <v>990</v>
      </c>
      <c r="W36" s="14">
        <v>34</v>
      </c>
    </row>
    <row r="37" spans="1:23" ht="28.5" customHeight="1">
      <c r="A37" s="9" t="s">
        <v>252</v>
      </c>
      <c r="B37" s="9" t="s">
        <v>522</v>
      </c>
      <c r="C37" s="9">
        <v>338</v>
      </c>
      <c r="D37" s="10">
        <v>8.2629999999999999</v>
      </c>
      <c r="E37" s="10">
        <v>11.266999999999999</v>
      </c>
      <c r="F37" s="9" t="s">
        <v>5</v>
      </c>
      <c r="G37" s="9">
        <v>4</v>
      </c>
      <c r="H37" s="9" t="s">
        <v>254</v>
      </c>
      <c r="I37" s="9" t="s">
        <v>6</v>
      </c>
      <c r="J37" s="9" t="s">
        <v>86</v>
      </c>
      <c r="K37" s="11">
        <v>704.21209999999996</v>
      </c>
      <c r="L37" s="11">
        <v>77.936099999999996</v>
      </c>
      <c r="M37" s="12">
        <v>2004</v>
      </c>
      <c r="N37" s="12">
        <f t="shared" si="0"/>
        <v>57.711717992487827</v>
      </c>
      <c r="O37" s="10">
        <v>3.8281000000000001</v>
      </c>
      <c r="P37" s="10">
        <v>9.06E-2</v>
      </c>
      <c r="Q37" s="11">
        <v>95</v>
      </c>
      <c r="R37" s="10">
        <f t="shared" si="3"/>
        <v>3.6452665599999996</v>
      </c>
      <c r="T37" s="11">
        <v>50.866700000000002</v>
      </c>
      <c r="U37" s="9" t="s">
        <v>63</v>
      </c>
      <c r="V37" s="9" t="s">
        <v>990</v>
      </c>
      <c r="W37" s="14">
        <v>37</v>
      </c>
    </row>
    <row r="38" spans="1:23" ht="28.5" customHeight="1">
      <c r="A38" s="9" t="s">
        <v>252</v>
      </c>
      <c r="B38" s="9" t="s">
        <v>522</v>
      </c>
      <c r="C38" s="9">
        <v>338</v>
      </c>
      <c r="D38" s="10">
        <v>11.266999999999999</v>
      </c>
      <c r="E38" s="10">
        <v>15.03</v>
      </c>
      <c r="F38" s="9" t="s">
        <v>5</v>
      </c>
      <c r="G38" s="9">
        <v>4</v>
      </c>
      <c r="H38" s="9" t="s">
        <v>254</v>
      </c>
      <c r="I38" s="9" t="s">
        <v>6</v>
      </c>
      <c r="J38" s="9" t="s">
        <v>73</v>
      </c>
      <c r="K38" s="11">
        <v>629</v>
      </c>
      <c r="L38" s="11">
        <v>69</v>
      </c>
      <c r="M38" s="12">
        <v>2004</v>
      </c>
      <c r="N38" s="12">
        <f t="shared" si="0"/>
        <v>56.249663227986773</v>
      </c>
      <c r="O38" s="10">
        <v>3.8607</v>
      </c>
      <c r="P38" s="10">
        <v>0.1052</v>
      </c>
      <c r="Q38" s="11">
        <v>99</v>
      </c>
      <c r="R38" s="10">
        <f t="shared" si="3"/>
        <v>3.7864318399999997</v>
      </c>
      <c r="T38" s="11">
        <v>53.287500000000001</v>
      </c>
      <c r="U38" s="9" t="s">
        <v>63</v>
      </c>
      <c r="V38" s="9" t="s">
        <v>990</v>
      </c>
      <c r="W38" s="14">
        <v>45</v>
      </c>
    </row>
    <row r="39" spans="1:23" ht="28.5" customHeight="1">
      <c r="A39" s="9" t="s">
        <v>255</v>
      </c>
      <c r="B39" s="9" t="s">
        <v>522</v>
      </c>
      <c r="C39" s="9">
        <v>340</v>
      </c>
      <c r="D39" s="10">
        <v>0</v>
      </c>
      <c r="E39" s="10">
        <v>1.355</v>
      </c>
      <c r="F39" s="9" t="s">
        <v>5</v>
      </c>
      <c r="G39" s="9">
        <v>4</v>
      </c>
      <c r="H39" s="9" t="s">
        <v>256</v>
      </c>
      <c r="I39" s="9" t="s">
        <v>6</v>
      </c>
      <c r="J39" s="9" t="s">
        <v>73</v>
      </c>
      <c r="K39" s="11">
        <v>513</v>
      </c>
      <c r="L39" s="11">
        <v>30</v>
      </c>
      <c r="M39" s="12">
        <v>2002</v>
      </c>
      <c r="N39" s="12">
        <f t="shared" si="0"/>
        <v>71.738278657721068</v>
      </c>
      <c r="O39" s="10">
        <v>3.5289999999999999</v>
      </c>
      <c r="P39" s="10">
        <v>0.2306</v>
      </c>
      <c r="Q39" s="11">
        <v>98</v>
      </c>
      <c r="R39" s="10">
        <f t="shared" si="3"/>
        <v>3.2562945599999997</v>
      </c>
      <c r="T39" s="11">
        <v>56.369199999999999</v>
      </c>
      <c r="U39" s="9" t="s">
        <v>213</v>
      </c>
      <c r="V39" s="9"/>
    </row>
    <row r="40" spans="1:23" ht="28.5" customHeight="1">
      <c r="A40" s="9" t="s">
        <v>257</v>
      </c>
      <c r="B40" s="9" t="s">
        <v>522</v>
      </c>
      <c r="C40" s="9">
        <v>343</v>
      </c>
      <c r="D40" s="10">
        <v>0</v>
      </c>
      <c r="E40" s="10">
        <v>2.5230000000000001</v>
      </c>
      <c r="F40" s="9" t="s">
        <v>5</v>
      </c>
      <c r="G40" s="9">
        <v>4</v>
      </c>
      <c r="H40" s="9" t="s">
        <v>258</v>
      </c>
      <c r="I40" s="9" t="s">
        <v>6</v>
      </c>
      <c r="J40" s="9" t="s">
        <v>73</v>
      </c>
      <c r="K40" s="11">
        <v>266</v>
      </c>
      <c r="L40" s="11">
        <v>16</v>
      </c>
      <c r="M40" s="12">
        <v>2010</v>
      </c>
      <c r="N40" s="12">
        <f t="shared" si="0"/>
        <v>41.726213037688353</v>
      </c>
      <c r="O40" s="10">
        <v>4.2</v>
      </c>
      <c r="P40" s="10">
        <v>0.02</v>
      </c>
      <c r="Q40" s="11">
        <v>100</v>
      </c>
      <c r="R40" s="10">
        <f t="shared" si="3"/>
        <v>4.1984000000000004</v>
      </c>
      <c r="T40" s="11">
        <v>50.966700000000003</v>
      </c>
      <c r="U40" s="9" t="s">
        <v>63</v>
      </c>
      <c r="V40" s="9"/>
    </row>
    <row r="41" spans="1:23" ht="28.5" customHeight="1">
      <c r="A41" s="9" t="s">
        <v>257</v>
      </c>
      <c r="B41" s="9" t="s">
        <v>522</v>
      </c>
      <c r="C41" s="9">
        <v>343</v>
      </c>
      <c r="D41" s="10">
        <v>2.5230000000000001</v>
      </c>
      <c r="E41" s="10">
        <v>5.2389999999999999</v>
      </c>
      <c r="F41" s="9" t="s">
        <v>5</v>
      </c>
      <c r="G41" s="9">
        <v>4</v>
      </c>
      <c r="H41" s="9" t="s">
        <v>258</v>
      </c>
      <c r="I41" s="9" t="s">
        <v>6</v>
      </c>
      <c r="J41" s="9" t="s">
        <v>73</v>
      </c>
      <c r="K41" s="11">
        <v>266</v>
      </c>
      <c r="L41" s="11">
        <v>16</v>
      </c>
      <c r="M41" s="12">
        <v>2010</v>
      </c>
      <c r="N41" s="12">
        <f t="shared" si="0"/>
        <v>41.726213037688353</v>
      </c>
      <c r="O41" s="10">
        <v>4.2</v>
      </c>
      <c r="P41" s="10">
        <v>0.02</v>
      </c>
      <c r="Q41" s="11">
        <v>100</v>
      </c>
      <c r="R41" s="10">
        <f t="shared" si="3"/>
        <v>4.1984000000000004</v>
      </c>
      <c r="T41" s="11">
        <v>44.06</v>
      </c>
      <c r="U41" s="9" t="s">
        <v>63</v>
      </c>
      <c r="V41" s="9"/>
    </row>
    <row r="42" spans="1:23" ht="28.5" customHeight="1">
      <c r="A42" s="9" t="s">
        <v>259</v>
      </c>
      <c r="B42" s="9" t="s">
        <v>522</v>
      </c>
      <c r="C42" s="9">
        <v>345</v>
      </c>
      <c r="D42" s="10">
        <v>0</v>
      </c>
      <c r="E42" s="10">
        <v>12.515000000000001</v>
      </c>
      <c r="F42" s="9" t="s">
        <v>5</v>
      </c>
      <c r="G42" s="9">
        <v>4</v>
      </c>
      <c r="H42" s="9" t="s">
        <v>260</v>
      </c>
      <c r="I42" s="9" t="s">
        <v>6</v>
      </c>
      <c r="J42" s="9" t="s">
        <v>73</v>
      </c>
      <c r="K42" s="11">
        <v>292.94569999999999</v>
      </c>
      <c r="L42" s="11">
        <v>19.017399999999999</v>
      </c>
      <c r="M42" s="12">
        <v>1973</v>
      </c>
      <c r="N42" s="12">
        <f t="shared" si="0"/>
        <v>66.806605526463017</v>
      </c>
      <c r="O42" s="10">
        <v>3.6314000000000002</v>
      </c>
      <c r="P42" s="10">
        <v>0.23630000000000001</v>
      </c>
      <c r="Q42" s="11">
        <v>89</v>
      </c>
      <c r="R42" s="10">
        <f t="shared" si="3"/>
        <v>3.0780492399999999</v>
      </c>
      <c r="T42" s="11">
        <v>61.911099999999998</v>
      </c>
      <c r="U42" s="9" t="s">
        <v>63</v>
      </c>
      <c r="V42" s="9" t="s">
        <v>987</v>
      </c>
      <c r="W42" s="14">
        <v>31</v>
      </c>
    </row>
    <row r="43" spans="1:23" ht="28.5" customHeight="1">
      <c r="A43" s="9" t="s">
        <v>259</v>
      </c>
      <c r="B43" s="9" t="s">
        <v>522</v>
      </c>
      <c r="C43" s="9">
        <v>345</v>
      </c>
      <c r="D43" s="10">
        <v>12.515000000000001</v>
      </c>
      <c r="E43" s="10">
        <v>12.798999999999999</v>
      </c>
      <c r="F43" s="9" t="s">
        <v>5</v>
      </c>
      <c r="G43" s="9">
        <v>4</v>
      </c>
      <c r="H43" s="9" t="s">
        <v>261</v>
      </c>
      <c r="I43" s="9" t="s">
        <v>6</v>
      </c>
      <c r="J43" s="9" t="s">
        <v>86</v>
      </c>
      <c r="K43" s="11">
        <v>302</v>
      </c>
      <c r="L43" s="11">
        <v>18</v>
      </c>
      <c r="M43" s="12">
        <v>1984</v>
      </c>
      <c r="N43" s="12">
        <f t="shared" si="0"/>
        <v>94.910357901760023</v>
      </c>
      <c r="O43" s="10">
        <v>3.0851999999999999</v>
      </c>
      <c r="P43" s="10">
        <v>0.26340000000000002</v>
      </c>
      <c r="Q43" s="11">
        <v>87</v>
      </c>
      <c r="R43" s="10">
        <f t="shared" si="3"/>
        <v>2.4176817599999998</v>
      </c>
      <c r="T43" s="11">
        <v>63.2</v>
      </c>
      <c r="U43" s="9" t="s">
        <v>63</v>
      </c>
      <c r="V43" s="9" t="s">
        <v>987</v>
      </c>
      <c r="W43" s="14">
        <v>31</v>
      </c>
    </row>
    <row r="44" spans="1:23" ht="28.5" customHeight="1">
      <c r="A44" s="9" t="s">
        <v>262</v>
      </c>
      <c r="B44" s="9" t="s">
        <v>522</v>
      </c>
      <c r="C44" s="9">
        <v>450</v>
      </c>
      <c r="D44" s="10">
        <v>0</v>
      </c>
      <c r="E44" s="10">
        <v>8.08</v>
      </c>
      <c r="F44" s="9" t="s">
        <v>5</v>
      </c>
      <c r="G44" s="9">
        <v>4</v>
      </c>
      <c r="H44" s="9" t="s">
        <v>263</v>
      </c>
      <c r="I44" s="9" t="s">
        <v>6</v>
      </c>
      <c r="J44" s="9" t="s">
        <v>73</v>
      </c>
      <c r="K44" s="11">
        <v>508</v>
      </c>
      <c r="L44" s="11">
        <v>109</v>
      </c>
      <c r="M44" s="12">
        <v>2008</v>
      </c>
      <c r="N44" s="12">
        <f t="shared" si="0"/>
        <v>44.411215332384074</v>
      </c>
      <c r="O44" s="10">
        <v>4.1351000000000004</v>
      </c>
      <c r="P44" s="10">
        <v>0.10009999999999999</v>
      </c>
      <c r="Q44" s="11">
        <v>100</v>
      </c>
      <c r="R44" s="10">
        <f t="shared" si="3"/>
        <v>4.0950199600000001</v>
      </c>
      <c r="T44" s="11">
        <v>44.1</v>
      </c>
      <c r="U44" s="9" t="s">
        <v>63</v>
      </c>
      <c r="V44" s="9" t="s">
        <v>990</v>
      </c>
      <c r="W44" s="14">
        <v>47</v>
      </c>
    </row>
    <row r="45" spans="1:23" ht="28.5" customHeight="1">
      <c r="A45" s="9" t="s">
        <v>262</v>
      </c>
      <c r="B45" s="9" t="s">
        <v>522</v>
      </c>
      <c r="C45" s="9">
        <v>450</v>
      </c>
      <c r="D45" s="10">
        <v>8.08</v>
      </c>
      <c r="E45" s="10">
        <v>16.600000000000001</v>
      </c>
      <c r="F45" s="9" t="s">
        <v>5</v>
      </c>
      <c r="G45" s="9">
        <v>4</v>
      </c>
      <c r="H45" s="9" t="s">
        <v>264</v>
      </c>
      <c r="I45" s="9" t="s">
        <v>6</v>
      </c>
      <c r="J45" s="9" t="s">
        <v>73</v>
      </c>
      <c r="K45" s="11">
        <v>382.79809999999998</v>
      </c>
      <c r="L45" s="11">
        <v>83.0047</v>
      </c>
      <c r="M45" s="12">
        <v>2001</v>
      </c>
      <c r="N45" s="12">
        <f t="shared" si="0"/>
        <v>69.341515133002403</v>
      </c>
      <c r="O45" s="10">
        <v>3.5783999999999998</v>
      </c>
      <c r="P45" s="10">
        <v>0.1938</v>
      </c>
      <c r="Q45" s="11">
        <v>100</v>
      </c>
      <c r="R45" s="10">
        <f t="shared" si="3"/>
        <v>3.4281662399999999</v>
      </c>
      <c r="T45" s="11">
        <v>44.541200000000003</v>
      </c>
      <c r="U45" s="9" t="s">
        <v>63</v>
      </c>
      <c r="V45" s="9" t="s">
        <v>990</v>
      </c>
      <c r="W45" s="14">
        <v>15</v>
      </c>
    </row>
    <row r="46" spans="1:23" ht="28.5" customHeight="1">
      <c r="A46" s="9" t="s">
        <v>262</v>
      </c>
      <c r="B46" s="9" t="s">
        <v>522</v>
      </c>
      <c r="C46" s="9">
        <v>450</v>
      </c>
      <c r="D46" s="10">
        <v>16.600000000000001</v>
      </c>
      <c r="E46" s="10">
        <v>24.24</v>
      </c>
      <c r="F46" s="9" t="s">
        <v>5</v>
      </c>
      <c r="G46" s="9">
        <v>4</v>
      </c>
      <c r="H46" s="9" t="s">
        <v>265</v>
      </c>
      <c r="I46" s="9" t="s">
        <v>6</v>
      </c>
      <c r="J46" s="9" t="s">
        <v>73</v>
      </c>
      <c r="K46" s="11">
        <v>264.71730000000002</v>
      </c>
      <c r="L46" s="11">
        <v>60</v>
      </c>
      <c r="M46" s="12">
        <v>2004</v>
      </c>
      <c r="N46" s="12">
        <f t="shared" si="0"/>
        <v>41.36943956848549</v>
      </c>
      <c r="O46" s="10">
        <v>4.2087000000000003</v>
      </c>
      <c r="P46" s="10">
        <v>0.16639999999999999</v>
      </c>
      <c r="Q46" s="11">
        <v>100</v>
      </c>
      <c r="R46" s="10">
        <f t="shared" si="3"/>
        <v>4.0979441599999999</v>
      </c>
      <c r="T46" s="11">
        <v>50.906300000000002</v>
      </c>
      <c r="U46" s="9" t="s">
        <v>63</v>
      </c>
      <c r="V46" s="9"/>
    </row>
    <row r="47" spans="1:23" ht="28.5" customHeight="1">
      <c r="A47" s="9" t="s">
        <v>262</v>
      </c>
      <c r="B47" s="9" t="s">
        <v>522</v>
      </c>
      <c r="C47" s="9">
        <v>450</v>
      </c>
      <c r="D47" s="10">
        <v>24.24</v>
      </c>
      <c r="E47" s="10">
        <v>32.000999999999998</v>
      </c>
      <c r="F47" s="9" t="s">
        <v>5</v>
      </c>
      <c r="G47" s="9">
        <v>4</v>
      </c>
      <c r="H47" s="9" t="s">
        <v>266</v>
      </c>
      <c r="I47" s="9" t="s">
        <v>6</v>
      </c>
      <c r="J47" s="9" t="s">
        <v>73</v>
      </c>
      <c r="K47" s="11">
        <v>244.44990000000001</v>
      </c>
      <c r="L47" s="11">
        <v>61.697699999999998</v>
      </c>
      <c r="M47" s="12">
        <v>2008</v>
      </c>
      <c r="N47" s="12">
        <f t="shared" si="0"/>
        <v>43.376118385300536</v>
      </c>
      <c r="O47" s="10">
        <v>4.16</v>
      </c>
      <c r="P47" s="10">
        <v>0.04</v>
      </c>
      <c r="Q47" s="11">
        <v>100</v>
      </c>
      <c r="R47" s="10">
        <f t="shared" si="3"/>
        <v>4.1536</v>
      </c>
      <c r="T47" s="11">
        <v>55.05</v>
      </c>
      <c r="U47" s="9" t="s">
        <v>63</v>
      </c>
      <c r="V47" s="9"/>
    </row>
    <row r="48" spans="1:23" ht="28.5" customHeight="1">
      <c r="A48" s="9" t="s">
        <v>262</v>
      </c>
      <c r="B48" s="9" t="s">
        <v>522</v>
      </c>
      <c r="C48" s="9">
        <v>450</v>
      </c>
      <c r="D48" s="10">
        <v>32.000999999999998</v>
      </c>
      <c r="E48" s="10">
        <v>44.908999999999999</v>
      </c>
      <c r="F48" s="9" t="s">
        <v>5</v>
      </c>
      <c r="G48" s="9">
        <v>4</v>
      </c>
      <c r="H48" s="9" t="s">
        <v>267</v>
      </c>
      <c r="I48" s="9" t="s">
        <v>6</v>
      </c>
      <c r="J48" s="9" t="s">
        <v>86</v>
      </c>
      <c r="K48" s="11">
        <v>276</v>
      </c>
      <c r="L48" s="11">
        <v>66</v>
      </c>
      <c r="M48" s="12">
        <v>1998</v>
      </c>
      <c r="N48" s="12">
        <f t="shared" si="0"/>
        <v>73.131410091951224</v>
      </c>
      <c r="O48" s="10">
        <v>3.5005999999999999</v>
      </c>
      <c r="P48" s="10">
        <v>0.18240000000000001</v>
      </c>
      <c r="Q48" s="11">
        <v>98</v>
      </c>
      <c r="R48" s="10">
        <f t="shared" si="3"/>
        <v>3.3075209599999997</v>
      </c>
      <c r="T48" s="11">
        <v>57.473100000000002</v>
      </c>
      <c r="U48" s="9" t="s">
        <v>63</v>
      </c>
      <c r="V48" s="9" t="s">
        <v>990</v>
      </c>
      <c r="W48" s="14">
        <v>6</v>
      </c>
    </row>
    <row r="49" spans="1:23" ht="28.5" customHeight="1">
      <c r="A49" s="9" t="s">
        <v>262</v>
      </c>
      <c r="B49" s="9" t="s">
        <v>522</v>
      </c>
      <c r="C49" s="9">
        <v>450</v>
      </c>
      <c r="D49" s="10">
        <v>44.908999999999999</v>
      </c>
      <c r="E49" s="10">
        <v>50.661999999999999</v>
      </c>
      <c r="F49" s="9" t="s">
        <v>5</v>
      </c>
      <c r="G49" s="9">
        <v>4</v>
      </c>
      <c r="H49" s="9" t="s">
        <v>267</v>
      </c>
      <c r="I49" s="9" t="s">
        <v>6</v>
      </c>
      <c r="J49" s="9" t="s">
        <v>86</v>
      </c>
      <c r="K49" s="11">
        <v>369.23140000000001</v>
      </c>
      <c r="L49" s="11">
        <v>92.386200000000002</v>
      </c>
      <c r="M49" s="12">
        <v>1996</v>
      </c>
      <c r="N49" s="12">
        <f t="shared" si="0"/>
        <v>96.009181398881168</v>
      </c>
      <c r="O49" s="10">
        <v>3.0655999999999999</v>
      </c>
      <c r="P49" s="10">
        <v>0.23499999999999999</v>
      </c>
      <c r="Q49" s="11">
        <v>98</v>
      </c>
      <c r="R49" s="10">
        <f t="shared" si="3"/>
        <v>2.7847</v>
      </c>
      <c r="T49" s="11">
        <v>53.241700000000002</v>
      </c>
      <c r="U49" s="9" t="s">
        <v>63</v>
      </c>
      <c r="V49" s="9" t="s">
        <v>987</v>
      </c>
      <c r="W49" s="14">
        <v>16</v>
      </c>
    </row>
    <row r="50" spans="1:23" ht="28.5" customHeight="1">
      <c r="A50" s="9" t="s">
        <v>262</v>
      </c>
      <c r="B50" s="9" t="s">
        <v>522</v>
      </c>
      <c r="C50" s="9">
        <v>450</v>
      </c>
      <c r="D50" s="10">
        <v>50.661999999999999</v>
      </c>
      <c r="E50" s="10">
        <v>66.215999999999994</v>
      </c>
      <c r="F50" s="9" t="s">
        <v>5</v>
      </c>
      <c r="G50" s="9">
        <v>4</v>
      </c>
      <c r="H50" s="9" t="s">
        <v>267</v>
      </c>
      <c r="I50" s="9" t="s">
        <v>6</v>
      </c>
      <c r="J50" s="9" t="s">
        <v>86</v>
      </c>
      <c r="K50" s="11">
        <v>958.58730000000003</v>
      </c>
      <c r="L50" s="11">
        <v>205.7312</v>
      </c>
      <c r="M50" s="12">
        <v>1996</v>
      </c>
      <c r="N50" s="12">
        <f t="shared" si="0"/>
        <v>82.072058740571592</v>
      </c>
      <c r="O50" s="10">
        <v>3.3237000000000001</v>
      </c>
      <c r="P50" s="10">
        <v>0.2072</v>
      </c>
      <c r="Q50" s="11">
        <v>97</v>
      </c>
      <c r="R50" s="10">
        <f t="shared" si="3"/>
        <v>3.0619726400000005</v>
      </c>
      <c r="T50" s="11">
        <v>53.184800000000003</v>
      </c>
      <c r="U50" s="9" t="s">
        <v>63</v>
      </c>
      <c r="V50" s="9" t="s">
        <v>987</v>
      </c>
      <c r="W50" s="14">
        <v>29</v>
      </c>
    </row>
    <row r="51" spans="1:23" ht="28.5" customHeight="1">
      <c r="A51" s="9" t="s">
        <v>268</v>
      </c>
      <c r="B51" s="9" t="s">
        <v>522</v>
      </c>
      <c r="C51" s="9">
        <v>116</v>
      </c>
      <c r="D51" s="10">
        <v>0</v>
      </c>
      <c r="E51" s="10">
        <v>0.67900000000000005</v>
      </c>
      <c r="F51" s="9" t="s">
        <v>5</v>
      </c>
      <c r="G51" s="9">
        <v>4</v>
      </c>
      <c r="H51" s="9" t="s">
        <v>269</v>
      </c>
      <c r="I51" s="9" t="s">
        <v>6</v>
      </c>
      <c r="J51" s="9" t="s">
        <v>73</v>
      </c>
      <c r="K51" s="11">
        <v>213.43450000000001</v>
      </c>
      <c r="L51" s="11">
        <v>28.796800000000001</v>
      </c>
      <c r="M51" s="12">
        <v>1999</v>
      </c>
      <c r="N51" s="12">
        <f t="shared" si="0"/>
        <v>108.38886025623606</v>
      </c>
      <c r="O51" s="10">
        <v>2.8532000000000002</v>
      </c>
      <c r="P51" s="10">
        <v>0.21540000000000001</v>
      </c>
      <c r="Q51" s="11">
        <v>81</v>
      </c>
      <c r="R51" s="10">
        <f t="shared" si="3"/>
        <v>2.0976113600000001</v>
      </c>
      <c r="T51" s="11">
        <v>43.2333</v>
      </c>
      <c r="U51" s="9" t="s">
        <v>63</v>
      </c>
      <c r="V51" s="9" t="s">
        <v>990</v>
      </c>
      <c r="W51" s="14">
        <v>35</v>
      </c>
    </row>
    <row r="52" spans="1:23" ht="28.5" customHeight="1">
      <c r="A52" s="9" t="s">
        <v>268</v>
      </c>
      <c r="B52" s="9" t="s">
        <v>522</v>
      </c>
      <c r="C52" s="9">
        <v>116</v>
      </c>
      <c r="D52" s="10">
        <v>0.67900000000000005</v>
      </c>
      <c r="E52" s="10">
        <v>13.446</v>
      </c>
      <c r="F52" s="9" t="s">
        <v>5</v>
      </c>
      <c r="G52" s="9">
        <v>4</v>
      </c>
      <c r="H52" s="9" t="s">
        <v>270</v>
      </c>
      <c r="I52" s="9" t="s">
        <v>6</v>
      </c>
      <c r="J52" s="9" t="s">
        <v>73</v>
      </c>
      <c r="K52" s="11">
        <v>103.4234</v>
      </c>
      <c r="L52" s="11">
        <v>22.5092</v>
      </c>
      <c r="M52" s="12">
        <v>1999</v>
      </c>
      <c r="N52" s="12">
        <f t="shared" si="0"/>
        <v>64.612866169812065</v>
      </c>
      <c r="O52" s="10">
        <v>3.6779000000000002</v>
      </c>
      <c r="P52" s="10">
        <v>0.12690000000000001</v>
      </c>
      <c r="Q52" s="11">
        <v>99</v>
      </c>
      <c r="R52" s="10">
        <f t="shared" si="3"/>
        <v>3.5834855599999997</v>
      </c>
      <c r="T52" s="11">
        <v>62.369199999999999</v>
      </c>
      <c r="U52" s="9" t="s">
        <v>63</v>
      </c>
      <c r="V52" s="9" t="s">
        <v>990</v>
      </c>
      <c r="W52" s="14">
        <v>35</v>
      </c>
    </row>
    <row r="53" spans="1:23" ht="28.5" customHeight="1">
      <c r="A53" s="9" t="s">
        <v>268</v>
      </c>
      <c r="B53" s="9" t="s">
        <v>522</v>
      </c>
      <c r="C53" s="9">
        <v>116</v>
      </c>
      <c r="D53" s="10">
        <v>13.446</v>
      </c>
      <c r="E53" s="10">
        <v>19.63</v>
      </c>
      <c r="F53" s="9" t="s">
        <v>5</v>
      </c>
      <c r="G53" s="9">
        <v>4</v>
      </c>
      <c r="H53" s="9" t="s">
        <v>271</v>
      </c>
      <c r="I53" s="9" t="s">
        <v>6</v>
      </c>
      <c r="J53" s="9" t="s">
        <v>73</v>
      </c>
      <c r="K53" s="11">
        <v>80</v>
      </c>
      <c r="L53" s="11">
        <v>22</v>
      </c>
      <c r="M53" s="12">
        <v>2002</v>
      </c>
      <c r="N53" s="12">
        <f t="shared" si="0"/>
        <v>46.935485209498125</v>
      </c>
      <c r="O53" s="10">
        <v>4.0750000000000002</v>
      </c>
      <c r="P53" s="10">
        <v>6.8199999999999997E-2</v>
      </c>
      <c r="Q53" s="11">
        <v>100</v>
      </c>
      <c r="R53" s="10">
        <f t="shared" si="3"/>
        <v>4.05639504</v>
      </c>
      <c r="T53" s="11">
        <v>63.225000000000001</v>
      </c>
      <c r="U53" s="9" t="s">
        <v>63</v>
      </c>
      <c r="V53" s="9"/>
    </row>
    <row r="54" spans="1:23" ht="28.5" customHeight="1">
      <c r="A54" s="9" t="s">
        <v>268</v>
      </c>
      <c r="B54" s="9" t="s">
        <v>522</v>
      </c>
      <c r="C54" s="9">
        <v>116</v>
      </c>
      <c r="D54" s="10">
        <v>19.63</v>
      </c>
      <c r="E54" s="10">
        <v>25.055</v>
      </c>
      <c r="F54" s="9" t="s">
        <v>5</v>
      </c>
      <c r="G54" s="9">
        <v>4</v>
      </c>
      <c r="H54" s="9" t="s">
        <v>272</v>
      </c>
      <c r="I54" s="9" t="s">
        <v>6</v>
      </c>
      <c r="J54" s="9" t="s">
        <v>79</v>
      </c>
      <c r="K54" s="11">
        <v>80</v>
      </c>
      <c r="L54" s="11">
        <v>22</v>
      </c>
      <c r="M54" s="12">
        <v>2005</v>
      </c>
      <c r="N54" s="12">
        <f t="shared" si="0"/>
        <v>52.761614757673264</v>
      </c>
      <c r="O54" s="10">
        <v>3.9396</v>
      </c>
      <c r="P54" s="10">
        <v>0.10009999999999999</v>
      </c>
      <c r="Q54" s="11">
        <v>99</v>
      </c>
      <c r="R54" s="10">
        <f t="shared" si="3"/>
        <v>3.8695199599999999</v>
      </c>
      <c r="T54" s="11">
        <v>64.736400000000003</v>
      </c>
      <c r="U54" s="9" t="s">
        <v>63</v>
      </c>
      <c r="V54" s="9"/>
    </row>
    <row r="55" spans="1:23" ht="28.5" customHeight="1">
      <c r="A55" s="9" t="s">
        <v>268</v>
      </c>
      <c r="B55" s="9" t="s">
        <v>522</v>
      </c>
      <c r="C55" s="9">
        <v>116</v>
      </c>
      <c r="D55" s="10">
        <v>25.055</v>
      </c>
      <c r="E55" s="10">
        <v>32.463999999999999</v>
      </c>
      <c r="F55" s="9" t="s">
        <v>5</v>
      </c>
      <c r="G55" s="9">
        <v>4</v>
      </c>
      <c r="H55" s="9" t="s">
        <v>273</v>
      </c>
      <c r="I55" s="9" t="s">
        <v>6</v>
      </c>
      <c r="J55" s="9" t="s">
        <v>86</v>
      </c>
      <c r="K55" s="11">
        <v>85.428799999999995</v>
      </c>
      <c r="L55" s="11">
        <v>17.475999999999999</v>
      </c>
      <c r="M55" s="12">
        <v>2009</v>
      </c>
      <c r="N55" s="12">
        <f t="shared" si="0"/>
        <v>43.376118385300536</v>
      </c>
      <c r="O55" s="10">
        <v>4.16</v>
      </c>
      <c r="P55" s="10">
        <v>0.04</v>
      </c>
      <c r="Q55" s="11">
        <v>100</v>
      </c>
      <c r="R55" s="10">
        <f t="shared" si="3"/>
        <v>4.1536</v>
      </c>
      <c r="T55" s="11">
        <v>61.676499999999997</v>
      </c>
      <c r="U55" s="9" t="s">
        <v>63</v>
      </c>
      <c r="V55" s="9"/>
    </row>
    <row r="56" spans="1:23" ht="28.5" customHeight="1">
      <c r="A56" s="9" t="s">
        <v>274</v>
      </c>
      <c r="B56" s="9" t="s">
        <v>522</v>
      </c>
      <c r="C56" s="9">
        <v>585</v>
      </c>
      <c r="D56" s="10">
        <v>0</v>
      </c>
      <c r="E56" s="10">
        <v>9.7469999999999999</v>
      </c>
      <c r="F56" s="9" t="s">
        <v>5</v>
      </c>
      <c r="G56" s="9">
        <v>4</v>
      </c>
      <c r="H56" s="9" t="s">
        <v>275</v>
      </c>
      <c r="I56" s="9" t="s">
        <v>6</v>
      </c>
      <c r="J56" s="9" t="s">
        <v>73</v>
      </c>
      <c r="K56" s="11">
        <v>265.89659999999998</v>
      </c>
      <c r="L56" s="11">
        <v>60.0443</v>
      </c>
      <c r="M56" s="12">
        <v>1999</v>
      </c>
      <c r="N56" s="12">
        <f t="shared" si="0"/>
        <v>77.455384158402055</v>
      </c>
      <c r="O56" s="10">
        <v>3.4138999999999999</v>
      </c>
      <c r="P56" s="10">
        <v>0.23530000000000001</v>
      </c>
      <c r="Q56" s="11">
        <v>92</v>
      </c>
      <c r="R56" s="10">
        <f t="shared" si="3"/>
        <v>2.95243564</v>
      </c>
      <c r="T56" s="11">
        <v>50.757100000000001</v>
      </c>
      <c r="U56" s="9" t="s">
        <v>63</v>
      </c>
      <c r="V56" s="9" t="s">
        <v>987</v>
      </c>
      <c r="W56" s="14">
        <v>24</v>
      </c>
    </row>
    <row r="57" spans="1:23" ht="28.5" customHeight="1">
      <c r="A57" s="9" t="s">
        <v>274</v>
      </c>
      <c r="B57" s="9" t="s">
        <v>522</v>
      </c>
      <c r="C57" s="9">
        <v>585</v>
      </c>
      <c r="D57" s="10">
        <v>9.859</v>
      </c>
      <c r="E57" s="10">
        <v>18.75</v>
      </c>
      <c r="F57" s="9" t="s">
        <v>5</v>
      </c>
      <c r="G57" s="9">
        <v>4</v>
      </c>
      <c r="H57" s="9" t="s">
        <v>275</v>
      </c>
      <c r="I57" s="9" t="s">
        <v>6</v>
      </c>
      <c r="J57" s="9" t="s">
        <v>73</v>
      </c>
      <c r="K57" s="11">
        <v>252</v>
      </c>
      <c r="L57" s="11">
        <v>66</v>
      </c>
      <c r="M57" s="12">
        <v>2000</v>
      </c>
      <c r="N57" s="12">
        <f t="shared" si="0"/>
        <v>76.062082995963195</v>
      </c>
      <c r="O57" s="10">
        <v>3.4416000000000002</v>
      </c>
      <c r="P57" s="10">
        <v>0.25169999999999998</v>
      </c>
      <c r="Q57" s="11">
        <v>98</v>
      </c>
      <c r="R57" s="10">
        <f t="shared" si="3"/>
        <v>3.1281884400000002</v>
      </c>
      <c r="T57" s="11">
        <v>48.666699999999999</v>
      </c>
      <c r="U57" s="9" t="s">
        <v>63</v>
      </c>
      <c r="V57" s="9" t="s">
        <v>988</v>
      </c>
      <c r="W57" s="14">
        <v>20</v>
      </c>
    </row>
    <row r="58" spans="1:23" ht="28.5" customHeight="1">
      <c r="A58" s="9" t="s">
        <v>274</v>
      </c>
      <c r="B58" s="9" t="s">
        <v>522</v>
      </c>
      <c r="C58" s="9">
        <v>585</v>
      </c>
      <c r="D58" s="10">
        <v>18.75</v>
      </c>
      <c r="E58" s="10">
        <v>27.32</v>
      </c>
      <c r="F58" s="9" t="s">
        <v>5</v>
      </c>
      <c r="G58" s="9">
        <v>4</v>
      </c>
      <c r="H58" s="9" t="s">
        <v>275</v>
      </c>
      <c r="I58" s="9" t="s">
        <v>6</v>
      </c>
      <c r="J58" s="9" t="s">
        <v>73</v>
      </c>
      <c r="K58" s="11">
        <v>504.06650000000002</v>
      </c>
      <c r="L58" s="11">
        <v>87.411299999999997</v>
      </c>
      <c r="M58" s="12">
        <v>1998</v>
      </c>
      <c r="N58" s="12">
        <f t="shared" si="0"/>
        <v>74.525959202137798</v>
      </c>
      <c r="O58" s="10">
        <v>3.4723999999999999</v>
      </c>
      <c r="P58" s="10">
        <v>0.19800000000000001</v>
      </c>
      <c r="Q58" s="11">
        <v>98</v>
      </c>
      <c r="R58" s="10">
        <f t="shared" si="3"/>
        <v>3.2555839999999998</v>
      </c>
      <c r="T58" s="11">
        <v>65.2333</v>
      </c>
      <c r="U58" s="9" t="s">
        <v>63</v>
      </c>
      <c r="V58" s="9" t="s">
        <v>990</v>
      </c>
      <c r="W58" s="14">
        <v>1</v>
      </c>
    </row>
    <row r="59" spans="1:23" ht="28.5" customHeight="1">
      <c r="A59" s="9" t="s">
        <v>274</v>
      </c>
      <c r="B59" s="9" t="s">
        <v>522</v>
      </c>
      <c r="C59" s="9">
        <v>585</v>
      </c>
      <c r="D59" s="10">
        <v>27.32</v>
      </c>
      <c r="E59" s="10">
        <v>28</v>
      </c>
      <c r="F59" s="9" t="s">
        <v>5</v>
      </c>
      <c r="G59" s="9">
        <v>4</v>
      </c>
      <c r="H59" s="9" t="s">
        <v>276</v>
      </c>
      <c r="I59" s="9" t="s">
        <v>13</v>
      </c>
      <c r="J59" s="9" t="s">
        <v>73</v>
      </c>
      <c r="K59" s="11">
        <v>802.38819999999998</v>
      </c>
      <c r="L59" s="11">
        <v>108.8779</v>
      </c>
      <c r="M59" s="12">
        <v>1997</v>
      </c>
      <c r="N59" s="12">
        <f t="shared" si="0"/>
        <v>137.4661813920622</v>
      </c>
      <c r="O59" s="10">
        <v>2.4104000000000001</v>
      </c>
      <c r="P59" s="10">
        <v>0.17680000000000001</v>
      </c>
      <c r="Q59" s="11">
        <v>98</v>
      </c>
      <c r="R59" s="10">
        <f t="shared" si="3"/>
        <v>2.2253670400000001</v>
      </c>
      <c r="T59" s="11">
        <v>50.774999999999999</v>
      </c>
      <c r="U59" s="9" t="s">
        <v>213</v>
      </c>
      <c r="V59" s="9" t="s">
        <v>988</v>
      </c>
      <c r="W59" s="14">
        <v>13</v>
      </c>
    </row>
    <row r="60" spans="1:23" ht="28.5" customHeight="1">
      <c r="A60" s="9" t="s">
        <v>40</v>
      </c>
      <c r="B60" s="9" t="s">
        <v>524</v>
      </c>
      <c r="C60" s="9">
        <v>25</v>
      </c>
      <c r="D60" s="10">
        <v>272.11</v>
      </c>
      <c r="E60" s="10">
        <v>279.79000000000002</v>
      </c>
      <c r="F60" s="9" t="s">
        <v>24</v>
      </c>
      <c r="G60" s="9">
        <v>4</v>
      </c>
      <c r="H60" s="9" t="s">
        <v>277</v>
      </c>
      <c r="I60" s="9" t="s">
        <v>13</v>
      </c>
      <c r="J60" s="9" t="s">
        <v>79</v>
      </c>
      <c r="K60" s="11">
        <v>1463</v>
      </c>
      <c r="L60" s="11">
        <v>620</v>
      </c>
      <c r="M60" s="12">
        <v>2007</v>
      </c>
      <c r="N60" s="12">
        <f t="shared" si="0"/>
        <v>37.793573868297081</v>
      </c>
      <c r="O60" s="10">
        <v>4.2968999999999999</v>
      </c>
      <c r="P60" s="10">
        <v>0.158</v>
      </c>
      <c r="Q60" s="11">
        <v>98</v>
      </c>
      <c r="R60" s="10">
        <f t="shared" si="3"/>
        <v>4.1370439999999995</v>
      </c>
      <c r="T60" s="11">
        <v>47.642899999999997</v>
      </c>
      <c r="U60" s="9" t="s">
        <v>64</v>
      </c>
      <c r="V60" s="9"/>
    </row>
    <row r="61" spans="1:23" ht="28.5" customHeight="1">
      <c r="A61" s="9" t="s">
        <v>40</v>
      </c>
      <c r="B61" s="9" t="s">
        <v>524</v>
      </c>
      <c r="C61" s="9">
        <v>25</v>
      </c>
      <c r="D61" s="10">
        <v>272.11</v>
      </c>
      <c r="E61" s="10">
        <v>279.79000000000002</v>
      </c>
      <c r="F61" s="9" t="s">
        <v>25</v>
      </c>
      <c r="G61" s="9">
        <v>4</v>
      </c>
      <c r="H61" s="9" t="s">
        <v>277</v>
      </c>
      <c r="I61" s="9" t="s">
        <v>13</v>
      </c>
      <c r="J61" s="9" t="s">
        <v>79</v>
      </c>
      <c r="K61" s="11">
        <v>1393</v>
      </c>
      <c r="L61" s="11">
        <v>582</v>
      </c>
      <c r="M61" s="12">
        <v>2007</v>
      </c>
      <c r="N61" s="12">
        <f t="shared" si="0"/>
        <v>44.832851917460488</v>
      </c>
      <c r="O61" s="10">
        <v>4.125</v>
      </c>
      <c r="P61" s="10">
        <v>0.19769999999999999</v>
      </c>
      <c r="Q61" s="11">
        <v>97</v>
      </c>
      <c r="R61" s="10">
        <f t="shared" si="3"/>
        <v>3.8786588399999999</v>
      </c>
      <c r="T61" s="11">
        <v>48.825000000000003</v>
      </c>
      <c r="U61" s="9" t="s">
        <v>64</v>
      </c>
      <c r="V61" s="9"/>
    </row>
    <row r="62" spans="1:23" ht="28.5" customHeight="1">
      <c r="A62" s="9" t="s">
        <v>40</v>
      </c>
      <c r="B62" s="9" t="s">
        <v>524</v>
      </c>
      <c r="C62" s="9">
        <v>25</v>
      </c>
      <c r="D62" s="10">
        <v>279.79000000000002</v>
      </c>
      <c r="E62" s="10">
        <v>285</v>
      </c>
      <c r="F62" s="9" t="s">
        <v>24</v>
      </c>
      <c r="G62" s="9">
        <v>4</v>
      </c>
      <c r="H62" s="9" t="s">
        <v>278</v>
      </c>
      <c r="I62" s="9" t="s">
        <v>13</v>
      </c>
      <c r="J62" s="9" t="s">
        <v>79</v>
      </c>
      <c r="K62" s="11">
        <v>1423.194</v>
      </c>
      <c r="L62" s="11">
        <v>614.44569999999999</v>
      </c>
      <c r="M62" s="12">
        <v>1990</v>
      </c>
      <c r="N62" s="12">
        <f t="shared" si="0"/>
        <v>75.926874158995901</v>
      </c>
      <c r="O62" s="10">
        <v>3.4443000000000001</v>
      </c>
      <c r="P62" s="10">
        <v>0.3327</v>
      </c>
      <c r="Q62" s="11">
        <v>96</v>
      </c>
      <c r="R62" s="10">
        <f t="shared" si="3"/>
        <v>2.8815428399999998</v>
      </c>
      <c r="T62" s="11">
        <v>48.42</v>
      </c>
      <c r="U62" s="9" t="s">
        <v>64</v>
      </c>
      <c r="V62" s="9" t="s">
        <v>988</v>
      </c>
      <c r="W62" s="14">
        <v>15</v>
      </c>
    </row>
    <row r="63" spans="1:23" ht="28.5" customHeight="1">
      <c r="A63" s="9" t="s">
        <v>40</v>
      </c>
      <c r="B63" s="9" t="s">
        <v>524</v>
      </c>
      <c r="C63" s="9">
        <v>25</v>
      </c>
      <c r="D63" s="10">
        <v>279.79000000000002</v>
      </c>
      <c r="E63" s="10">
        <v>285</v>
      </c>
      <c r="F63" s="9" t="s">
        <v>25</v>
      </c>
      <c r="G63" s="9">
        <v>4</v>
      </c>
      <c r="H63" s="9" t="s">
        <v>278</v>
      </c>
      <c r="I63" s="9" t="s">
        <v>13</v>
      </c>
      <c r="J63" s="9" t="s">
        <v>79</v>
      </c>
      <c r="K63" s="11">
        <v>1355.0454999999999</v>
      </c>
      <c r="L63" s="11">
        <v>542.19399999999996</v>
      </c>
      <c r="M63" s="12">
        <v>1990</v>
      </c>
      <c r="N63" s="12">
        <f t="shared" si="0"/>
        <v>67.701521757171562</v>
      </c>
      <c r="O63" s="10">
        <v>3.6126</v>
      </c>
      <c r="P63" s="10">
        <v>0.2888</v>
      </c>
      <c r="Q63" s="11">
        <v>91</v>
      </c>
      <c r="R63" s="10">
        <f t="shared" si="3"/>
        <v>3.0089782399999998</v>
      </c>
      <c r="T63" s="11">
        <v>52.36</v>
      </c>
      <c r="U63" s="9" t="s">
        <v>64</v>
      </c>
      <c r="V63" s="9" t="s">
        <v>988</v>
      </c>
      <c r="W63" s="14">
        <v>18</v>
      </c>
    </row>
    <row r="64" spans="1:23" ht="28.5" customHeight="1">
      <c r="A64" s="9" t="s">
        <v>40</v>
      </c>
      <c r="B64" s="9" t="s">
        <v>524</v>
      </c>
      <c r="C64" s="9">
        <v>25</v>
      </c>
      <c r="D64" s="10">
        <v>285</v>
      </c>
      <c r="E64" s="10">
        <v>293.81</v>
      </c>
      <c r="F64" s="9" t="s">
        <v>24</v>
      </c>
      <c r="G64" s="9">
        <v>4</v>
      </c>
      <c r="H64" s="9" t="s">
        <v>279</v>
      </c>
      <c r="I64" s="9" t="s">
        <v>13</v>
      </c>
      <c r="J64" s="9" t="s">
        <v>79</v>
      </c>
      <c r="K64" s="11">
        <v>1424.0328</v>
      </c>
      <c r="L64" s="11">
        <v>608.41610000000003</v>
      </c>
      <c r="M64" s="12">
        <v>1989</v>
      </c>
      <c r="N64" s="12">
        <f t="shared" si="0"/>
        <v>76.900739086251974</v>
      </c>
      <c r="O64" s="10">
        <v>3.4249000000000001</v>
      </c>
      <c r="P64" s="10">
        <v>0.29459999999999997</v>
      </c>
      <c r="Q64" s="11">
        <v>85</v>
      </c>
      <c r="R64" s="10">
        <f t="shared" si="3"/>
        <v>2.6277433599999998</v>
      </c>
      <c r="T64" s="11">
        <v>68.5</v>
      </c>
      <c r="U64" s="9" t="s">
        <v>64</v>
      </c>
      <c r="V64" s="9" t="s">
        <v>988</v>
      </c>
      <c r="W64" s="14">
        <v>10</v>
      </c>
    </row>
    <row r="65" spans="1:23" ht="28.5" customHeight="1">
      <c r="A65" s="9" t="s">
        <v>40</v>
      </c>
      <c r="B65" s="9" t="s">
        <v>524</v>
      </c>
      <c r="C65" s="9">
        <v>25</v>
      </c>
      <c r="D65" s="10">
        <v>285</v>
      </c>
      <c r="E65" s="10">
        <v>293.81</v>
      </c>
      <c r="F65" s="9" t="s">
        <v>25</v>
      </c>
      <c r="G65" s="9">
        <v>4</v>
      </c>
      <c r="H65" s="9" t="s">
        <v>279</v>
      </c>
      <c r="I65" s="9" t="s">
        <v>13</v>
      </c>
      <c r="J65" s="9" t="s">
        <v>79</v>
      </c>
      <c r="K65" s="11">
        <v>1358.5145</v>
      </c>
      <c r="L65" s="11">
        <v>550.16780000000006</v>
      </c>
      <c r="M65" s="12">
        <v>1989</v>
      </c>
      <c r="N65" s="12">
        <f t="shared" si="0"/>
        <v>68.471622514248523</v>
      </c>
      <c r="O65" s="10">
        <v>3.5964999999999998</v>
      </c>
      <c r="P65" s="10">
        <v>0.28599999999999998</v>
      </c>
      <c r="Q65" s="11">
        <v>88</v>
      </c>
      <c r="R65" s="10">
        <f t="shared" si="3"/>
        <v>2.909316</v>
      </c>
      <c r="T65" s="11">
        <v>52.3</v>
      </c>
      <c r="U65" s="9" t="s">
        <v>64</v>
      </c>
      <c r="V65" s="9" t="s">
        <v>988</v>
      </c>
      <c r="W65" s="14">
        <v>17</v>
      </c>
    </row>
    <row r="66" spans="1:23" ht="28.5" customHeight="1">
      <c r="A66" s="9" t="s">
        <v>40</v>
      </c>
      <c r="B66" s="9" t="s">
        <v>524</v>
      </c>
      <c r="C66" s="9">
        <v>25</v>
      </c>
      <c r="D66" s="10">
        <v>293.81</v>
      </c>
      <c r="E66" s="10">
        <v>298.02</v>
      </c>
      <c r="F66" s="9" t="s">
        <v>24</v>
      </c>
      <c r="G66" s="9">
        <v>4</v>
      </c>
      <c r="H66" s="9" t="s">
        <v>280</v>
      </c>
      <c r="I66" s="9" t="s">
        <v>60</v>
      </c>
      <c r="J66" s="9" t="s">
        <v>73</v>
      </c>
      <c r="K66" s="11">
        <v>1433</v>
      </c>
      <c r="L66" s="11">
        <v>596</v>
      </c>
      <c r="M66" s="12">
        <v>1971</v>
      </c>
      <c r="N66" s="12">
        <f t="shared" ref="N66:N71" si="4">(LN(O66/5))/-0.0038</f>
        <v>114.21550408584881</v>
      </c>
      <c r="O66" s="10">
        <v>3.2395</v>
      </c>
      <c r="P66" s="10" t="s">
        <v>226</v>
      </c>
      <c r="Q66" s="11">
        <v>71</v>
      </c>
      <c r="R66" s="10">
        <f t="shared" ref="R66:R71" si="5">O66-5*(1-(Q66/100))</f>
        <v>1.7894999999999999</v>
      </c>
      <c r="S66" s="10">
        <v>0.182</v>
      </c>
      <c r="T66" s="11">
        <v>45.524999999999999</v>
      </c>
      <c r="U66" s="9" t="s">
        <v>64</v>
      </c>
      <c r="V66" s="9" t="s">
        <v>988</v>
      </c>
      <c r="W66" s="14">
        <v>1</v>
      </c>
    </row>
    <row r="67" spans="1:23" ht="28.5" customHeight="1">
      <c r="A67" s="9" t="s">
        <v>40</v>
      </c>
      <c r="B67" s="9" t="s">
        <v>524</v>
      </c>
      <c r="C67" s="9">
        <v>25</v>
      </c>
      <c r="D67" s="10">
        <v>293.81</v>
      </c>
      <c r="E67" s="10">
        <v>298.02</v>
      </c>
      <c r="F67" s="9" t="s">
        <v>25</v>
      </c>
      <c r="G67" s="9">
        <v>4</v>
      </c>
      <c r="H67" s="9" t="s">
        <v>280</v>
      </c>
      <c r="I67" s="9" t="s">
        <v>60</v>
      </c>
      <c r="J67" s="9" t="s">
        <v>73</v>
      </c>
      <c r="K67" s="11">
        <v>1373</v>
      </c>
      <c r="L67" s="11">
        <v>575</v>
      </c>
      <c r="M67" s="12">
        <v>1971</v>
      </c>
      <c r="N67" s="12">
        <f t="shared" si="4"/>
        <v>107.85122121739663</v>
      </c>
      <c r="O67" s="10">
        <v>3.3188</v>
      </c>
      <c r="P67" s="10" t="s">
        <v>226</v>
      </c>
      <c r="Q67" s="11">
        <v>72</v>
      </c>
      <c r="R67" s="10">
        <f t="shared" si="5"/>
        <v>1.9187999999999998</v>
      </c>
      <c r="S67" s="10">
        <v>0.19170000000000001</v>
      </c>
      <c r="T67" s="11">
        <v>37.125</v>
      </c>
      <c r="U67" s="9" t="s">
        <v>64</v>
      </c>
      <c r="V67" s="9" t="s">
        <v>988</v>
      </c>
      <c r="W67" s="14">
        <v>2</v>
      </c>
    </row>
    <row r="68" spans="1:23" ht="28.5" customHeight="1">
      <c r="A68" s="9" t="s">
        <v>40</v>
      </c>
      <c r="B68" s="9" t="s">
        <v>524</v>
      </c>
      <c r="C68" s="9">
        <v>25</v>
      </c>
      <c r="D68" s="10">
        <v>298.02</v>
      </c>
      <c r="E68" s="10">
        <v>300.5</v>
      </c>
      <c r="F68" s="9" t="s">
        <v>24</v>
      </c>
      <c r="G68" s="9">
        <v>4</v>
      </c>
      <c r="H68" s="9" t="s">
        <v>281</v>
      </c>
      <c r="I68" s="9" t="s">
        <v>60</v>
      </c>
      <c r="J68" s="9" t="s">
        <v>73</v>
      </c>
      <c r="K68" s="11">
        <v>1301.3064999999999</v>
      </c>
      <c r="L68" s="11">
        <v>554.97059999999999</v>
      </c>
      <c r="M68" s="12">
        <v>1971</v>
      </c>
      <c r="N68" s="12">
        <f t="shared" si="4"/>
        <v>116.2051186918885</v>
      </c>
      <c r="O68" s="10">
        <v>3.2151000000000001</v>
      </c>
      <c r="P68" s="10" t="s">
        <v>226</v>
      </c>
      <c r="Q68" s="11">
        <v>84</v>
      </c>
      <c r="R68" s="10">
        <f t="shared" si="5"/>
        <v>2.4150999999999998</v>
      </c>
      <c r="S68" s="10">
        <v>0.1918</v>
      </c>
      <c r="T68" s="11">
        <v>54.933300000000003</v>
      </c>
      <c r="U68" s="9" t="s">
        <v>64</v>
      </c>
      <c r="V68" s="9" t="s">
        <v>988</v>
      </c>
      <c r="W68" s="14">
        <v>8</v>
      </c>
    </row>
    <row r="69" spans="1:23" ht="28.5" customHeight="1">
      <c r="A69" s="9" t="s">
        <v>40</v>
      </c>
      <c r="B69" s="9" t="s">
        <v>524</v>
      </c>
      <c r="C69" s="9">
        <v>25</v>
      </c>
      <c r="D69" s="10">
        <v>298.02</v>
      </c>
      <c r="E69" s="10">
        <v>300.5</v>
      </c>
      <c r="F69" s="9" t="s">
        <v>25</v>
      </c>
      <c r="G69" s="9">
        <v>4</v>
      </c>
      <c r="H69" s="9" t="s">
        <v>281</v>
      </c>
      <c r="I69" s="9" t="s">
        <v>60</v>
      </c>
      <c r="J69" s="9" t="s">
        <v>73</v>
      </c>
      <c r="K69" s="11">
        <v>1250.7673</v>
      </c>
      <c r="L69" s="11">
        <v>540.95929999999998</v>
      </c>
      <c r="M69" s="12">
        <v>1971</v>
      </c>
      <c r="N69" s="12">
        <f t="shared" si="4"/>
        <v>110.60916351539485</v>
      </c>
      <c r="O69" s="10">
        <v>3.2841999999999998</v>
      </c>
      <c r="P69" s="10" t="s">
        <v>226</v>
      </c>
      <c r="Q69" s="11">
        <v>76</v>
      </c>
      <c r="R69" s="10">
        <f t="shared" si="5"/>
        <v>2.0842000000000001</v>
      </c>
      <c r="S69" s="10">
        <v>0.1767</v>
      </c>
      <c r="T69" s="11">
        <v>40.6</v>
      </c>
      <c r="U69" s="9" t="s">
        <v>64</v>
      </c>
      <c r="V69" s="9" t="s">
        <v>988</v>
      </c>
      <c r="W69" s="14">
        <v>3</v>
      </c>
    </row>
    <row r="70" spans="1:23" ht="28.5" customHeight="1">
      <c r="A70" s="9" t="s">
        <v>282</v>
      </c>
      <c r="B70" s="9" t="s">
        <v>522</v>
      </c>
      <c r="C70" s="9">
        <v>50</v>
      </c>
      <c r="D70" s="10">
        <v>1.33</v>
      </c>
      <c r="E70" s="10">
        <v>1.5289999999999999</v>
      </c>
      <c r="F70" s="9" t="s">
        <v>5</v>
      </c>
      <c r="G70" s="9">
        <v>4</v>
      </c>
      <c r="H70" s="9" t="s">
        <v>283</v>
      </c>
      <c r="I70" s="9" t="s">
        <v>12</v>
      </c>
      <c r="J70" s="9" t="s">
        <v>86</v>
      </c>
      <c r="K70" s="11">
        <v>5557.5061999999998</v>
      </c>
      <c r="L70" s="11">
        <v>246.7268</v>
      </c>
      <c r="M70" s="12">
        <v>1990</v>
      </c>
      <c r="N70" s="12">
        <f t="shared" si="4"/>
        <v>250.98237561842765</v>
      </c>
      <c r="O70" s="10">
        <v>1.9265000000000001</v>
      </c>
      <c r="P70" s="10" t="s">
        <v>226</v>
      </c>
      <c r="Q70" s="11">
        <v>92</v>
      </c>
      <c r="R70" s="10">
        <f t="shared" si="5"/>
        <v>1.5265000000000004</v>
      </c>
      <c r="S70" s="10">
        <v>0.3367</v>
      </c>
      <c r="T70" s="11">
        <v>36.200000000000003</v>
      </c>
      <c r="U70" s="9" t="s">
        <v>213</v>
      </c>
      <c r="V70" s="9" t="s">
        <v>987</v>
      </c>
      <c r="W70" s="14">
        <v>5</v>
      </c>
    </row>
    <row r="71" spans="1:23" ht="28.5" customHeight="1">
      <c r="A71" s="9" t="s">
        <v>282</v>
      </c>
      <c r="B71" s="9" t="s">
        <v>522</v>
      </c>
      <c r="C71" s="9">
        <v>50</v>
      </c>
      <c r="D71" s="10">
        <v>1.5289999999999999</v>
      </c>
      <c r="E71" s="10">
        <v>1.74</v>
      </c>
      <c r="F71" s="9" t="s">
        <v>5</v>
      </c>
      <c r="G71" s="9">
        <v>4</v>
      </c>
      <c r="H71" s="9" t="s">
        <v>283</v>
      </c>
      <c r="I71" s="9" t="s">
        <v>12</v>
      </c>
      <c r="J71" s="9" t="s">
        <v>86</v>
      </c>
      <c r="K71" s="11">
        <v>2104.6161000000002</v>
      </c>
      <c r="L71" s="11">
        <v>295.60430000000002</v>
      </c>
      <c r="M71" s="12">
        <v>1990</v>
      </c>
      <c r="N71" s="12">
        <f t="shared" si="4"/>
        <v>269.13351594174878</v>
      </c>
      <c r="O71" s="10">
        <v>1.7981</v>
      </c>
      <c r="P71" s="10" t="s">
        <v>226</v>
      </c>
      <c r="Q71" s="11">
        <v>99.744100000000003</v>
      </c>
      <c r="R71" s="10">
        <f t="shared" si="5"/>
        <v>1.7853050000000001</v>
      </c>
      <c r="S71" s="10">
        <v>0.36520000000000002</v>
      </c>
      <c r="T71" s="11">
        <v>35.700000000000003</v>
      </c>
      <c r="U71" s="9" t="s">
        <v>213</v>
      </c>
      <c r="V71" s="9" t="s">
        <v>987</v>
      </c>
      <c r="W71" s="14">
        <v>6</v>
      </c>
    </row>
    <row r="72" spans="1:23" ht="28.5" customHeight="1">
      <c r="A72" s="9" t="s">
        <v>282</v>
      </c>
      <c r="B72" s="9" t="s">
        <v>522</v>
      </c>
      <c r="C72" s="9">
        <v>50</v>
      </c>
      <c r="D72" s="10">
        <v>1.74</v>
      </c>
      <c r="E72" s="10">
        <v>2.92</v>
      </c>
      <c r="F72" s="9" t="s">
        <v>5</v>
      </c>
      <c r="G72" s="9">
        <v>4</v>
      </c>
      <c r="H72" s="9" t="s">
        <v>284</v>
      </c>
      <c r="I72" s="9" t="s">
        <v>6</v>
      </c>
      <c r="J72" s="9" t="s">
        <v>285</v>
      </c>
      <c r="K72" s="11">
        <v>2074</v>
      </c>
      <c r="L72" s="11">
        <v>295</v>
      </c>
      <c r="M72" s="12">
        <v>1998</v>
      </c>
      <c r="N72" s="12">
        <f t="shared" ref="N72:N82" si="6">(LN(O72/5.35))/-0.0058</f>
        <v>119.29556827839845</v>
      </c>
      <c r="O72" s="10">
        <v>2.6783000000000001</v>
      </c>
      <c r="P72" s="10">
        <v>0.33829999999999999</v>
      </c>
      <c r="Q72" s="11">
        <v>100</v>
      </c>
      <c r="R72" s="10">
        <f t="shared" ref="R72:R82" si="7">O72-(4*(P72^2))-(3*(1-Q72/100))</f>
        <v>2.2205124400000003</v>
      </c>
      <c r="T72" s="11">
        <v>38.5</v>
      </c>
      <c r="U72" s="9" t="s">
        <v>213</v>
      </c>
      <c r="V72" s="9" t="s">
        <v>986</v>
      </c>
      <c r="W72" s="14">
        <v>16</v>
      </c>
    </row>
    <row r="73" spans="1:23" ht="28.5" customHeight="1">
      <c r="A73" s="9" t="s">
        <v>282</v>
      </c>
      <c r="B73" s="9" t="s">
        <v>522</v>
      </c>
      <c r="C73" s="9">
        <v>50</v>
      </c>
      <c r="D73" s="10">
        <v>2.92</v>
      </c>
      <c r="E73" s="10">
        <v>4.5359999999999996</v>
      </c>
      <c r="F73" s="9" t="s">
        <v>5</v>
      </c>
      <c r="G73" s="9">
        <v>4</v>
      </c>
      <c r="H73" s="9" t="s">
        <v>286</v>
      </c>
      <c r="I73" s="9" t="s">
        <v>6</v>
      </c>
      <c r="J73" s="9" t="s">
        <v>86</v>
      </c>
      <c r="K73" s="11">
        <v>2074</v>
      </c>
      <c r="L73" s="11">
        <v>295</v>
      </c>
      <c r="M73" s="12">
        <v>2009</v>
      </c>
      <c r="N73" s="12">
        <f t="shared" si="6"/>
        <v>43.376118385300536</v>
      </c>
      <c r="O73" s="10">
        <v>4.16</v>
      </c>
      <c r="P73" s="10">
        <v>0.04</v>
      </c>
      <c r="Q73" s="11">
        <v>100</v>
      </c>
      <c r="R73" s="10">
        <f t="shared" si="7"/>
        <v>4.1536</v>
      </c>
      <c r="T73" s="11">
        <v>37.6</v>
      </c>
      <c r="U73" s="9" t="s">
        <v>213</v>
      </c>
      <c r="V73" s="9"/>
    </row>
    <row r="74" spans="1:23" ht="28.5" customHeight="1">
      <c r="A74" s="9" t="s">
        <v>282</v>
      </c>
      <c r="B74" s="9" t="s">
        <v>522</v>
      </c>
      <c r="C74" s="9">
        <v>50</v>
      </c>
      <c r="D74" s="10">
        <v>4.5359999999999996</v>
      </c>
      <c r="E74" s="10">
        <v>6.05</v>
      </c>
      <c r="F74" s="9" t="s">
        <v>5</v>
      </c>
      <c r="G74" s="9">
        <v>4</v>
      </c>
      <c r="H74" s="9" t="s">
        <v>286</v>
      </c>
      <c r="I74" s="9" t="s">
        <v>6</v>
      </c>
      <c r="J74" s="9" t="s">
        <v>86</v>
      </c>
      <c r="K74" s="11">
        <v>992.97929999999997</v>
      </c>
      <c r="L74" s="11">
        <v>176.51669999999999</v>
      </c>
      <c r="M74" s="12">
        <v>2009</v>
      </c>
      <c r="N74" s="12">
        <f t="shared" si="6"/>
        <v>43.376118385300536</v>
      </c>
      <c r="O74" s="10">
        <v>4.16</v>
      </c>
      <c r="P74" s="10">
        <v>0.04</v>
      </c>
      <c r="Q74" s="11">
        <v>100</v>
      </c>
      <c r="R74" s="10">
        <f t="shared" si="7"/>
        <v>4.1536</v>
      </c>
      <c r="T74" s="11">
        <v>52.366700000000002</v>
      </c>
      <c r="U74" s="9" t="s">
        <v>213</v>
      </c>
      <c r="V74" s="9"/>
    </row>
    <row r="75" spans="1:23" ht="28.5" customHeight="1">
      <c r="A75" s="9" t="s">
        <v>282</v>
      </c>
      <c r="B75" s="9" t="s">
        <v>522</v>
      </c>
      <c r="C75" s="9">
        <v>50</v>
      </c>
      <c r="D75" s="10">
        <v>6.05</v>
      </c>
      <c r="E75" s="10">
        <v>9.84</v>
      </c>
      <c r="F75" s="9" t="s">
        <v>5</v>
      </c>
      <c r="G75" s="9">
        <v>4</v>
      </c>
      <c r="H75" s="9" t="s">
        <v>286</v>
      </c>
      <c r="I75" s="9" t="s">
        <v>6</v>
      </c>
      <c r="J75" s="9" t="s">
        <v>86</v>
      </c>
      <c r="K75" s="11">
        <v>1654.7889</v>
      </c>
      <c r="L75" s="11">
        <v>292.93669999999997</v>
      </c>
      <c r="M75" s="12">
        <v>2009</v>
      </c>
      <c r="N75" s="12">
        <f t="shared" si="6"/>
        <v>43.376118385300536</v>
      </c>
      <c r="O75" s="10">
        <v>4.16</v>
      </c>
      <c r="P75" s="10">
        <v>0.04</v>
      </c>
      <c r="Q75" s="11">
        <v>100</v>
      </c>
      <c r="R75" s="10">
        <f t="shared" si="7"/>
        <v>4.1536</v>
      </c>
      <c r="T75" s="11">
        <v>58.514299999999999</v>
      </c>
      <c r="U75" s="9" t="s">
        <v>63</v>
      </c>
      <c r="V75" s="9"/>
    </row>
    <row r="76" spans="1:23" ht="28.5" customHeight="1">
      <c r="A76" s="9" t="s">
        <v>282</v>
      </c>
      <c r="B76" s="9" t="s">
        <v>522</v>
      </c>
      <c r="C76" s="9">
        <v>50</v>
      </c>
      <c r="D76" s="10">
        <v>9.84</v>
      </c>
      <c r="E76" s="10">
        <v>15.1</v>
      </c>
      <c r="F76" s="9" t="s">
        <v>5</v>
      </c>
      <c r="G76" s="9">
        <v>4</v>
      </c>
      <c r="H76" s="9" t="s">
        <v>286</v>
      </c>
      <c r="I76" s="9" t="s">
        <v>6</v>
      </c>
      <c r="J76" s="9" t="s">
        <v>86</v>
      </c>
      <c r="K76" s="11">
        <v>1323</v>
      </c>
      <c r="L76" s="11">
        <v>269</v>
      </c>
      <c r="M76" s="12">
        <v>2009</v>
      </c>
      <c r="N76" s="12">
        <f t="shared" si="6"/>
        <v>43.376118385300536</v>
      </c>
      <c r="O76" s="10">
        <v>4.16</v>
      </c>
      <c r="P76" s="10">
        <v>0.04</v>
      </c>
      <c r="Q76" s="11">
        <v>100</v>
      </c>
      <c r="R76" s="10">
        <f t="shared" si="7"/>
        <v>4.1536</v>
      </c>
      <c r="T76" s="11">
        <v>54.045499999999997</v>
      </c>
      <c r="U76" s="9" t="s">
        <v>63</v>
      </c>
      <c r="V76" s="9"/>
    </row>
    <row r="77" spans="1:23" ht="28.5" customHeight="1">
      <c r="A77" s="9" t="s">
        <v>282</v>
      </c>
      <c r="B77" s="9" t="s">
        <v>522</v>
      </c>
      <c r="C77" s="9">
        <v>50</v>
      </c>
      <c r="D77" s="10">
        <v>15.1</v>
      </c>
      <c r="E77" s="10">
        <v>20.382999999999999</v>
      </c>
      <c r="F77" s="9" t="s">
        <v>5</v>
      </c>
      <c r="G77" s="9">
        <v>4</v>
      </c>
      <c r="H77" s="9" t="s">
        <v>286</v>
      </c>
      <c r="I77" s="9" t="s">
        <v>6</v>
      </c>
      <c r="J77" s="9" t="s">
        <v>73</v>
      </c>
      <c r="K77" s="11">
        <v>1323</v>
      </c>
      <c r="L77" s="11">
        <v>269</v>
      </c>
      <c r="M77" s="12">
        <v>2002</v>
      </c>
      <c r="N77" s="12">
        <f t="shared" si="6"/>
        <v>80.142803372046927</v>
      </c>
      <c r="O77" s="10">
        <v>3.3611</v>
      </c>
      <c r="P77" s="10">
        <v>0.22120000000000001</v>
      </c>
      <c r="Q77" s="11">
        <v>100</v>
      </c>
      <c r="R77" s="10">
        <f t="shared" si="7"/>
        <v>3.16538224</v>
      </c>
      <c r="T77" s="11">
        <v>41.136400000000002</v>
      </c>
      <c r="U77" s="9" t="s">
        <v>63</v>
      </c>
      <c r="V77" s="9" t="s">
        <v>987</v>
      </c>
      <c r="W77" s="14">
        <v>33</v>
      </c>
    </row>
    <row r="78" spans="1:23" ht="28.5" customHeight="1">
      <c r="A78" s="9" t="s">
        <v>282</v>
      </c>
      <c r="B78" s="9" t="s">
        <v>522</v>
      </c>
      <c r="C78" s="9">
        <v>50</v>
      </c>
      <c r="D78" s="10">
        <v>20.382999999999999</v>
      </c>
      <c r="E78" s="10">
        <v>25.19</v>
      </c>
      <c r="F78" s="9" t="s">
        <v>5</v>
      </c>
      <c r="G78" s="9">
        <v>4</v>
      </c>
      <c r="H78" s="9" t="s">
        <v>286</v>
      </c>
      <c r="I78" s="9" t="s">
        <v>6</v>
      </c>
      <c r="J78" s="9" t="s">
        <v>73</v>
      </c>
      <c r="K78" s="11">
        <v>1223.2351000000001</v>
      </c>
      <c r="L78" s="11">
        <v>268.25729999999999</v>
      </c>
      <c r="M78" s="12">
        <v>2003</v>
      </c>
      <c r="N78" s="12">
        <f t="shared" si="6"/>
        <v>84.101860969893636</v>
      </c>
      <c r="O78" s="10">
        <v>3.2848000000000002</v>
      </c>
      <c r="P78" s="10">
        <v>0.3105</v>
      </c>
      <c r="Q78" s="11">
        <v>100</v>
      </c>
      <c r="R78" s="10">
        <f t="shared" si="7"/>
        <v>2.899159</v>
      </c>
      <c r="T78" s="11">
        <v>42.9</v>
      </c>
      <c r="U78" s="9" t="s">
        <v>63</v>
      </c>
      <c r="V78" s="9" t="s">
        <v>988</v>
      </c>
      <c r="W78" s="14">
        <v>17</v>
      </c>
    </row>
    <row r="79" spans="1:23" ht="28.5" customHeight="1">
      <c r="A79" s="9" t="s">
        <v>282</v>
      </c>
      <c r="B79" s="9" t="s">
        <v>522</v>
      </c>
      <c r="C79" s="9">
        <v>50</v>
      </c>
      <c r="D79" s="10">
        <v>25.19</v>
      </c>
      <c r="E79" s="10">
        <v>31.898</v>
      </c>
      <c r="F79" s="9" t="s">
        <v>5</v>
      </c>
      <c r="G79" s="9">
        <v>4</v>
      </c>
      <c r="H79" s="9" t="s">
        <v>287</v>
      </c>
      <c r="I79" s="9" t="s">
        <v>6</v>
      </c>
      <c r="J79" s="9" t="s">
        <v>73</v>
      </c>
      <c r="K79" s="11">
        <v>920</v>
      </c>
      <c r="L79" s="11">
        <v>266</v>
      </c>
      <c r="M79" s="12">
        <v>2005</v>
      </c>
      <c r="N79" s="12">
        <f t="shared" si="6"/>
        <v>52.280878413129663</v>
      </c>
      <c r="O79" s="10">
        <v>3.9506000000000001</v>
      </c>
      <c r="P79" s="10">
        <v>0.24879999999999999</v>
      </c>
      <c r="Q79" s="11">
        <v>100</v>
      </c>
      <c r="R79" s="10">
        <f t="shared" si="7"/>
        <v>3.7029942400000002</v>
      </c>
      <c r="T79" s="11">
        <v>43.3</v>
      </c>
      <c r="U79" s="9" t="s">
        <v>63</v>
      </c>
      <c r="V79" s="9" t="s">
        <v>990</v>
      </c>
      <c r="W79" s="14">
        <v>39</v>
      </c>
    </row>
    <row r="80" spans="1:23" ht="28.5" customHeight="1">
      <c r="A80" s="9" t="s">
        <v>282</v>
      </c>
      <c r="B80" s="9" t="s">
        <v>522</v>
      </c>
      <c r="C80" s="9">
        <v>50</v>
      </c>
      <c r="D80" s="10">
        <v>31.898</v>
      </c>
      <c r="E80" s="10">
        <v>36</v>
      </c>
      <c r="F80" s="9" t="s">
        <v>5</v>
      </c>
      <c r="G80" s="9">
        <v>4</v>
      </c>
      <c r="H80" s="9" t="s">
        <v>287</v>
      </c>
      <c r="I80" s="9" t="s">
        <v>6</v>
      </c>
      <c r="J80" s="9" t="s">
        <v>86</v>
      </c>
      <c r="K80" s="11">
        <v>884.61429999999996</v>
      </c>
      <c r="L80" s="11">
        <v>255.18770000000001</v>
      </c>
      <c r="M80" s="12">
        <v>2007</v>
      </c>
      <c r="N80" s="12">
        <f t="shared" si="6"/>
        <v>54.66267430918132</v>
      </c>
      <c r="O80" s="10">
        <v>3.8963999999999999</v>
      </c>
      <c r="P80" s="10">
        <v>0.14050000000000001</v>
      </c>
      <c r="Q80" s="11">
        <v>98</v>
      </c>
      <c r="R80" s="10">
        <f t="shared" si="7"/>
        <v>3.7574389999999998</v>
      </c>
      <c r="T80" s="11">
        <v>44.1</v>
      </c>
      <c r="U80" s="9" t="s">
        <v>63</v>
      </c>
      <c r="V80" s="9" t="s">
        <v>990</v>
      </c>
      <c r="W80" s="14">
        <v>43</v>
      </c>
    </row>
    <row r="81" spans="1:23" ht="28.5" customHeight="1">
      <c r="A81" s="9" t="s">
        <v>282</v>
      </c>
      <c r="B81" s="9" t="s">
        <v>522</v>
      </c>
      <c r="C81" s="9">
        <v>50</v>
      </c>
      <c r="D81" s="10">
        <v>36</v>
      </c>
      <c r="E81" s="10">
        <v>45.253999999999998</v>
      </c>
      <c r="F81" s="9" t="s">
        <v>5</v>
      </c>
      <c r="G81" s="9">
        <v>4</v>
      </c>
      <c r="H81" s="9" t="s">
        <v>287</v>
      </c>
      <c r="I81" s="9" t="s">
        <v>6</v>
      </c>
      <c r="J81" s="9" t="s">
        <v>86</v>
      </c>
      <c r="K81" s="11">
        <v>704</v>
      </c>
      <c r="L81" s="11">
        <v>200</v>
      </c>
      <c r="M81" s="12">
        <v>1985</v>
      </c>
      <c r="N81" s="12">
        <f t="shared" si="6"/>
        <v>113.41035115907827</v>
      </c>
      <c r="O81" s="10">
        <v>2.7713000000000001</v>
      </c>
      <c r="P81" s="10">
        <v>0.22009999999999999</v>
      </c>
      <c r="Q81" s="11">
        <v>94.556600000000003</v>
      </c>
      <c r="R81" s="10">
        <f t="shared" si="7"/>
        <v>2.4142219600000003</v>
      </c>
      <c r="T81" s="11">
        <v>56.77</v>
      </c>
      <c r="U81" s="9" t="s">
        <v>63</v>
      </c>
      <c r="V81" s="9" t="s">
        <v>987</v>
      </c>
      <c r="W81" s="14">
        <v>7</v>
      </c>
    </row>
    <row r="82" spans="1:23" ht="28.5" customHeight="1">
      <c r="A82" s="9" t="s">
        <v>282</v>
      </c>
      <c r="B82" s="9" t="s">
        <v>522</v>
      </c>
      <c r="C82" s="9">
        <v>50</v>
      </c>
      <c r="D82" s="10">
        <v>45.253999999999998</v>
      </c>
      <c r="E82" s="10">
        <v>52.664999999999999</v>
      </c>
      <c r="F82" s="9" t="s">
        <v>5</v>
      </c>
      <c r="G82" s="9">
        <v>4</v>
      </c>
      <c r="H82" s="9" t="s">
        <v>287</v>
      </c>
      <c r="I82" s="9" t="s">
        <v>6</v>
      </c>
      <c r="J82" s="9" t="s">
        <v>86</v>
      </c>
      <c r="K82" s="11">
        <v>704</v>
      </c>
      <c r="L82" s="11">
        <v>200</v>
      </c>
      <c r="M82" s="12">
        <v>1986</v>
      </c>
      <c r="N82" s="12">
        <f t="shared" si="6"/>
        <v>120.6397809782671</v>
      </c>
      <c r="O82" s="10">
        <v>2.6575000000000002</v>
      </c>
      <c r="P82" s="10">
        <v>0.2016</v>
      </c>
      <c r="Q82" s="11">
        <v>97</v>
      </c>
      <c r="R82" s="10">
        <f t="shared" si="7"/>
        <v>2.4049297599999999</v>
      </c>
      <c r="T82" s="11">
        <v>55.26</v>
      </c>
      <c r="U82" s="9" t="s">
        <v>63</v>
      </c>
      <c r="V82" s="9" t="s">
        <v>987</v>
      </c>
      <c r="W82" s="14">
        <v>6</v>
      </c>
    </row>
    <row r="83" spans="1:23" ht="28.5" customHeight="1">
      <c r="A83" s="9" t="s">
        <v>288</v>
      </c>
      <c r="B83" s="9" t="s">
        <v>523</v>
      </c>
      <c r="C83" s="9">
        <v>14</v>
      </c>
      <c r="D83" s="10">
        <v>0</v>
      </c>
      <c r="E83" s="10">
        <v>2.1999999999999999E-2</v>
      </c>
      <c r="F83" s="9" t="s">
        <v>5</v>
      </c>
      <c r="G83" s="9">
        <v>4</v>
      </c>
      <c r="H83" s="9" t="s">
        <v>289</v>
      </c>
      <c r="I83" s="9" t="s">
        <v>12</v>
      </c>
      <c r="J83" s="9" t="s">
        <v>73</v>
      </c>
      <c r="K83" s="11">
        <v>5342</v>
      </c>
      <c r="L83" s="11">
        <v>212</v>
      </c>
      <c r="M83" s="12">
        <v>1950</v>
      </c>
      <c r="N83" s="12">
        <f>(LN(O83/5))/-0.0038</f>
        <v>171.86333456496365</v>
      </c>
      <c r="O83" s="10">
        <v>2.6021999999999998</v>
      </c>
      <c r="P83" s="10" t="s">
        <v>226</v>
      </c>
      <c r="Q83" s="11">
        <v>100</v>
      </c>
      <c r="R83" s="10">
        <f>O83-5*(1-(Q83/100))</f>
        <v>2.6021999999999998</v>
      </c>
      <c r="S83" s="10">
        <v>0</v>
      </c>
      <c r="U83" s="9" t="s">
        <v>213</v>
      </c>
      <c r="V83" s="9" t="s">
        <v>986</v>
      </c>
      <c r="W83" s="14">
        <v>46</v>
      </c>
    </row>
    <row r="84" spans="1:23" ht="28.5" customHeight="1">
      <c r="A84" s="9" t="s">
        <v>288</v>
      </c>
      <c r="B84" s="9" t="s">
        <v>523</v>
      </c>
      <c r="C84" s="9">
        <v>14</v>
      </c>
      <c r="D84" s="10">
        <v>2.1999999999999999E-2</v>
      </c>
      <c r="E84" s="10">
        <v>0.27900000000000003</v>
      </c>
      <c r="F84" s="9" t="s">
        <v>5</v>
      </c>
      <c r="G84" s="9">
        <v>4</v>
      </c>
      <c r="H84" s="9" t="s">
        <v>289</v>
      </c>
      <c r="I84" s="9" t="s">
        <v>13</v>
      </c>
      <c r="J84" s="9" t="s">
        <v>73</v>
      </c>
      <c r="K84" s="11">
        <v>5342</v>
      </c>
      <c r="L84" s="11">
        <v>212</v>
      </c>
      <c r="M84" s="12">
        <v>1989</v>
      </c>
      <c r="N84" s="12">
        <f t="shared" ref="N84:N113" si="8">(LN(O84/5.35))/-0.0058</f>
        <v>43.998926262182231</v>
      </c>
      <c r="O84" s="10">
        <v>4.1449999999999996</v>
      </c>
      <c r="P84" s="10">
        <v>0.36</v>
      </c>
      <c r="Q84" s="11">
        <v>98</v>
      </c>
      <c r="R84" s="10">
        <f t="shared" ref="R84:R113" si="9">O84-(4*(P84^2))-(3*(1-Q84/100))</f>
        <v>3.5665999999999998</v>
      </c>
      <c r="T84" s="11">
        <v>33.950000000000003</v>
      </c>
      <c r="U84" s="9" t="s">
        <v>213</v>
      </c>
      <c r="V84" s="9" t="s">
        <v>986</v>
      </c>
      <c r="W84" s="14">
        <v>46</v>
      </c>
    </row>
    <row r="85" spans="1:23" ht="28.5" customHeight="1">
      <c r="A85" s="9" t="s">
        <v>288</v>
      </c>
      <c r="B85" s="9" t="s">
        <v>523</v>
      </c>
      <c r="C85" s="9">
        <v>14</v>
      </c>
      <c r="D85" s="10">
        <v>0.28000000000000003</v>
      </c>
      <c r="E85" s="10">
        <v>1.61</v>
      </c>
      <c r="F85" s="9" t="s">
        <v>5</v>
      </c>
      <c r="G85" s="9">
        <v>4</v>
      </c>
      <c r="H85" s="9" t="s">
        <v>290</v>
      </c>
      <c r="I85" s="9" t="s">
        <v>6</v>
      </c>
      <c r="J85" s="9" t="s">
        <v>86</v>
      </c>
      <c r="K85" s="11">
        <v>1228</v>
      </c>
      <c r="L85" s="11">
        <v>90</v>
      </c>
      <c r="M85" s="12">
        <v>2006</v>
      </c>
      <c r="N85" s="12">
        <f t="shared" si="8"/>
        <v>59.168107590814571</v>
      </c>
      <c r="O85" s="10">
        <v>3.7959000000000001</v>
      </c>
      <c r="P85" s="10">
        <v>0.1179</v>
      </c>
      <c r="Q85" s="11">
        <v>85</v>
      </c>
      <c r="R85" s="10">
        <f t="shared" si="9"/>
        <v>3.29029836</v>
      </c>
      <c r="T85" s="11">
        <v>44.42</v>
      </c>
      <c r="U85" s="9" t="s">
        <v>213</v>
      </c>
      <c r="V85" s="9" t="s">
        <v>986</v>
      </c>
      <c r="W85" s="14">
        <v>44</v>
      </c>
    </row>
    <row r="86" spans="1:23" ht="28.5" customHeight="1">
      <c r="A86" s="9" t="s">
        <v>288</v>
      </c>
      <c r="B86" s="9" t="s">
        <v>523</v>
      </c>
      <c r="C86" s="9">
        <v>14</v>
      </c>
      <c r="D86" s="10">
        <v>1.61</v>
      </c>
      <c r="E86" s="10">
        <v>6.0810000000000004</v>
      </c>
      <c r="F86" s="9" t="s">
        <v>5</v>
      </c>
      <c r="G86" s="9">
        <v>4</v>
      </c>
      <c r="H86" s="9" t="s">
        <v>290</v>
      </c>
      <c r="I86" s="9" t="s">
        <v>6</v>
      </c>
      <c r="J86" s="9" t="s">
        <v>86</v>
      </c>
      <c r="K86" s="11">
        <v>673.25009999999997</v>
      </c>
      <c r="L86" s="11">
        <v>85.977400000000003</v>
      </c>
      <c r="M86" s="12">
        <v>2006</v>
      </c>
      <c r="N86" s="12">
        <f t="shared" si="8"/>
        <v>42.441982443042107</v>
      </c>
      <c r="O86" s="10">
        <v>4.1825999999999999</v>
      </c>
      <c r="P86" s="10">
        <v>5.0999999999999997E-2</v>
      </c>
      <c r="Q86" s="11">
        <v>98</v>
      </c>
      <c r="R86" s="10">
        <f t="shared" si="9"/>
        <v>4.1121959999999991</v>
      </c>
      <c r="T86" s="11">
        <v>52.122199999999999</v>
      </c>
      <c r="U86" s="9" t="s">
        <v>63</v>
      </c>
      <c r="V86" s="9"/>
    </row>
    <row r="87" spans="1:23" ht="28.5" customHeight="1">
      <c r="A87" s="9" t="s">
        <v>288</v>
      </c>
      <c r="B87" s="9" t="s">
        <v>523</v>
      </c>
      <c r="C87" s="9">
        <v>14</v>
      </c>
      <c r="D87" s="10">
        <v>6.1040000000000001</v>
      </c>
      <c r="E87" s="10">
        <v>14.292</v>
      </c>
      <c r="F87" s="9" t="s">
        <v>5</v>
      </c>
      <c r="G87" s="9">
        <v>4</v>
      </c>
      <c r="H87" s="9" t="s">
        <v>290</v>
      </c>
      <c r="I87" s="9" t="s">
        <v>6</v>
      </c>
      <c r="J87" s="9" t="s">
        <v>73</v>
      </c>
      <c r="K87" s="11">
        <v>429.74119999999999</v>
      </c>
      <c r="L87" s="11">
        <v>57.411799999999999</v>
      </c>
      <c r="M87" s="12">
        <v>2006</v>
      </c>
      <c r="N87" s="12">
        <f t="shared" si="8"/>
        <v>74.352262520388138</v>
      </c>
      <c r="O87" s="10">
        <v>3.4759000000000002</v>
      </c>
      <c r="P87" s="10">
        <v>0.1032</v>
      </c>
      <c r="Q87" s="11">
        <v>99</v>
      </c>
      <c r="R87" s="10">
        <f t="shared" si="9"/>
        <v>3.4032990400000003</v>
      </c>
      <c r="T87" s="11">
        <v>65.894099999999995</v>
      </c>
      <c r="U87" s="9" t="s">
        <v>63</v>
      </c>
      <c r="V87" s="9" t="s">
        <v>990</v>
      </c>
      <c r="W87" s="14">
        <v>12</v>
      </c>
    </row>
    <row r="88" spans="1:23" ht="28.5" customHeight="1">
      <c r="A88" s="9" t="s">
        <v>288</v>
      </c>
      <c r="B88" s="9" t="s">
        <v>523</v>
      </c>
      <c r="C88" s="9">
        <v>14</v>
      </c>
      <c r="D88" s="10">
        <v>14.292</v>
      </c>
      <c r="E88" s="10">
        <v>20.001000000000001</v>
      </c>
      <c r="F88" s="9" t="s">
        <v>5</v>
      </c>
      <c r="G88" s="9">
        <v>4</v>
      </c>
      <c r="H88" s="9" t="s">
        <v>290</v>
      </c>
      <c r="I88" s="9" t="s">
        <v>6</v>
      </c>
      <c r="J88" s="9" t="s">
        <v>73</v>
      </c>
      <c r="K88" s="11">
        <v>325.95269999999999</v>
      </c>
      <c r="L88" s="11">
        <v>51</v>
      </c>
      <c r="M88" s="12">
        <v>2001</v>
      </c>
      <c r="N88" s="12">
        <f t="shared" si="8"/>
        <v>86.267427385597102</v>
      </c>
      <c r="O88" s="10">
        <v>3.2437999999999998</v>
      </c>
      <c r="P88" s="10">
        <v>0.2203</v>
      </c>
      <c r="Q88" s="11">
        <v>98</v>
      </c>
      <c r="R88" s="10">
        <f t="shared" si="9"/>
        <v>2.9896716399999996</v>
      </c>
      <c r="T88" s="11">
        <v>58.41</v>
      </c>
      <c r="U88" s="9" t="s">
        <v>63</v>
      </c>
      <c r="V88" s="9" t="s">
        <v>987</v>
      </c>
      <c r="W88" s="14">
        <v>26</v>
      </c>
    </row>
    <row r="89" spans="1:23" ht="28.5" customHeight="1">
      <c r="A89" s="9" t="s">
        <v>288</v>
      </c>
      <c r="B89" s="9" t="s">
        <v>523</v>
      </c>
      <c r="C89" s="9">
        <v>14</v>
      </c>
      <c r="D89" s="10">
        <v>20.001000000000001</v>
      </c>
      <c r="E89" s="10">
        <v>20.291</v>
      </c>
      <c r="F89" s="9" t="s">
        <v>5</v>
      </c>
      <c r="G89" s="9">
        <v>4</v>
      </c>
      <c r="H89" s="9" t="s">
        <v>290</v>
      </c>
      <c r="I89" s="9" t="s">
        <v>6</v>
      </c>
      <c r="J89" s="9" t="s">
        <v>73</v>
      </c>
      <c r="K89" s="11">
        <v>398</v>
      </c>
      <c r="L89" s="11">
        <v>51</v>
      </c>
      <c r="M89" s="12">
        <v>2001</v>
      </c>
      <c r="N89" s="12">
        <f t="shared" si="8"/>
        <v>82.815458074535911</v>
      </c>
      <c r="O89" s="10">
        <v>3.3094000000000001</v>
      </c>
      <c r="P89" s="10">
        <v>0.1673</v>
      </c>
      <c r="Q89" s="11">
        <v>100</v>
      </c>
      <c r="R89" s="10">
        <f t="shared" si="9"/>
        <v>3.1974428399999999</v>
      </c>
      <c r="T89" s="11">
        <v>58.6</v>
      </c>
      <c r="U89" s="9" t="s">
        <v>63</v>
      </c>
      <c r="V89" s="9" t="s">
        <v>990</v>
      </c>
      <c r="W89" s="14">
        <v>42</v>
      </c>
    </row>
    <row r="90" spans="1:23" ht="28.5" customHeight="1">
      <c r="A90" s="9" t="s">
        <v>288</v>
      </c>
      <c r="B90" s="9" t="s">
        <v>523</v>
      </c>
      <c r="C90" s="9">
        <v>14</v>
      </c>
      <c r="D90" s="10">
        <v>20.327999999999999</v>
      </c>
      <c r="E90" s="10">
        <v>27.64</v>
      </c>
      <c r="F90" s="9" t="s">
        <v>5</v>
      </c>
      <c r="G90" s="9">
        <v>4</v>
      </c>
      <c r="H90" s="9" t="s">
        <v>290</v>
      </c>
      <c r="I90" s="9" t="s">
        <v>6</v>
      </c>
      <c r="J90" s="9" t="s">
        <v>86</v>
      </c>
      <c r="K90" s="11">
        <v>398</v>
      </c>
      <c r="L90" s="11">
        <v>51</v>
      </c>
      <c r="M90" s="12">
        <v>2007</v>
      </c>
      <c r="N90" s="12">
        <f t="shared" si="8"/>
        <v>55.256639682480156</v>
      </c>
      <c r="O90" s="10">
        <v>3.883</v>
      </c>
      <c r="P90" s="10">
        <v>0.16869999999999999</v>
      </c>
      <c r="Q90" s="11">
        <v>99</v>
      </c>
      <c r="R90" s="10">
        <f t="shared" si="9"/>
        <v>3.7391612399999996</v>
      </c>
      <c r="T90" s="11">
        <v>61.685699999999997</v>
      </c>
      <c r="U90" s="9" t="s">
        <v>63</v>
      </c>
      <c r="V90" s="9"/>
    </row>
    <row r="91" spans="1:23" ht="28.5" customHeight="1">
      <c r="A91" s="9" t="s">
        <v>288</v>
      </c>
      <c r="B91" s="9" t="s">
        <v>523</v>
      </c>
      <c r="C91" s="9" t="s">
        <v>979</v>
      </c>
      <c r="D91" s="10">
        <v>27.64</v>
      </c>
      <c r="E91" s="10">
        <v>33.497</v>
      </c>
      <c r="F91" s="9" t="s">
        <v>5</v>
      </c>
      <c r="G91" s="9">
        <v>4</v>
      </c>
      <c r="H91" s="9" t="s">
        <v>291</v>
      </c>
      <c r="I91" s="9" t="s">
        <v>6</v>
      </c>
      <c r="J91" s="9" t="s">
        <v>86</v>
      </c>
      <c r="K91" s="11">
        <v>484.01589999999999</v>
      </c>
      <c r="L91" s="11">
        <v>62.743899999999996</v>
      </c>
      <c r="M91" s="12">
        <v>2002</v>
      </c>
      <c r="N91" s="12">
        <f t="shared" si="8"/>
        <v>67.902086225442844</v>
      </c>
      <c r="O91" s="10">
        <v>3.6084000000000001</v>
      </c>
      <c r="P91" s="10">
        <v>0.12230000000000001</v>
      </c>
      <c r="Q91" s="11">
        <v>92</v>
      </c>
      <c r="R91" s="10">
        <f t="shared" si="9"/>
        <v>3.3085708400000002</v>
      </c>
      <c r="T91" s="11">
        <v>50.169199999999996</v>
      </c>
      <c r="U91" s="9" t="s">
        <v>63</v>
      </c>
      <c r="V91" s="9" t="s">
        <v>990</v>
      </c>
      <c r="W91" s="14">
        <v>8</v>
      </c>
    </row>
    <row r="92" spans="1:23" ht="28.5" customHeight="1">
      <c r="A92" s="9" t="s">
        <v>288</v>
      </c>
      <c r="B92" s="9" t="s">
        <v>523</v>
      </c>
      <c r="C92" s="9" t="s">
        <v>979</v>
      </c>
      <c r="D92" s="10">
        <v>33.497</v>
      </c>
      <c r="E92" s="10">
        <v>38.673999999999999</v>
      </c>
      <c r="F92" s="9" t="s">
        <v>5</v>
      </c>
      <c r="G92" s="9">
        <v>4</v>
      </c>
      <c r="H92" s="9" t="s">
        <v>291</v>
      </c>
      <c r="I92" s="9" t="s">
        <v>6</v>
      </c>
      <c r="J92" s="9" t="s">
        <v>86</v>
      </c>
      <c r="K92" s="11">
        <v>482.80990000000003</v>
      </c>
      <c r="L92" s="11">
        <v>63</v>
      </c>
      <c r="M92" s="12">
        <v>2002</v>
      </c>
      <c r="N92" s="12">
        <f t="shared" si="8"/>
        <v>69.197030256447079</v>
      </c>
      <c r="O92" s="10">
        <v>3.5813999999999999</v>
      </c>
      <c r="P92" s="10">
        <v>0.1085</v>
      </c>
      <c r="Q92" s="11">
        <v>94</v>
      </c>
      <c r="R92" s="10">
        <f t="shared" si="9"/>
        <v>3.3543109999999996</v>
      </c>
      <c r="T92" s="11">
        <v>50.64</v>
      </c>
      <c r="U92" s="9" t="s">
        <v>63</v>
      </c>
      <c r="V92" s="9" t="s">
        <v>990</v>
      </c>
      <c r="W92" s="14">
        <v>9</v>
      </c>
    </row>
    <row r="93" spans="1:23" ht="28.5" customHeight="1">
      <c r="A93" s="9" t="s">
        <v>288</v>
      </c>
      <c r="B93" s="9" t="s">
        <v>523</v>
      </c>
      <c r="C93" s="9" t="s">
        <v>979</v>
      </c>
      <c r="D93" s="10">
        <v>38.673999999999999</v>
      </c>
      <c r="E93" s="10">
        <v>42.442999999999998</v>
      </c>
      <c r="F93" s="9" t="s">
        <v>5</v>
      </c>
      <c r="G93" s="9">
        <v>4</v>
      </c>
      <c r="H93" s="9" t="s">
        <v>292</v>
      </c>
      <c r="I93" s="9" t="s">
        <v>6</v>
      </c>
      <c r="J93" s="9" t="s">
        <v>73</v>
      </c>
      <c r="K93" s="11">
        <v>442</v>
      </c>
      <c r="L93" s="11">
        <v>63</v>
      </c>
      <c r="M93" s="12">
        <v>2001</v>
      </c>
      <c r="N93" s="12">
        <f t="shared" si="8"/>
        <v>73.76299930253316</v>
      </c>
      <c r="O93" s="10">
        <v>3.4878</v>
      </c>
      <c r="P93" s="10">
        <v>0.1948</v>
      </c>
      <c r="Q93" s="11">
        <v>99</v>
      </c>
      <c r="R93" s="10">
        <f t="shared" si="9"/>
        <v>3.30601184</v>
      </c>
      <c r="T93" s="11">
        <v>46.162500000000001</v>
      </c>
      <c r="U93" s="9" t="s">
        <v>63</v>
      </c>
      <c r="V93" s="9" t="s">
        <v>990</v>
      </c>
      <c r="W93" s="14">
        <v>7</v>
      </c>
    </row>
    <row r="94" spans="1:23" ht="28.5" customHeight="1">
      <c r="A94" s="9" t="s">
        <v>288</v>
      </c>
      <c r="B94" s="9" t="s">
        <v>523</v>
      </c>
      <c r="C94" s="9" t="s">
        <v>979</v>
      </c>
      <c r="D94" s="10">
        <v>42.442999999999998</v>
      </c>
      <c r="E94" s="10">
        <v>42.954000000000001</v>
      </c>
      <c r="F94" s="9" t="s">
        <v>5</v>
      </c>
      <c r="G94" s="9">
        <v>4</v>
      </c>
      <c r="H94" s="9" t="s">
        <v>292</v>
      </c>
      <c r="I94" s="9" t="s">
        <v>6</v>
      </c>
      <c r="J94" s="9" t="s">
        <v>73</v>
      </c>
      <c r="K94" s="11">
        <v>442</v>
      </c>
      <c r="L94" s="11">
        <v>63</v>
      </c>
      <c r="M94" s="12">
        <v>2001</v>
      </c>
      <c r="N94" s="12">
        <f t="shared" si="8"/>
        <v>73.609823841838292</v>
      </c>
      <c r="O94" s="10">
        <v>3.4908999999999999</v>
      </c>
      <c r="P94" s="10">
        <v>0.1429</v>
      </c>
      <c r="Q94" s="11">
        <v>100</v>
      </c>
      <c r="R94" s="10">
        <f t="shared" si="9"/>
        <v>3.4092183599999997</v>
      </c>
      <c r="U94" s="9" t="s">
        <v>63</v>
      </c>
      <c r="V94" s="9" t="s">
        <v>987</v>
      </c>
      <c r="W94" s="14">
        <v>34</v>
      </c>
    </row>
    <row r="95" spans="1:23" ht="28.5" customHeight="1">
      <c r="A95" s="9" t="s">
        <v>288</v>
      </c>
      <c r="B95" s="9" t="s">
        <v>523</v>
      </c>
      <c r="C95" s="9" t="s">
        <v>979</v>
      </c>
      <c r="D95" s="10">
        <v>42.954000000000001</v>
      </c>
      <c r="E95" s="10">
        <v>45.871000000000002</v>
      </c>
      <c r="F95" s="9" t="s">
        <v>5</v>
      </c>
      <c r="G95" s="9">
        <v>4</v>
      </c>
      <c r="H95" s="9" t="s">
        <v>292</v>
      </c>
      <c r="I95" s="9" t="s">
        <v>6</v>
      </c>
      <c r="J95" s="9" t="s">
        <v>73</v>
      </c>
      <c r="K95" s="11">
        <v>442</v>
      </c>
      <c r="L95" s="11">
        <v>63</v>
      </c>
      <c r="M95" s="12">
        <v>2001</v>
      </c>
      <c r="N95" s="12">
        <f t="shared" si="8"/>
        <v>77.672685956155092</v>
      </c>
      <c r="O95" s="10">
        <v>3.4096000000000002</v>
      </c>
      <c r="P95" s="10">
        <v>0.23619999999999999</v>
      </c>
      <c r="Q95" s="11">
        <v>100</v>
      </c>
      <c r="R95" s="10">
        <f t="shared" si="9"/>
        <v>3.1864382400000002</v>
      </c>
      <c r="T95" s="11">
        <v>53.366700000000002</v>
      </c>
      <c r="U95" s="9" t="s">
        <v>63</v>
      </c>
      <c r="V95" s="9" t="s">
        <v>987</v>
      </c>
      <c r="W95" s="14">
        <v>34</v>
      </c>
    </row>
    <row r="96" spans="1:23" ht="28.5" customHeight="1">
      <c r="A96" s="9" t="s">
        <v>288</v>
      </c>
      <c r="B96" s="9" t="s">
        <v>523</v>
      </c>
      <c r="C96" s="9" t="s">
        <v>979</v>
      </c>
      <c r="D96" s="10">
        <v>45.871000000000002</v>
      </c>
      <c r="E96" s="10">
        <v>46.305999999999997</v>
      </c>
      <c r="F96" s="9" t="s">
        <v>5</v>
      </c>
      <c r="G96" s="9">
        <v>4</v>
      </c>
      <c r="H96" s="9" t="s">
        <v>292</v>
      </c>
      <c r="I96" s="9" t="s">
        <v>6</v>
      </c>
      <c r="J96" s="9" t="s">
        <v>73</v>
      </c>
      <c r="K96" s="11">
        <v>442</v>
      </c>
      <c r="L96" s="11">
        <v>63</v>
      </c>
      <c r="M96" s="12">
        <v>1998</v>
      </c>
      <c r="N96" s="12">
        <f t="shared" si="8"/>
        <v>104.96655726313696</v>
      </c>
      <c r="O96" s="10">
        <v>2.9104000000000001</v>
      </c>
      <c r="P96" s="10">
        <v>0.22409999999999999</v>
      </c>
      <c r="Q96" s="11">
        <v>100</v>
      </c>
      <c r="R96" s="10">
        <f t="shared" si="9"/>
        <v>2.7095167600000001</v>
      </c>
      <c r="T96" s="11">
        <v>48</v>
      </c>
      <c r="U96" s="9" t="s">
        <v>63</v>
      </c>
      <c r="V96" s="9" t="s">
        <v>987</v>
      </c>
      <c r="W96" s="14">
        <v>34</v>
      </c>
    </row>
    <row r="97" spans="1:23" ht="28.5" customHeight="1">
      <c r="A97" s="9" t="s">
        <v>288</v>
      </c>
      <c r="B97" s="9" t="s">
        <v>523</v>
      </c>
      <c r="C97" s="9" t="s">
        <v>979</v>
      </c>
      <c r="D97" s="10">
        <v>46.305999999999997</v>
      </c>
      <c r="E97" s="10">
        <v>46.95</v>
      </c>
      <c r="F97" s="9" t="s">
        <v>5</v>
      </c>
      <c r="G97" s="9">
        <v>4</v>
      </c>
      <c r="H97" s="9" t="s">
        <v>292</v>
      </c>
      <c r="I97" s="9" t="s">
        <v>6</v>
      </c>
      <c r="J97" s="9" t="s">
        <v>73</v>
      </c>
      <c r="K97" s="11">
        <v>442</v>
      </c>
      <c r="L97" s="11">
        <v>63</v>
      </c>
      <c r="M97" s="12">
        <v>1998</v>
      </c>
      <c r="N97" s="12">
        <f t="shared" si="8"/>
        <v>89.46473807381858</v>
      </c>
      <c r="O97" s="10">
        <v>3.1842000000000001</v>
      </c>
      <c r="P97" s="10">
        <v>0.2697</v>
      </c>
      <c r="Q97" s="11">
        <v>100</v>
      </c>
      <c r="R97" s="10">
        <f t="shared" si="9"/>
        <v>2.8932476400000002</v>
      </c>
      <c r="U97" s="9" t="s">
        <v>63</v>
      </c>
      <c r="V97" s="9" t="s">
        <v>988</v>
      </c>
      <c r="W97" s="14">
        <v>16</v>
      </c>
    </row>
    <row r="98" spans="1:23" ht="28.5" customHeight="1">
      <c r="A98" s="9" t="s">
        <v>288</v>
      </c>
      <c r="B98" s="9" t="s">
        <v>523</v>
      </c>
      <c r="C98" s="9" t="s">
        <v>979</v>
      </c>
      <c r="D98" s="10">
        <v>46.95</v>
      </c>
      <c r="E98" s="10">
        <v>50.746000000000002</v>
      </c>
      <c r="F98" s="9" t="s">
        <v>5</v>
      </c>
      <c r="G98" s="9">
        <v>4</v>
      </c>
      <c r="H98" s="9" t="s">
        <v>292</v>
      </c>
      <c r="I98" s="9" t="s">
        <v>6</v>
      </c>
      <c r="J98" s="9" t="s">
        <v>73</v>
      </c>
      <c r="K98" s="11">
        <v>432</v>
      </c>
      <c r="L98" s="11">
        <v>63</v>
      </c>
      <c r="M98" s="12">
        <v>1998</v>
      </c>
      <c r="N98" s="12">
        <f t="shared" si="8"/>
        <v>89.329424537306366</v>
      </c>
      <c r="O98" s="10">
        <v>3.1867000000000001</v>
      </c>
      <c r="P98" s="10">
        <v>0.31340000000000001</v>
      </c>
      <c r="Q98" s="11">
        <v>98</v>
      </c>
      <c r="R98" s="10">
        <f t="shared" si="9"/>
        <v>2.7338217600000001</v>
      </c>
      <c r="T98" s="11">
        <v>47.6</v>
      </c>
      <c r="U98" s="9" t="s">
        <v>63</v>
      </c>
      <c r="V98" s="9" t="s">
        <v>988</v>
      </c>
      <c r="W98" s="14">
        <v>16</v>
      </c>
    </row>
    <row r="99" spans="1:23" ht="28.5" customHeight="1">
      <c r="A99" s="9" t="s">
        <v>288</v>
      </c>
      <c r="B99" s="9" t="s">
        <v>523</v>
      </c>
      <c r="C99" s="9" t="s">
        <v>979</v>
      </c>
      <c r="D99" s="10">
        <v>50.746000000000002</v>
      </c>
      <c r="E99" s="10">
        <v>50.917999999999999</v>
      </c>
      <c r="F99" s="9" t="s">
        <v>5</v>
      </c>
      <c r="G99" s="9">
        <v>4</v>
      </c>
      <c r="H99" s="9" t="s">
        <v>292</v>
      </c>
      <c r="I99" s="9" t="s">
        <v>6</v>
      </c>
      <c r="J99" s="9" t="s">
        <v>73</v>
      </c>
      <c r="K99" s="11">
        <v>432</v>
      </c>
      <c r="L99" s="11">
        <v>63</v>
      </c>
      <c r="M99" s="12">
        <v>1998</v>
      </c>
      <c r="N99" s="12">
        <f t="shared" si="8"/>
        <v>70.589108814528757</v>
      </c>
      <c r="O99" s="10">
        <v>3.5526</v>
      </c>
      <c r="P99" s="10">
        <v>0.25669999999999998</v>
      </c>
      <c r="Q99" s="11">
        <v>100</v>
      </c>
      <c r="R99" s="10">
        <f t="shared" si="9"/>
        <v>3.2890204399999998</v>
      </c>
      <c r="U99" s="9" t="s">
        <v>63</v>
      </c>
      <c r="V99" s="9" t="s">
        <v>987</v>
      </c>
      <c r="W99" s="14">
        <v>27</v>
      </c>
    </row>
    <row r="100" spans="1:23" ht="28.5" customHeight="1">
      <c r="A100" s="9" t="s">
        <v>288</v>
      </c>
      <c r="B100" s="9" t="s">
        <v>523</v>
      </c>
      <c r="C100" s="9" t="s">
        <v>979</v>
      </c>
      <c r="D100" s="10">
        <v>50.917999999999999</v>
      </c>
      <c r="E100" s="10">
        <v>60.595999999999997</v>
      </c>
      <c r="F100" s="9" t="s">
        <v>5</v>
      </c>
      <c r="G100" s="9">
        <v>4</v>
      </c>
      <c r="H100" s="9" t="s">
        <v>292</v>
      </c>
      <c r="I100" s="9" t="s">
        <v>6</v>
      </c>
      <c r="J100" s="9" t="s">
        <v>73</v>
      </c>
      <c r="K100" s="11">
        <v>343.35610000000003</v>
      </c>
      <c r="L100" s="11">
        <v>81.821700000000007</v>
      </c>
      <c r="M100" s="12">
        <v>2003</v>
      </c>
      <c r="N100" s="12">
        <f t="shared" si="8"/>
        <v>79.405706794504638</v>
      </c>
      <c r="O100" s="10">
        <v>3.3755000000000002</v>
      </c>
      <c r="P100" s="10">
        <v>0.15540000000000001</v>
      </c>
      <c r="Q100" s="11">
        <v>91</v>
      </c>
      <c r="R100" s="10">
        <f t="shared" si="9"/>
        <v>3.0089033600000001</v>
      </c>
      <c r="T100" s="11">
        <v>58.284999999999997</v>
      </c>
      <c r="U100" s="9" t="s">
        <v>63</v>
      </c>
      <c r="V100" s="9" t="s">
        <v>987</v>
      </c>
      <c r="W100" s="14">
        <v>27</v>
      </c>
    </row>
    <row r="101" spans="1:23" ht="28.5" customHeight="1">
      <c r="A101" s="9" t="s">
        <v>288</v>
      </c>
      <c r="B101" s="9" t="s">
        <v>523</v>
      </c>
      <c r="C101" s="9" t="s">
        <v>979</v>
      </c>
      <c r="D101" s="10">
        <v>60.725000000000001</v>
      </c>
      <c r="E101" s="10">
        <v>70.120999999999995</v>
      </c>
      <c r="F101" s="9" t="s">
        <v>5</v>
      </c>
      <c r="G101" s="9">
        <v>4</v>
      </c>
      <c r="H101" s="9" t="s">
        <v>292</v>
      </c>
      <c r="I101" s="9" t="s">
        <v>6</v>
      </c>
      <c r="J101" s="9" t="s">
        <v>73</v>
      </c>
      <c r="K101" s="11">
        <v>286</v>
      </c>
      <c r="L101" s="11">
        <v>94</v>
      </c>
      <c r="M101" s="12">
        <v>1990</v>
      </c>
      <c r="N101" s="12">
        <f t="shared" si="8"/>
        <v>111.30179820766918</v>
      </c>
      <c r="O101" s="10">
        <v>2.8054000000000001</v>
      </c>
      <c r="P101" s="10">
        <v>0.30530000000000002</v>
      </c>
      <c r="Q101" s="11">
        <v>90</v>
      </c>
      <c r="R101" s="10">
        <f t="shared" si="9"/>
        <v>2.1325676400000004</v>
      </c>
      <c r="T101" s="11">
        <v>57.978900000000003</v>
      </c>
      <c r="U101" s="9" t="s">
        <v>63</v>
      </c>
      <c r="V101" s="9" t="s">
        <v>988</v>
      </c>
      <c r="W101" s="14">
        <v>1</v>
      </c>
    </row>
    <row r="102" spans="1:23" ht="28.5" customHeight="1">
      <c r="A102" s="9" t="s">
        <v>288</v>
      </c>
      <c r="B102" s="9" t="s">
        <v>523</v>
      </c>
      <c r="C102" s="9" t="s">
        <v>979</v>
      </c>
      <c r="D102" s="10">
        <v>70.132999999999996</v>
      </c>
      <c r="E102" s="10">
        <v>80.17</v>
      </c>
      <c r="F102" s="9" t="s">
        <v>5</v>
      </c>
      <c r="G102" s="9">
        <v>4</v>
      </c>
      <c r="H102" s="9" t="s">
        <v>292</v>
      </c>
      <c r="I102" s="9" t="s">
        <v>6</v>
      </c>
      <c r="J102" s="9" t="s">
        <v>73</v>
      </c>
      <c r="K102" s="11">
        <v>340.19209999999998</v>
      </c>
      <c r="L102" s="11">
        <v>104.01909999999999</v>
      </c>
      <c r="M102" s="12">
        <v>2006</v>
      </c>
      <c r="N102" s="12">
        <f t="shared" si="8"/>
        <v>80.224897849973701</v>
      </c>
      <c r="O102" s="10">
        <v>3.3595000000000002</v>
      </c>
      <c r="P102" s="10">
        <v>0.1489</v>
      </c>
      <c r="Q102" s="11">
        <v>100</v>
      </c>
      <c r="R102" s="10">
        <f t="shared" si="9"/>
        <v>3.2708151600000002</v>
      </c>
      <c r="T102" s="11">
        <v>51.134999999999998</v>
      </c>
      <c r="U102" s="9" t="s">
        <v>63</v>
      </c>
      <c r="V102" s="9" t="s">
        <v>990</v>
      </c>
      <c r="W102" s="14">
        <v>5</v>
      </c>
    </row>
    <row r="103" spans="1:23" ht="28.5" customHeight="1">
      <c r="A103" s="9" t="s">
        <v>288</v>
      </c>
      <c r="B103" s="9" t="s">
        <v>523</v>
      </c>
      <c r="C103" s="9" t="s">
        <v>979</v>
      </c>
      <c r="D103" s="10">
        <v>80.17</v>
      </c>
      <c r="E103" s="10">
        <v>89.259</v>
      </c>
      <c r="F103" s="9" t="s">
        <v>5</v>
      </c>
      <c r="G103" s="9">
        <v>4</v>
      </c>
      <c r="H103" s="9" t="s">
        <v>292</v>
      </c>
      <c r="I103" s="9" t="s">
        <v>6</v>
      </c>
      <c r="J103" s="9" t="s">
        <v>73</v>
      </c>
      <c r="K103" s="11">
        <v>392</v>
      </c>
      <c r="L103" s="11">
        <v>116</v>
      </c>
      <c r="M103" s="12">
        <v>1986</v>
      </c>
      <c r="N103" s="12">
        <f t="shared" si="8"/>
        <v>145.36974202706014</v>
      </c>
      <c r="O103" s="10">
        <v>2.3024</v>
      </c>
      <c r="P103" s="10">
        <v>0.33169999999999999</v>
      </c>
      <c r="Q103" s="11">
        <v>88</v>
      </c>
      <c r="R103" s="10">
        <f t="shared" si="9"/>
        <v>1.50230044</v>
      </c>
      <c r="T103" s="11">
        <v>55.389499999999998</v>
      </c>
      <c r="U103" s="9" t="s">
        <v>63</v>
      </c>
      <c r="V103" s="9" t="s">
        <v>988</v>
      </c>
      <c r="W103" s="14">
        <v>2</v>
      </c>
    </row>
    <row r="104" spans="1:23" ht="28.5" customHeight="1">
      <c r="A104" s="9" t="s">
        <v>288</v>
      </c>
      <c r="B104" s="9" t="s">
        <v>523</v>
      </c>
      <c r="C104" s="9" t="s">
        <v>979</v>
      </c>
      <c r="D104" s="10">
        <v>89.259</v>
      </c>
      <c r="E104" s="10">
        <v>99.332999999999998</v>
      </c>
      <c r="F104" s="9" t="s">
        <v>5</v>
      </c>
      <c r="G104" s="9">
        <v>4</v>
      </c>
      <c r="H104" s="9" t="s">
        <v>292</v>
      </c>
      <c r="I104" s="9" t="s">
        <v>13</v>
      </c>
      <c r="J104" s="9" t="s">
        <v>73</v>
      </c>
      <c r="K104" s="11">
        <v>624.36869999999999</v>
      </c>
      <c r="L104" s="11">
        <v>123.69070000000001</v>
      </c>
      <c r="M104" s="12">
        <v>1981</v>
      </c>
      <c r="N104" s="12">
        <f t="shared" si="8"/>
        <v>88.089497599548551</v>
      </c>
      <c r="O104" s="10">
        <v>3.2097000000000002</v>
      </c>
      <c r="P104" s="10">
        <v>0.34370000000000001</v>
      </c>
      <c r="Q104" s="11">
        <v>94</v>
      </c>
      <c r="R104" s="10">
        <f t="shared" si="9"/>
        <v>2.5571812399999998</v>
      </c>
      <c r="T104" s="11">
        <v>54.263199999999998</v>
      </c>
      <c r="U104" s="9" t="s">
        <v>63</v>
      </c>
      <c r="V104" s="9" t="s">
        <v>988</v>
      </c>
      <c r="W104" s="14">
        <v>14</v>
      </c>
    </row>
    <row r="105" spans="1:23" ht="28.5" customHeight="1">
      <c r="A105" s="9" t="s">
        <v>288</v>
      </c>
      <c r="B105" s="9" t="s">
        <v>523</v>
      </c>
      <c r="C105" s="9" t="s">
        <v>979</v>
      </c>
      <c r="D105" s="10">
        <v>99.332999999999998</v>
      </c>
      <c r="E105" s="10">
        <v>99.414000000000001</v>
      </c>
      <c r="F105" s="9" t="s">
        <v>5</v>
      </c>
      <c r="G105" s="9">
        <v>4</v>
      </c>
      <c r="H105" s="9" t="s">
        <v>292</v>
      </c>
      <c r="I105" s="9" t="s">
        <v>6</v>
      </c>
      <c r="J105" s="9" t="s">
        <v>73</v>
      </c>
      <c r="K105" s="11">
        <v>815</v>
      </c>
      <c r="L105" s="11">
        <v>130</v>
      </c>
      <c r="M105" s="12">
        <v>1969</v>
      </c>
      <c r="N105" s="12">
        <f t="shared" si="8"/>
        <v>0</v>
      </c>
      <c r="O105" s="10">
        <v>5.35</v>
      </c>
      <c r="P105" s="10">
        <v>1.9900000000000001E-2</v>
      </c>
      <c r="Q105" s="11">
        <v>87</v>
      </c>
      <c r="R105" s="10">
        <f t="shared" si="9"/>
        <v>4.95841596</v>
      </c>
      <c r="U105" s="9" t="s">
        <v>63</v>
      </c>
      <c r="V105" s="9" t="s">
        <v>988</v>
      </c>
      <c r="W105" s="14">
        <v>14</v>
      </c>
    </row>
    <row r="106" spans="1:23" ht="28.5" customHeight="1">
      <c r="A106" s="9" t="s">
        <v>288</v>
      </c>
      <c r="B106" s="9" t="s">
        <v>523</v>
      </c>
      <c r="C106" s="9" t="s">
        <v>979</v>
      </c>
      <c r="D106" s="10">
        <v>99.414000000000001</v>
      </c>
      <c r="E106" s="10">
        <v>100.77</v>
      </c>
      <c r="F106" s="9" t="s">
        <v>5</v>
      </c>
      <c r="G106" s="9">
        <v>4</v>
      </c>
      <c r="H106" s="9" t="s">
        <v>292</v>
      </c>
      <c r="I106" s="9" t="s">
        <v>6</v>
      </c>
      <c r="J106" s="9" t="s">
        <v>73</v>
      </c>
      <c r="K106" s="11">
        <v>1488.9247</v>
      </c>
      <c r="L106" s="11">
        <v>141.50370000000001</v>
      </c>
      <c r="M106" s="12">
        <v>2002</v>
      </c>
      <c r="N106" s="12">
        <f t="shared" si="8"/>
        <v>87.553167826524373</v>
      </c>
      <c r="O106" s="10">
        <v>3.2197</v>
      </c>
      <c r="P106" s="10">
        <v>0.2056</v>
      </c>
      <c r="Q106" s="11">
        <v>88</v>
      </c>
      <c r="R106" s="10">
        <f t="shared" si="9"/>
        <v>2.6906145600000002</v>
      </c>
      <c r="T106" s="11">
        <v>58.55</v>
      </c>
      <c r="U106" s="9" t="s">
        <v>63</v>
      </c>
      <c r="V106" s="9" t="s">
        <v>987</v>
      </c>
      <c r="W106" s="14">
        <v>15</v>
      </c>
    </row>
    <row r="107" spans="1:23" ht="28.5" customHeight="1">
      <c r="A107" s="9" t="s">
        <v>288</v>
      </c>
      <c r="B107" s="9" t="s">
        <v>523</v>
      </c>
      <c r="C107" s="9" t="s">
        <v>979</v>
      </c>
      <c r="D107" s="10">
        <v>100.77</v>
      </c>
      <c r="E107" s="10">
        <v>101.59</v>
      </c>
      <c r="F107" s="9" t="s">
        <v>5</v>
      </c>
      <c r="G107" s="9">
        <v>4</v>
      </c>
      <c r="H107" s="9" t="s">
        <v>284</v>
      </c>
      <c r="I107" s="9" t="s">
        <v>6</v>
      </c>
      <c r="J107" s="9" t="s">
        <v>73</v>
      </c>
      <c r="K107" s="11">
        <v>1520</v>
      </c>
      <c r="L107" s="11">
        <v>198</v>
      </c>
      <c r="M107" s="12">
        <v>2002</v>
      </c>
      <c r="N107" s="12">
        <f t="shared" si="8"/>
        <v>104.93101657662568</v>
      </c>
      <c r="O107" s="10">
        <v>2.911</v>
      </c>
      <c r="P107" s="10">
        <v>0.30620000000000003</v>
      </c>
      <c r="Q107" s="11">
        <v>85</v>
      </c>
      <c r="R107" s="10">
        <f t="shared" si="9"/>
        <v>2.0859662399999999</v>
      </c>
      <c r="T107" s="11">
        <v>58.65</v>
      </c>
      <c r="U107" s="9" t="s">
        <v>213</v>
      </c>
      <c r="V107" s="9" t="s">
        <v>987</v>
      </c>
      <c r="W107" s="14">
        <v>14</v>
      </c>
    </row>
    <row r="108" spans="1:23" ht="28.5" customHeight="1">
      <c r="A108" s="9" t="s">
        <v>293</v>
      </c>
      <c r="B108" s="9" t="s">
        <v>522</v>
      </c>
      <c r="C108" s="9">
        <v>51</v>
      </c>
      <c r="D108" s="10">
        <v>126.249</v>
      </c>
      <c r="E108" s="10">
        <v>126.369</v>
      </c>
      <c r="F108" s="9" t="s">
        <v>5</v>
      </c>
      <c r="G108" s="9">
        <v>4</v>
      </c>
      <c r="H108" s="9" t="s">
        <v>294</v>
      </c>
      <c r="I108" s="9" t="s">
        <v>13</v>
      </c>
      <c r="J108" s="9" t="s">
        <v>86</v>
      </c>
      <c r="K108" s="11">
        <v>4859</v>
      </c>
      <c r="L108" s="11">
        <v>421</v>
      </c>
      <c r="M108" s="12">
        <v>2002</v>
      </c>
      <c r="N108" s="12">
        <f t="shared" si="8"/>
        <v>107.53290777204909</v>
      </c>
      <c r="O108" s="10">
        <v>2.8673999999999999</v>
      </c>
      <c r="P108" s="10">
        <v>0.28370000000000001</v>
      </c>
      <c r="Q108" s="11">
        <v>96</v>
      </c>
      <c r="R108" s="10">
        <f t="shared" si="9"/>
        <v>2.4254572400000001</v>
      </c>
      <c r="T108" s="11">
        <v>53.6</v>
      </c>
      <c r="U108" s="9" t="s">
        <v>213</v>
      </c>
      <c r="V108" s="9" t="s">
        <v>988</v>
      </c>
      <c r="W108" s="14">
        <v>20</v>
      </c>
    </row>
    <row r="109" spans="1:23" ht="28.5" customHeight="1">
      <c r="A109" s="9" t="s">
        <v>293</v>
      </c>
      <c r="B109" s="9" t="s">
        <v>522</v>
      </c>
      <c r="C109" s="9">
        <v>51</v>
      </c>
      <c r="D109" s="10">
        <v>126.369</v>
      </c>
      <c r="E109" s="10">
        <v>127.16500000000001</v>
      </c>
      <c r="F109" s="9" t="s">
        <v>5</v>
      </c>
      <c r="G109" s="9">
        <v>4</v>
      </c>
      <c r="H109" s="9" t="s">
        <v>294</v>
      </c>
      <c r="I109" s="9" t="s">
        <v>13</v>
      </c>
      <c r="J109" s="9" t="s">
        <v>86</v>
      </c>
      <c r="K109" s="11">
        <v>4859</v>
      </c>
      <c r="L109" s="11">
        <v>421</v>
      </c>
      <c r="M109" s="12">
        <v>2002</v>
      </c>
      <c r="N109" s="12">
        <f t="shared" si="8"/>
        <v>55.30993057300438</v>
      </c>
      <c r="O109" s="10">
        <v>3.8818000000000001</v>
      </c>
      <c r="P109" s="10">
        <v>0.1933</v>
      </c>
      <c r="Q109" s="11">
        <v>96</v>
      </c>
      <c r="R109" s="10">
        <f t="shared" si="9"/>
        <v>3.6123404400000001</v>
      </c>
      <c r="T109" s="11">
        <v>46.8</v>
      </c>
      <c r="U109" s="9" t="s">
        <v>213</v>
      </c>
      <c r="V109" s="9" t="s">
        <v>986</v>
      </c>
      <c r="W109" s="14">
        <v>47</v>
      </c>
    </row>
    <row r="110" spans="1:23" ht="28.5" customHeight="1">
      <c r="A110" s="9" t="s">
        <v>293</v>
      </c>
      <c r="B110" s="9" t="s">
        <v>522</v>
      </c>
      <c r="C110" s="9">
        <v>51</v>
      </c>
      <c r="D110" s="10">
        <v>127.16500000000001</v>
      </c>
      <c r="E110" s="10">
        <v>127.241</v>
      </c>
      <c r="F110" s="9" t="s">
        <v>5</v>
      </c>
      <c r="G110" s="9">
        <v>4</v>
      </c>
      <c r="H110" s="9" t="s">
        <v>294</v>
      </c>
      <c r="I110" s="9" t="s">
        <v>13</v>
      </c>
      <c r="J110" s="9" t="s">
        <v>86</v>
      </c>
      <c r="K110" s="11">
        <v>4859</v>
      </c>
      <c r="L110" s="11">
        <v>421</v>
      </c>
      <c r="M110" s="12">
        <v>2002</v>
      </c>
      <c r="N110" s="12">
        <f t="shared" si="8"/>
        <v>54.538820175708686</v>
      </c>
      <c r="O110" s="10">
        <v>3.8992</v>
      </c>
      <c r="P110" s="10">
        <v>0.2167</v>
      </c>
      <c r="Q110" s="11">
        <v>100</v>
      </c>
      <c r="R110" s="10">
        <f t="shared" si="9"/>
        <v>3.7113644400000001</v>
      </c>
      <c r="T110" s="11">
        <v>50.4</v>
      </c>
      <c r="U110" s="9" t="s">
        <v>213</v>
      </c>
      <c r="V110" s="9"/>
    </row>
    <row r="111" spans="1:23" ht="28.5" customHeight="1">
      <c r="A111" s="9" t="s">
        <v>293</v>
      </c>
      <c r="B111" s="9" t="s">
        <v>522</v>
      </c>
      <c r="C111" s="9">
        <v>51</v>
      </c>
      <c r="D111" s="10">
        <v>127.241</v>
      </c>
      <c r="E111" s="10">
        <v>127.571</v>
      </c>
      <c r="F111" s="9" t="s">
        <v>5</v>
      </c>
      <c r="G111" s="9">
        <v>4</v>
      </c>
      <c r="H111" s="9" t="s">
        <v>294</v>
      </c>
      <c r="I111" s="9" t="s">
        <v>13</v>
      </c>
      <c r="J111" s="9" t="s">
        <v>86</v>
      </c>
      <c r="K111" s="11">
        <v>4859</v>
      </c>
      <c r="L111" s="11">
        <v>421</v>
      </c>
      <c r="M111" s="12">
        <v>2002</v>
      </c>
      <c r="N111" s="12">
        <f t="shared" si="8"/>
        <v>47.81353700506294</v>
      </c>
      <c r="O111" s="10">
        <v>4.0542999999999996</v>
      </c>
      <c r="P111" s="10">
        <v>0.17469999999999999</v>
      </c>
      <c r="Q111" s="11">
        <v>96</v>
      </c>
      <c r="R111" s="10">
        <f t="shared" si="9"/>
        <v>3.8122196399999995</v>
      </c>
      <c r="T111" s="11">
        <v>22</v>
      </c>
      <c r="U111" s="9" t="s">
        <v>213</v>
      </c>
      <c r="V111" s="9" t="s">
        <v>986</v>
      </c>
      <c r="W111" s="14">
        <v>48</v>
      </c>
    </row>
    <row r="112" spans="1:23" ht="28.5" customHeight="1">
      <c r="A112" s="9" t="s">
        <v>293</v>
      </c>
      <c r="B112" s="9" t="s">
        <v>522</v>
      </c>
      <c r="C112" s="9">
        <v>51</v>
      </c>
      <c r="D112" s="10">
        <v>127.571</v>
      </c>
      <c r="E112" s="10">
        <v>127.733</v>
      </c>
      <c r="F112" s="9" t="s">
        <v>5</v>
      </c>
      <c r="G112" s="9">
        <v>4</v>
      </c>
      <c r="H112" s="9" t="s">
        <v>295</v>
      </c>
      <c r="I112" s="9" t="s">
        <v>13</v>
      </c>
      <c r="J112" s="9" t="s">
        <v>86</v>
      </c>
      <c r="K112" s="11">
        <v>3130</v>
      </c>
      <c r="L112" s="11">
        <v>315</v>
      </c>
      <c r="M112" s="12">
        <v>2002</v>
      </c>
      <c r="N112" s="12">
        <f t="shared" si="8"/>
        <v>55.977460224069283</v>
      </c>
      <c r="O112" s="10">
        <v>3.8668</v>
      </c>
      <c r="P112" s="10">
        <v>0.18790000000000001</v>
      </c>
      <c r="Q112" s="11">
        <v>100</v>
      </c>
      <c r="R112" s="10">
        <f t="shared" si="9"/>
        <v>3.72557436</v>
      </c>
      <c r="T112" s="11">
        <v>49.8</v>
      </c>
      <c r="U112" s="9" t="s">
        <v>213</v>
      </c>
      <c r="V112" s="9"/>
    </row>
    <row r="113" spans="1:23" ht="28.5" customHeight="1">
      <c r="A113" s="9" t="s">
        <v>293</v>
      </c>
      <c r="B113" s="9" t="s">
        <v>522</v>
      </c>
      <c r="C113" s="9">
        <v>51</v>
      </c>
      <c r="D113" s="10">
        <v>127.733</v>
      </c>
      <c r="E113" s="10">
        <v>128.41499999999999</v>
      </c>
      <c r="F113" s="9" t="s">
        <v>5</v>
      </c>
      <c r="G113" s="9">
        <v>4</v>
      </c>
      <c r="H113" s="9" t="s">
        <v>295</v>
      </c>
      <c r="I113" s="9" t="s">
        <v>13</v>
      </c>
      <c r="J113" s="9" t="s">
        <v>86</v>
      </c>
      <c r="K113" s="11">
        <v>2681</v>
      </c>
      <c r="L113" s="11">
        <v>264</v>
      </c>
      <c r="M113" s="12">
        <v>2002</v>
      </c>
      <c r="N113" s="12">
        <f t="shared" si="8"/>
        <v>51.801478765487914</v>
      </c>
      <c r="O113" s="10">
        <v>3.9615999999999998</v>
      </c>
      <c r="P113" s="10">
        <v>0.18720000000000001</v>
      </c>
      <c r="Q113" s="11">
        <v>90</v>
      </c>
      <c r="R113" s="10">
        <f t="shared" si="9"/>
        <v>3.5214246399999998</v>
      </c>
      <c r="T113" s="11">
        <v>43.2</v>
      </c>
      <c r="U113" s="9" t="s">
        <v>213</v>
      </c>
      <c r="V113" s="9" t="s">
        <v>986</v>
      </c>
      <c r="W113" s="14">
        <v>45</v>
      </c>
    </row>
    <row r="114" spans="1:23" ht="28.5" customHeight="1">
      <c r="A114" s="9" t="s">
        <v>293</v>
      </c>
      <c r="B114" s="9" t="s">
        <v>522</v>
      </c>
      <c r="C114" s="9">
        <v>51</v>
      </c>
      <c r="D114" s="10">
        <v>128.41499999999999</v>
      </c>
      <c r="E114" s="10">
        <v>128.49100000000001</v>
      </c>
      <c r="F114" s="9" t="s">
        <v>5</v>
      </c>
      <c r="G114" s="9">
        <v>4</v>
      </c>
      <c r="H114" s="9" t="s">
        <v>295</v>
      </c>
      <c r="I114" s="9" t="s">
        <v>12</v>
      </c>
      <c r="J114" s="9" t="s">
        <v>86</v>
      </c>
      <c r="K114" s="11">
        <v>1545</v>
      </c>
      <c r="L114" s="11">
        <v>118</v>
      </c>
      <c r="M114" s="12">
        <v>1987</v>
      </c>
      <c r="N114" s="12">
        <f>(LN(O114/5))/-0.0038</f>
        <v>225.48507190282501</v>
      </c>
      <c r="O114" s="10">
        <v>2.1225000000000001</v>
      </c>
      <c r="P114" s="10" t="s">
        <v>226</v>
      </c>
      <c r="Q114" s="11">
        <v>96</v>
      </c>
      <c r="R114" s="10">
        <f>O114-5*(1-(Q114/100))</f>
        <v>1.9224999999999999</v>
      </c>
      <c r="S114" s="10">
        <v>0.61360000000000003</v>
      </c>
      <c r="U114" s="9" t="s">
        <v>213</v>
      </c>
      <c r="V114" s="9" t="s">
        <v>986</v>
      </c>
      <c r="W114" s="14">
        <v>45</v>
      </c>
    </row>
    <row r="115" spans="1:23" ht="28.5" customHeight="1">
      <c r="A115" s="9" t="s">
        <v>293</v>
      </c>
      <c r="B115" s="9" t="s">
        <v>522</v>
      </c>
      <c r="C115" s="9">
        <v>51</v>
      </c>
      <c r="D115" s="10">
        <v>128.49100000000001</v>
      </c>
      <c r="E115" s="10">
        <v>128.608</v>
      </c>
      <c r="F115" s="9" t="s">
        <v>5</v>
      </c>
      <c r="G115" s="9">
        <v>4</v>
      </c>
      <c r="H115" s="9" t="s">
        <v>295</v>
      </c>
      <c r="I115" s="9" t="s">
        <v>13</v>
      </c>
      <c r="J115" s="9" t="s">
        <v>86</v>
      </c>
      <c r="K115" s="11">
        <v>1084</v>
      </c>
      <c r="L115" s="11">
        <v>225</v>
      </c>
      <c r="M115" s="12">
        <v>1987</v>
      </c>
      <c r="N115" s="12">
        <f t="shared" ref="N115:N143" si="10">(LN(O115/5.35))/-0.0058</f>
        <v>154.80403990255877</v>
      </c>
      <c r="O115" s="10">
        <v>2.1798000000000002</v>
      </c>
      <c r="P115" s="10">
        <v>0.26400000000000001</v>
      </c>
      <c r="Q115" s="11">
        <v>85</v>
      </c>
      <c r="R115" s="10">
        <v>1.5</v>
      </c>
      <c r="U115" s="9" t="s">
        <v>213</v>
      </c>
      <c r="V115" s="9" t="s">
        <v>988</v>
      </c>
      <c r="W115" s="14">
        <v>2</v>
      </c>
    </row>
    <row r="116" spans="1:23" ht="28.5" customHeight="1">
      <c r="A116" s="9" t="s">
        <v>293</v>
      </c>
      <c r="B116" s="9" t="s">
        <v>522</v>
      </c>
      <c r="C116" s="9">
        <v>51</v>
      </c>
      <c r="D116" s="10">
        <v>128.608</v>
      </c>
      <c r="E116" s="10">
        <v>129.72999999999999</v>
      </c>
      <c r="F116" s="9" t="s">
        <v>5</v>
      </c>
      <c r="G116" s="9">
        <v>4</v>
      </c>
      <c r="H116" s="9" t="s">
        <v>295</v>
      </c>
      <c r="I116" s="9" t="s">
        <v>13</v>
      </c>
      <c r="J116" s="9" t="s">
        <v>86</v>
      </c>
      <c r="K116" s="11">
        <v>1400</v>
      </c>
      <c r="L116" s="11">
        <v>101</v>
      </c>
      <c r="M116" s="12">
        <v>1982</v>
      </c>
      <c r="N116" s="12">
        <f t="shared" si="10"/>
        <v>126.35181530207899</v>
      </c>
      <c r="O116" s="10">
        <v>2.5709</v>
      </c>
      <c r="P116" s="10">
        <v>0.29699999999999999</v>
      </c>
      <c r="Q116" s="11">
        <v>84</v>
      </c>
      <c r="R116" s="10">
        <f t="shared" ref="R116:R142" si="11">O116-(4*(P116^2))-(3*(1-Q116/100))</f>
        <v>1.7380640000000001</v>
      </c>
      <c r="T116" s="11">
        <v>58.6</v>
      </c>
      <c r="U116" s="9" t="s">
        <v>63</v>
      </c>
      <c r="V116" s="9" t="s">
        <v>988</v>
      </c>
      <c r="W116" s="14">
        <v>3</v>
      </c>
    </row>
    <row r="117" spans="1:23" ht="28.5" customHeight="1">
      <c r="A117" s="9" t="s">
        <v>293</v>
      </c>
      <c r="B117" s="9" t="s">
        <v>522</v>
      </c>
      <c r="C117" s="9">
        <v>51</v>
      </c>
      <c r="D117" s="10">
        <v>129.72999999999999</v>
      </c>
      <c r="E117" s="10">
        <v>131.54900000000001</v>
      </c>
      <c r="F117" s="9" t="s">
        <v>5</v>
      </c>
      <c r="G117" s="9">
        <v>4</v>
      </c>
      <c r="H117" s="9" t="s">
        <v>295</v>
      </c>
      <c r="I117" s="9" t="s">
        <v>6</v>
      </c>
      <c r="J117" s="9" t="s">
        <v>86</v>
      </c>
      <c r="K117" s="11">
        <v>1944</v>
      </c>
      <c r="L117" s="11">
        <v>122</v>
      </c>
      <c r="M117" s="12">
        <v>2003</v>
      </c>
      <c r="N117" s="12">
        <f t="shared" si="10"/>
        <v>101.15828916670844</v>
      </c>
      <c r="O117" s="10">
        <v>2.9754</v>
      </c>
      <c r="P117" s="10">
        <v>0.26290000000000002</v>
      </c>
      <c r="Q117" s="11">
        <v>82</v>
      </c>
      <c r="R117" s="10">
        <f t="shared" si="11"/>
        <v>2.1589343599999999</v>
      </c>
      <c r="T117" s="11">
        <v>52.45</v>
      </c>
      <c r="U117" s="9" t="s">
        <v>63</v>
      </c>
      <c r="V117" s="9" t="s">
        <v>988</v>
      </c>
      <c r="W117" s="14">
        <v>4</v>
      </c>
    </row>
    <row r="118" spans="1:23" ht="28.5" customHeight="1">
      <c r="A118" s="9" t="s">
        <v>293</v>
      </c>
      <c r="B118" s="9" t="s">
        <v>522</v>
      </c>
      <c r="C118" s="9">
        <v>51</v>
      </c>
      <c r="D118" s="10">
        <v>131.54900000000001</v>
      </c>
      <c r="E118" s="10">
        <v>133.41499999999999</v>
      </c>
      <c r="F118" s="9" t="s">
        <v>5</v>
      </c>
      <c r="G118" s="9">
        <v>4</v>
      </c>
      <c r="H118" s="9" t="s">
        <v>295</v>
      </c>
      <c r="I118" s="9" t="s">
        <v>6</v>
      </c>
      <c r="J118" s="9" t="s">
        <v>86</v>
      </c>
      <c r="K118" s="11">
        <v>1499.1189999999999</v>
      </c>
      <c r="L118" s="11">
        <v>93.102900000000005</v>
      </c>
      <c r="M118" s="12">
        <v>1982</v>
      </c>
      <c r="N118" s="12">
        <f t="shared" si="10"/>
        <v>124.16604320202472</v>
      </c>
      <c r="O118" s="10">
        <v>2.6036999999999999</v>
      </c>
      <c r="P118" s="10">
        <v>0.29430000000000001</v>
      </c>
      <c r="Q118" s="11">
        <v>82</v>
      </c>
      <c r="R118" s="10">
        <f t="shared" si="11"/>
        <v>1.7172500399999997</v>
      </c>
      <c r="T118" s="11">
        <v>39.049999999999997</v>
      </c>
      <c r="U118" s="9" t="s">
        <v>63</v>
      </c>
      <c r="V118" s="9" t="s">
        <v>988</v>
      </c>
      <c r="W118" s="14">
        <v>5</v>
      </c>
    </row>
    <row r="119" spans="1:23" ht="28.5" customHeight="1">
      <c r="A119" s="9" t="s">
        <v>293</v>
      </c>
      <c r="B119" s="9" t="s">
        <v>522</v>
      </c>
      <c r="C119" s="9">
        <v>51</v>
      </c>
      <c r="D119" s="10">
        <v>133.41499999999999</v>
      </c>
      <c r="E119" s="10">
        <v>142.13499999999999</v>
      </c>
      <c r="F119" s="9" t="s">
        <v>5</v>
      </c>
      <c r="G119" s="9">
        <v>4</v>
      </c>
      <c r="H119" s="9" t="s">
        <v>295</v>
      </c>
      <c r="I119" s="9" t="s">
        <v>6</v>
      </c>
      <c r="J119" s="9" t="s">
        <v>86</v>
      </c>
      <c r="K119" s="11">
        <v>1186.5037</v>
      </c>
      <c r="L119" s="11">
        <v>78.3917</v>
      </c>
      <c r="M119" s="12">
        <v>1988</v>
      </c>
      <c r="N119" s="12">
        <f t="shared" si="10"/>
        <v>95.022162453439677</v>
      </c>
      <c r="O119" s="10">
        <v>3.0832000000000002</v>
      </c>
      <c r="P119" s="10">
        <v>0.23</v>
      </c>
      <c r="Q119" s="11">
        <v>90</v>
      </c>
      <c r="R119" s="10">
        <f t="shared" si="11"/>
        <v>2.5716000000000001</v>
      </c>
      <c r="T119" s="11">
        <v>42.3</v>
      </c>
      <c r="U119" s="9" t="s">
        <v>63</v>
      </c>
      <c r="V119" s="9" t="s">
        <v>987</v>
      </c>
      <c r="W119" s="14">
        <v>11</v>
      </c>
    </row>
    <row r="120" spans="1:23" ht="28.5" customHeight="1">
      <c r="A120" s="9" t="s">
        <v>293</v>
      </c>
      <c r="B120" s="9" t="s">
        <v>522</v>
      </c>
      <c r="C120" s="9">
        <v>51</v>
      </c>
      <c r="D120" s="10">
        <v>142.13499999999999</v>
      </c>
      <c r="E120" s="10">
        <v>152.12700000000001</v>
      </c>
      <c r="F120" s="9" t="s">
        <v>5</v>
      </c>
      <c r="G120" s="9">
        <v>4</v>
      </c>
      <c r="H120" s="9" t="s">
        <v>295</v>
      </c>
      <c r="I120" s="9" t="s">
        <v>6</v>
      </c>
      <c r="J120" s="9" t="s">
        <v>73</v>
      </c>
      <c r="K120" s="11">
        <v>693.78740000000005</v>
      </c>
      <c r="L120" s="11">
        <v>75</v>
      </c>
      <c r="M120" s="12">
        <v>1987</v>
      </c>
      <c r="N120" s="12">
        <f t="shared" si="10"/>
        <v>101.37282435757173</v>
      </c>
      <c r="O120" s="10">
        <v>2.9716999999999998</v>
      </c>
      <c r="P120" s="10">
        <v>0.1484</v>
      </c>
      <c r="Q120" s="11">
        <v>88</v>
      </c>
      <c r="R120" s="10">
        <f t="shared" si="11"/>
        <v>2.5236097599999998</v>
      </c>
      <c r="T120" s="11">
        <v>61.674999999999997</v>
      </c>
      <c r="U120" s="9" t="s">
        <v>63</v>
      </c>
      <c r="V120" s="9" t="s">
        <v>987</v>
      </c>
      <c r="W120" s="14">
        <v>9</v>
      </c>
    </row>
    <row r="121" spans="1:23" ht="28.5" customHeight="1">
      <c r="A121" s="9" t="s">
        <v>293</v>
      </c>
      <c r="B121" s="9" t="s">
        <v>522</v>
      </c>
      <c r="C121" s="9">
        <v>51</v>
      </c>
      <c r="D121" s="10">
        <v>152.12700000000001</v>
      </c>
      <c r="E121" s="10">
        <v>152.876</v>
      </c>
      <c r="F121" s="9" t="s">
        <v>5</v>
      </c>
      <c r="G121" s="9">
        <v>4</v>
      </c>
      <c r="H121" s="9" t="s">
        <v>295</v>
      </c>
      <c r="I121" s="9" t="s">
        <v>6</v>
      </c>
      <c r="J121" s="9" t="s">
        <v>73</v>
      </c>
      <c r="K121" s="11">
        <v>730</v>
      </c>
      <c r="L121" s="11">
        <v>75</v>
      </c>
      <c r="M121" s="12">
        <v>1937</v>
      </c>
      <c r="N121" s="12">
        <f t="shared" si="10"/>
        <v>100.72423779929565</v>
      </c>
      <c r="O121" s="10">
        <v>2.9828999999999999</v>
      </c>
      <c r="P121" s="10">
        <v>0.25600000000000001</v>
      </c>
      <c r="Q121" s="11">
        <v>93</v>
      </c>
      <c r="R121" s="10">
        <f t="shared" si="11"/>
        <v>2.5107559999999998</v>
      </c>
      <c r="T121" s="11">
        <v>52</v>
      </c>
      <c r="U121" s="9" t="s">
        <v>63</v>
      </c>
      <c r="V121" s="9"/>
    </row>
    <row r="122" spans="1:23" ht="28.5" customHeight="1">
      <c r="A122" s="9" t="s">
        <v>296</v>
      </c>
      <c r="B122" s="9" t="s">
        <v>522</v>
      </c>
      <c r="C122" s="9">
        <v>330</v>
      </c>
      <c r="D122" s="10">
        <v>2.7E-2</v>
      </c>
      <c r="E122" s="10">
        <v>0.6</v>
      </c>
      <c r="F122" s="9" t="s">
        <v>5</v>
      </c>
      <c r="G122" s="9">
        <v>4</v>
      </c>
      <c r="H122" s="9" t="s">
        <v>297</v>
      </c>
      <c r="I122" s="9" t="s">
        <v>13</v>
      </c>
      <c r="J122" s="9" t="s">
        <v>73</v>
      </c>
      <c r="K122" s="11">
        <v>4447.3455000000004</v>
      </c>
      <c r="L122" s="11">
        <v>177.37870000000001</v>
      </c>
      <c r="M122" s="12">
        <v>2003</v>
      </c>
      <c r="N122" s="12">
        <f t="shared" si="10"/>
        <v>94.285588717154113</v>
      </c>
      <c r="O122" s="10">
        <v>3.0964</v>
      </c>
      <c r="P122" s="10">
        <v>0.29809999999999998</v>
      </c>
      <c r="Q122" s="11">
        <v>98</v>
      </c>
      <c r="R122" s="10">
        <f t="shared" si="11"/>
        <v>2.6809455600000001</v>
      </c>
      <c r="T122" s="11">
        <v>64.900000000000006</v>
      </c>
      <c r="U122" s="9" t="s">
        <v>213</v>
      </c>
      <c r="V122" s="9" t="s">
        <v>986</v>
      </c>
      <c r="W122" s="14">
        <v>31</v>
      </c>
    </row>
    <row r="123" spans="1:23" ht="28.5" customHeight="1">
      <c r="A123" s="9" t="s">
        <v>296</v>
      </c>
      <c r="B123" s="9" t="s">
        <v>522</v>
      </c>
      <c r="C123" s="9">
        <v>330</v>
      </c>
      <c r="D123" s="10">
        <v>0.6</v>
      </c>
      <c r="E123" s="10">
        <v>1.1120000000000001</v>
      </c>
      <c r="F123" s="9" t="s">
        <v>5</v>
      </c>
      <c r="G123" s="9">
        <v>4</v>
      </c>
      <c r="H123" s="9" t="s">
        <v>297</v>
      </c>
      <c r="I123" s="9" t="s">
        <v>13</v>
      </c>
      <c r="J123" s="9" t="s">
        <v>73</v>
      </c>
      <c r="K123" s="11">
        <v>3769.5391</v>
      </c>
      <c r="L123" s="11">
        <v>145.31639999999999</v>
      </c>
      <c r="M123" s="12">
        <v>1991</v>
      </c>
      <c r="N123" s="12">
        <f t="shared" si="10"/>
        <v>101.44246070590623</v>
      </c>
      <c r="O123" s="10">
        <v>2.9704999999999999</v>
      </c>
      <c r="P123" s="10">
        <v>0.26319999999999999</v>
      </c>
      <c r="Q123" s="11">
        <v>98</v>
      </c>
      <c r="R123" s="10">
        <f t="shared" si="11"/>
        <v>2.6334030399999997</v>
      </c>
      <c r="T123" s="11">
        <v>59.9</v>
      </c>
      <c r="U123" s="9" t="s">
        <v>213</v>
      </c>
      <c r="V123" s="9" t="s">
        <v>986</v>
      </c>
      <c r="W123" s="14">
        <v>27</v>
      </c>
    </row>
    <row r="124" spans="1:23" ht="28.5" customHeight="1">
      <c r="A124" s="9" t="s">
        <v>298</v>
      </c>
      <c r="B124" s="9" t="s">
        <v>522</v>
      </c>
      <c r="C124" s="9">
        <v>332</v>
      </c>
      <c r="D124" s="10">
        <v>0.55700000000000005</v>
      </c>
      <c r="E124" s="10">
        <v>1.351</v>
      </c>
      <c r="F124" s="9" t="s">
        <v>5</v>
      </c>
      <c r="G124" s="9">
        <v>4</v>
      </c>
      <c r="H124" s="9" t="s">
        <v>299</v>
      </c>
      <c r="I124" s="9" t="s">
        <v>6</v>
      </c>
      <c r="J124" s="9" t="s">
        <v>73</v>
      </c>
      <c r="K124" s="11">
        <v>3109</v>
      </c>
      <c r="L124" s="11">
        <v>103</v>
      </c>
      <c r="M124" s="12">
        <v>1998</v>
      </c>
      <c r="N124" s="12">
        <f t="shared" si="10"/>
        <v>88.0680123453878</v>
      </c>
      <c r="O124" s="10">
        <v>3.2101000000000002</v>
      </c>
      <c r="P124" s="10">
        <v>0.22359999999999999</v>
      </c>
      <c r="Q124" s="11">
        <v>99</v>
      </c>
      <c r="R124" s="10">
        <f t="shared" si="11"/>
        <v>2.98011216</v>
      </c>
      <c r="T124" s="11">
        <v>55.933300000000003</v>
      </c>
      <c r="U124" s="9" t="s">
        <v>213</v>
      </c>
      <c r="V124" s="9" t="s">
        <v>987</v>
      </c>
      <c r="W124" s="14">
        <v>38</v>
      </c>
    </row>
    <row r="125" spans="1:23" ht="28.5" customHeight="1">
      <c r="A125" s="9" t="s">
        <v>298</v>
      </c>
      <c r="B125" s="9" t="s">
        <v>522</v>
      </c>
      <c r="C125" s="9">
        <v>332</v>
      </c>
      <c r="D125" s="10">
        <v>1.351</v>
      </c>
      <c r="E125" s="10">
        <v>2.5499999999999998</v>
      </c>
      <c r="F125" s="9" t="s">
        <v>5</v>
      </c>
      <c r="G125" s="9">
        <v>4</v>
      </c>
      <c r="H125" s="9" t="s">
        <v>299</v>
      </c>
      <c r="I125" s="9" t="s">
        <v>6</v>
      </c>
      <c r="J125" s="9" t="s">
        <v>73</v>
      </c>
      <c r="K125" s="11">
        <v>2421.3244</v>
      </c>
      <c r="L125" s="11">
        <v>63.170999999999999</v>
      </c>
      <c r="M125" s="12">
        <v>1995</v>
      </c>
      <c r="N125" s="12">
        <f t="shared" si="10"/>
        <v>103.80344978767432</v>
      </c>
      <c r="O125" s="10">
        <v>2.9300999999999999</v>
      </c>
      <c r="P125" s="10">
        <v>0.1065</v>
      </c>
      <c r="Q125" s="11">
        <v>88</v>
      </c>
      <c r="R125" s="10">
        <f t="shared" si="11"/>
        <v>2.5247310000000001</v>
      </c>
      <c r="T125" s="11">
        <v>48.625</v>
      </c>
      <c r="U125" s="9" t="s">
        <v>213</v>
      </c>
      <c r="V125" s="9" t="s">
        <v>986</v>
      </c>
      <c r="W125" s="14">
        <v>22</v>
      </c>
    </row>
    <row r="126" spans="1:23" ht="28.5" customHeight="1">
      <c r="A126" s="9" t="s">
        <v>300</v>
      </c>
      <c r="B126" s="9" t="s">
        <v>522</v>
      </c>
      <c r="C126" s="9">
        <v>334</v>
      </c>
      <c r="D126" s="10">
        <v>0</v>
      </c>
      <c r="E126" s="10">
        <v>0.74</v>
      </c>
      <c r="F126" s="9" t="s">
        <v>5</v>
      </c>
      <c r="G126" s="9">
        <v>4</v>
      </c>
      <c r="H126" s="9" t="s">
        <v>301</v>
      </c>
      <c r="I126" s="9" t="s">
        <v>13</v>
      </c>
      <c r="J126" s="9" t="s">
        <v>73</v>
      </c>
      <c r="K126" s="11">
        <v>3384</v>
      </c>
      <c r="L126" s="11">
        <v>130</v>
      </c>
      <c r="M126" s="12">
        <v>2009</v>
      </c>
      <c r="N126" s="12">
        <f t="shared" si="10"/>
        <v>43.376118385300536</v>
      </c>
      <c r="O126" s="10">
        <v>4.16</v>
      </c>
      <c r="P126" s="10">
        <v>0.04</v>
      </c>
      <c r="Q126" s="11">
        <v>100</v>
      </c>
      <c r="R126" s="10">
        <f t="shared" si="11"/>
        <v>4.1536</v>
      </c>
      <c r="T126" s="11">
        <v>44.037500000000001</v>
      </c>
      <c r="U126" s="9" t="s">
        <v>213</v>
      </c>
      <c r="V126" s="9"/>
    </row>
    <row r="127" spans="1:23" ht="28.5" customHeight="1">
      <c r="A127" s="9" t="s">
        <v>302</v>
      </c>
      <c r="B127" s="9" t="s">
        <v>522</v>
      </c>
      <c r="C127" s="9">
        <v>342</v>
      </c>
      <c r="D127" s="10">
        <v>0</v>
      </c>
      <c r="E127" s="10">
        <v>1.1359999999999999</v>
      </c>
      <c r="F127" s="9" t="s">
        <v>5</v>
      </c>
      <c r="G127" s="9">
        <v>4</v>
      </c>
      <c r="H127" s="9" t="s">
        <v>303</v>
      </c>
      <c r="I127" s="9" t="s">
        <v>6</v>
      </c>
      <c r="J127" s="9" t="s">
        <v>73</v>
      </c>
      <c r="K127" s="11">
        <v>513</v>
      </c>
      <c r="L127" s="11">
        <v>94</v>
      </c>
      <c r="M127" s="12">
        <v>1971</v>
      </c>
      <c r="N127" s="12">
        <f t="shared" si="10"/>
        <v>57.729734533490493</v>
      </c>
      <c r="O127" s="10">
        <v>3.8277000000000001</v>
      </c>
      <c r="P127" s="10">
        <v>0.2213</v>
      </c>
      <c r="Q127" s="11">
        <v>98</v>
      </c>
      <c r="R127" s="10">
        <f t="shared" si="11"/>
        <v>3.5718052400000002</v>
      </c>
      <c r="T127" s="11">
        <v>57.33</v>
      </c>
      <c r="U127" s="9" t="s">
        <v>63</v>
      </c>
      <c r="V127" s="9" t="s">
        <v>990</v>
      </c>
      <c r="W127" s="14">
        <v>29</v>
      </c>
    </row>
    <row r="128" spans="1:23" ht="28.5" customHeight="1">
      <c r="A128" s="9" t="s">
        <v>304</v>
      </c>
      <c r="B128" s="9" t="s">
        <v>522</v>
      </c>
      <c r="C128" s="9">
        <v>345</v>
      </c>
      <c r="D128" s="10">
        <v>12.849</v>
      </c>
      <c r="E128" s="10">
        <v>13.069000000000001</v>
      </c>
      <c r="F128" s="9" t="s">
        <v>5</v>
      </c>
      <c r="G128" s="9">
        <v>4</v>
      </c>
      <c r="H128" s="9" t="s">
        <v>305</v>
      </c>
      <c r="I128" s="9" t="s">
        <v>6</v>
      </c>
      <c r="J128" s="9" t="s">
        <v>73</v>
      </c>
      <c r="K128" s="11">
        <v>302</v>
      </c>
      <c r="L128" s="11">
        <v>52</v>
      </c>
      <c r="M128" s="12">
        <v>1947</v>
      </c>
      <c r="N128" s="12">
        <f t="shared" si="10"/>
        <v>95.795596232596154</v>
      </c>
      <c r="O128" s="10">
        <v>3.0693999999999999</v>
      </c>
      <c r="P128" s="10">
        <v>0.2268</v>
      </c>
      <c r="Q128" s="11">
        <v>92</v>
      </c>
      <c r="R128" s="10">
        <f t="shared" si="11"/>
        <v>2.6236470400000003</v>
      </c>
      <c r="T128" s="11">
        <v>61.25</v>
      </c>
      <c r="U128" s="9" t="s">
        <v>63</v>
      </c>
      <c r="V128" s="9" t="s">
        <v>990</v>
      </c>
      <c r="W128" s="14">
        <v>25</v>
      </c>
    </row>
    <row r="129" spans="1:23" ht="28.5" customHeight="1">
      <c r="A129" s="9" t="s">
        <v>304</v>
      </c>
      <c r="B129" s="9" t="s">
        <v>522</v>
      </c>
      <c r="C129" s="9">
        <v>345</v>
      </c>
      <c r="D129" s="10">
        <v>13.069000000000001</v>
      </c>
      <c r="E129" s="10">
        <v>18.222000000000001</v>
      </c>
      <c r="F129" s="9" t="s">
        <v>5</v>
      </c>
      <c r="G129" s="9">
        <v>4</v>
      </c>
      <c r="H129" s="9" t="s">
        <v>305</v>
      </c>
      <c r="I129" s="9" t="s">
        <v>6</v>
      </c>
      <c r="J129" s="9" t="s">
        <v>73</v>
      </c>
      <c r="K129" s="11">
        <v>302</v>
      </c>
      <c r="L129" s="11">
        <v>52</v>
      </c>
      <c r="M129" s="12">
        <v>1961</v>
      </c>
      <c r="N129" s="12">
        <f t="shared" si="10"/>
        <v>59.072749744451897</v>
      </c>
      <c r="O129" s="10">
        <v>3.798</v>
      </c>
      <c r="P129" s="10">
        <v>0.16819999999999999</v>
      </c>
      <c r="Q129" s="11">
        <v>94</v>
      </c>
      <c r="R129" s="10">
        <f t="shared" si="11"/>
        <v>3.5048350400000001</v>
      </c>
      <c r="T129" s="11">
        <v>64.569999999999993</v>
      </c>
      <c r="U129" s="9" t="s">
        <v>63</v>
      </c>
      <c r="V129" s="9" t="s">
        <v>990</v>
      </c>
      <c r="W129" s="14">
        <v>25</v>
      </c>
    </row>
    <row r="130" spans="1:23" ht="28.5" customHeight="1">
      <c r="A130" s="9" t="s">
        <v>304</v>
      </c>
      <c r="B130" s="9" t="s">
        <v>522</v>
      </c>
      <c r="C130" s="9">
        <v>345</v>
      </c>
      <c r="D130" s="10">
        <v>18.222000000000001</v>
      </c>
      <c r="E130" s="10">
        <v>19.27</v>
      </c>
      <c r="F130" s="9" t="s">
        <v>5</v>
      </c>
      <c r="G130" s="9">
        <v>4</v>
      </c>
      <c r="H130" s="9" t="s">
        <v>305</v>
      </c>
      <c r="I130" s="9" t="s">
        <v>6</v>
      </c>
      <c r="K130" s="11">
        <v>302</v>
      </c>
      <c r="L130" s="11">
        <v>52</v>
      </c>
      <c r="M130" s="12">
        <v>1930</v>
      </c>
      <c r="N130" s="12">
        <f t="shared" si="10"/>
        <v>68.961298370956868</v>
      </c>
      <c r="O130" s="10">
        <v>3.5863</v>
      </c>
      <c r="P130" s="10">
        <v>0.15859999999999999</v>
      </c>
      <c r="Q130" s="11">
        <v>99</v>
      </c>
      <c r="R130" s="10">
        <f t="shared" si="11"/>
        <v>3.4556841599999997</v>
      </c>
      <c r="T130" s="11">
        <v>50.38</v>
      </c>
      <c r="U130" s="9" t="s">
        <v>63</v>
      </c>
      <c r="V130" s="9" t="s">
        <v>990</v>
      </c>
      <c r="W130" s="14">
        <v>20</v>
      </c>
    </row>
    <row r="131" spans="1:23" ht="28.5" customHeight="1">
      <c r="A131" s="9" t="s">
        <v>306</v>
      </c>
      <c r="B131" s="9" t="s">
        <v>522</v>
      </c>
      <c r="C131" s="9">
        <v>346</v>
      </c>
      <c r="D131" s="10">
        <v>0</v>
      </c>
      <c r="E131" s="10">
        <v>2.67</v>
      </c>
      <c r="F131" s="9" t="s">
        <v>5</v>
      </c>
      <c r="G131" s="9">
        <v>4</v>
      </c>
      <c r="H131" s="9" t="s">
        <v>307</v>
      </c>
      <c r="I131" s="9" t="s">
        <v>6</v>
      </c>
      <c r="J131" s="9" t="s">
        <v>73</v>
      </c>
      <c r="K131" s="11">
        <v>25</v>
      </c>
      <c r="L131" s="11">
        <v>2</v>
      </c>
      <c r="M131" s="12">
        <v>1951</v>
      </c>
      <c r="N131" s="12">
        <f t="shared" si="10"/>
        <v>76.428179408809697</v>
      </c>
      <c r="O131" s="10">
        <v>3.4342999999999999</v>
      </c>
      <c r="P131" s="10">
        <v>0.26450000000000001</v>
      </c>
      <c r="Q131" s="11">
        <v>91</v>
      </c>
      <c r="R131" s="10">
        <f t="shared" si="11"/>
        <v>2.8844590000000001</v>
      </c>
      <c r="T131" s="11">
        <v>67.045500000000004</v>
      </c>
      <c r="U131" s="9" t="s">
        <v>63</v>
      </c>
      <c r="V131" s="9" t="s">
        <v>988</v>
      </c>
      <c r="W131" s="14">
        <v>18</v>
      </c>
    </row>
    <row r="132" spans="1:23" ht="28.5" customHeight="1">
      <c r="A132" s="9" t="s">
        <v>176</v>
      </c>
      <c r="B132" s="9" t="s">
        <v>523</v>
      </c>
      <c r="C132" s="9" t="s">
        <v>980</v>
      </c>
      <c r="D132" s="10">
        <v>82.438999999999993</v>
      </c>
      <c r="E132" s="10">
        <v>85.896000000000001</v>
      </c>
      <c r="F132" s="9" t="s">
        <v>5</v>
      </c>
      <c r="G132" s="9">
        <v>4</v>
      </c>
      <c r="H132" s="9" t="s">
        <v>177</v>
      </c>
      <c r="I132" s="9" t="s">
        <v>6</v>
      </c>
      <c r="J132" s="9" t="s">
        <v>73</v>
      </c>
      <c r="K132" s="11">
        <v>222</v>
      </c>
      <c r="L132" s="11">
        <v>22</v>
      </c>
      <c r="M132" s="12">
        <v>1978</v>
      </c>
      <c r="N132" s="12">
        <f t="shared" si="10"/>
        <v>102.33279835259941</v>
      </c>
      <c r="O132" s="10">
        <v>2.9552</v>
      </c>
      <c r="P132" s="10">
        <v>0.25530000000000003</v>
      </c>
      <c r="Q132" s="11">
        <v>92</v>
      </c>
      <c r="R132" s="10">
        <f t="shared" si="11"/>
        <v>2.4544876400000004</v>
      </c>
      <c r="T132" s="11">
        <v>64.150000000000006</v>
      </c>
      <c r="U132" s="9" t="s">
        <v>63</v>
      </c>
      <c r="V132" s="9" t="s">
        <v>988</v>
      </c>
      <c r="W132" s="14">
        <v>13</v>
      </c>
    </row>
    <row r="133" spans="1:23" ht="28.5" customHeight="1">
      <c r="A133" s="9" t="s">
        <v>176</v>
      </c>
      <c r="B133" s="9" t="s">
        <v>523</v>
      </c>
      <c r="C133" s="9" t="s">
        <v>980</v>
      </c>
      <c r="D133" s="10">
        <v>85.896000000000001</v>
      </c>
      <c r="E133" s="10">
        <v>92.296999999999997</v>
      </c>
      <c r="F133" s="9" t="s">
        <v>5</v>
      </c>
      <c r="G133" s="9">
        <v>4</v>
      </c>
      <c r="H133" s="9" t="s">
        <v>308</v>
      </c>
      <c r="I133" s="9" t="s">
        <v>6</v>
      </c>
      <c r="J133" s="9" t="s">
        <v>73</v>
      </c>
      <c r="K133" s="11">
        <v>222</v>
      </c>
      <c r="L133" s="11">
        <v>22</v>
      </c>
      <c r="M133" s="12">
        <v>1978</v>
      </c>
      <c r="N133" s="12">
        <f t="shared" si="10"/>
        <v>92.579056105397754</v>
      </c>
      <c r="O133" s="10">
        <v>3.1272000000000002</v>
      </c>
      <c r="P133" s="10">
        <v>0.21840000000000001</v>
      </c>
      <c r="Q133" s="11">
        <v>98</v>
      </c>
      <c r="R133" s="10">
        <f t="shared" si="11"/>
        <v>2.8764057599999999</v>
      </c>
      <c r="T133" s="11">
        <v>64.5</v>
      </c>
      <c r="U133" s="9" t="s">
        <v>63</v>
      </c>
      <c r="V133" s="9" t="s">
        <v>987</v>
      </c>
      <c r="W133" s="14">
        <v>21</v>
      </c>
    </row>
    <row r="134" spans="1:23" ht="28.5" customHeight="1">
      <c r="A134" s="9" t="s">
        <v>176</v>
      </c>
      <c r="B134" s="9" t="s">
        <v>523</v>
      </c>
      <c r="C134" s="9" t="s">
        <v>980</v>
      </c>
      <c r="D134" s="10">
        <v>92.296999999999997</v>
      </c>
      <c r="E134" s="10">
        <v>98.86</v>
      </c>
      <c r="F134" s="9" t="s">
        <v>5</v>
      </c>
      <c r="G134" s="9">
        <v>4</v>
      </c>
      <c r="H134" s="9" t="s">
        <v>308</v>
      </c>
      <c r="I134" s="9" t="s">
        <v>6</v>
      </c>
      <c r="J134" s="9" t="s">
        <v>73</v>
      </c>
      <c r="K134" s="11">
        <v>244.29239999999999</v>
      </c>
      <c r="L134" s="11">
        <v>22.768699999999999</v>
      </c>
      <c r="M134" s="12">
        <v>1968</v>
      </c>
      <c r="N134" s="12">
        <f t="shared" si="10"/>
        <v>47.037059443730598</v>
      </c>
      <c r="O134" s="10">
        <v>4.0726000000000004</v>
      </c>
      <c r="P134" s="10">
        <v>0.2286</v>
      </c>
      <c r="Q134" s="11">
        <v>99</v>
      </c>
      <c r="R134" s="10">
        <f t="shared" si="11"/>
        <v>3.8335681600000004</v>
      </c>
      <c r="T134" s="11">
        <v>67.935699999999997</v>
      </c>
      <c r="U134" s="9" t="s">
        <v>63</v>
      </c>
      <c r="V134" s="9"/>
    </row>
    <row r="135" spans="1:23" ht="28.5" customHeight="1">
      <c r="A135" s="9" t="s">
        <v>118</v>
      </c>
      <c r="B135" s="9" t="s">
        <v>523</v>
      </c>
      <c r="C135" s="9">
        <v>16</v>
      </c>
      <c r="D135" s="10">
        <v>43.921999999999997</v>
      </c>
      <c r="E135" s="10">
        <v>52.47</v>
      </c>
      <c r="F135" s="9" t="s">
        <v>5</v>
      </c>
      <c r="G135" s="9">
        <v>4</v>
      </c>
      <c r="H135" s="9" t="s">
        <v>121</v>
      </c>
      <c r="I135" s="9" t="s">
        <v>6</v>
      </c>
      <c r="J135" s="9" t="s">
        <v>73</v>
      </c>
      <c r="K135" s="11">
        <v>411.88510000000002</v>
      </c>
      <c r="L135" s="11">
        <v>86</v>
      </c>
      <c r="M135" s="12">
        <v>1988</v>
      </c>
      <c r="N135" s="12">
        <f t="shared" si="10"/>
        <v>86.725139838603454</v>
      </c>
      <c r="O135" s="10">
        <v>3.2351999999999999</v>
      </c>
      <c r="P135" s="10">
        <v>0.13950000000000001</v>
      </c>
      <c r="Q135" s="11">
        <v>91</v>
      </c>
      <c r="R135" s="10">
        <f t="shared" si="11"/>
        <v>2.887359</v>
      </c>
      <c r="T135" s="11">
        <v>58.011099999999999</v>
      </c>
      <c r="U135" s="9" t="s">
        <v>74</v>
      </c>
      <c r="V135" s="9" t="s">
        <v>987</v>
      </c>
      <c r="W135" s="14">
        <v>7</v>
      </c>
    </row>
    <row r="136" spans="1:23" ht="28.5" customHeight="1">
      <c r="A136" s="9" t="s">
        <v>118</v>
      </c>
      <c r="B136" s="9" t="s">
        <v>523</v>
      </c>
      <c r="C136" s="9">
        <v>16</v>
      </c>
      <c r="D136" s="10">
        <v>52.47</v>
      </c>
      <c r="E136" s="10">
        <v>59.201999999999998</v>
      </c>
      <c r="F136" s="9" t="s">
        <v>5</v>
      </c>
      <c r="G136" s="9">
        <v>4</v>
      </c>
      <c r="H136" s="9" t="s">
        <v>309</v>
      </c>
      <c r="I136" s="9" t="s">
        <v>6</v>
      </c>
      <c r="J136" s="9" t="s">
        <v>73</v>
      </c>
      <c r="K136" s="11">
        <v>475</v>
      </c>
      <c r="L136" s="11">
        <v>86</v>
      </c>
      <c r="M136" s="12">
        <v>1998</v>
      </c>
      <c r="N136" s="12">
        <f t="shared" si="10"/>
        <v>79.620367974493902</v>
      </c>
      <c r="O136" s="10">
        <v>3.3713000000000002</v>
      </c>
      <c r="P136" s="10">
        <v>0.12089999999999999</v>
      </c>
      <c r="Q136" s="11">
        <v>84</v>
      </c>
      <c r="R136" s="10">
        <f t="shared" si="11"/>
        <v>2.8328327600000001</v>
      </c>
      <c r="T136" s="11">
        <v>60.746200000000002</v>
      </c>
      <c r="U136" s="9" t="s">
        <v>74</v>
      </c>
      <c r="V136" s="9" t="s">
        <v>987</v>
      </c>
      <c r="W136" s="14">
        <v>6</v>
      </c>
    </row>
    <row r="137" spans="1:23" ht="28.5" customHeight="1">
      <c r="A137" s="9" t="s">
        <v>118</v>
      </c>
      <c r="B137" s="9" t="s">
        <v>523</v>
      </c>
      <c r="C137" s="9">
        <v>16</v>
      </c>
      <c r="D137" s="10">
        <v>59.201999999999998</v>
      </c>
      <c r="E137" s="10">
        <v>63.374000000000002</v>
      </c>
      <c r="F137" s="9" t="s">
        <v>5</v>
      </c>
      <c r="G137" s="9">
        <v>4</v>
      </c>
      <c r="H137" s="9" t="s">
        <v>310</v>
      </c>
      <c r="I137" s="9" t="s">
        <v>6</v>
      </c>
      <c r="J137" s="9" t="s">
        <v>73</v>
      </c>
      <c r="K137" s="11">
        <v>477.66730000000001</v>
      </c>
      <c r="L137" s="11">
        <v>86.024900000000002</v>
      </c>
      <c r="M137" s="12">
        <v>1998</v>
      </c>
      <c r="N137" s="12">
        <f t="shared" si="10"/>
        <v>89.562229619024919</v>
      </c>
      <c r="O137" s="10">
        <v>3.1823999999999999</v>
      </c>
      <c r="P137" s="10">
        <v>0.1348</v>
      </c>
      <c r="Q137" s="11">
        <v>84</v>
      </c>
      <c r="R137" s="10">
        <f t="shared" si="11"/>
        <v>2.6297158399999998</v>
      </c>
      <c r="T137" s="11">
        <v>59.911099999999998</v>
      </c>
      <c r="U137" s="9" t="s">
        <v>74</v>
      </c>
      <c r="V137" s="9" t="s">
        <v>987</v>
      </c>
      <c r="W137" s="14">
        <v>4</v>
      </c>
    </row>
    <row r="138" spans="1:23" ht="28.5" customHeight="1">
      <c r="A138" s="9" t="s">
        <v>118</v>
      </c>
      <c r="B138" s="9" t="s">
        <v>523</v>
      </c>
      <c r="C138" s="9">
        <v>16</v>
      </c>
      <c r="D138" s="10">
        <v>63.374000000000002</v>
      </c>
      <c r="E138" s="10">
        <v>68.962000000000003</v>
      </c>
      <c r="F138" s="9" t="s">
        <v>5</v>
      </c>
      <c r="G138" s="9">
        <v>4</v>
      </c>
      <c r="H138" s="9" t="s">
        <v>310</v>
      </c>
      <c r="I138" s="9" t="s">
        <v>6</v>
      </c>
      <c r="J138" s="9" t="s">
        <v>79</v>
      </c>
      <c r="K138" s="11">
        <v>582</v>
      </c>
      <c r="L138" s="11">
        <v>87</v>
      </c>
      <c r="M138" s="12">
        <v>2001</v>
      </c>
      <c r="N138" s="12">
        <f t="shared" si="10"/>
        <v>70.875684001801986</v>
      </c>
      <c r="O138" s="10">
        <v>3.5467</v>
      </c>
      <c r="P138" s="10">
        <v>0.1234</v>
      </c>
      <c r="Q138" s="11">
        <v>93</v>
      </c>
      <c r="R138" s="10">
        <f t="shared" si="11"/>
        <v>3.2757897599999999</v>
      </c>
      <c r="T138" s="11">
        <v>59.77</v>
      </c>
      <c r="U138" s="9" t="s">
        <v>74</v>
      </c>
      <c r="V138" s="9" t="s">
        <v>986</v>
      </c>
      <c r="W138" s="14">
        <v>4</v>
      </c>
    </row>
    <row r="139" spans="1:23" ht="28.5" customHeight="1">
      <c r="A139" s="9" t="s">
        <v>118</v>
      </c>
      <c r="B139" s="9" t="s">
        <v>523</v>
      </c>
      <c r="C139" s="9">
        <v>16</v>
      </c>
      <c r="D139" s="10">
        <v>68.962000000000003</v>
      </c>
      <c r="E139" s="10">
        <v>80.088999999999999</v>
      </c>
      <c r="F139" s="9" t="s">
        <v>5</v>
      </c>
      <c r="G139" s="9">
        <v>4</v>
      </c>
      <c r="H139" s="9" t="s">
        <v>310</v>
      </c>
      <c r="I139" s="9" t="s">
        <v>6</v>
      </c>
      <c r="J139" s="9" t="s">
        <v>79</v>
      </c>
      <c r="K139" s="11">
        <v>582</v>
      </c>
      <c r="L139" s="11">
        <v>87</v>
      </c>
      <c r="M139" s="12">
        <v>2001</v>
      </c>
      <c r="N139" s="12">
        <f t="shared" si="10"/>
        <v>66.389299260990526</v>
      </c>
      <c r="O139" s="10">
        <v>3.6402000000000001</v>
      </c>
      <c r="P139" s="10">
        <v>0.1205</v>
      </c>
      <c r="Q139" s="11">
        <v>87</v>
      </c>
      <c r="R139" s="10">
        <f t="shared" si="11"/>
        <v>3.1921189999999999</v>
      </c>
      <c r="T139" s="11">
        <v>58.2333</v>
      </c>
      <c r="U139" s="9" t="s">
        <v>74</v>
      </c>
      <c r="V139" s="9" t="s">
        <v>986</v>
      </c>
      <c r="W139" s="14">
        <v>1</v>
      </c>
    </row>
    <row r="140" spans="1:23" ht="28.5" customHeight="1">
      <c r="A140" s="9" t="s">
        <v>118</v>
      </c>
      <c r="B140" s="9" t="s">
        <v>523</v>
      </c>
      <c r="C140" s="9">
        <v>16</v>
      </c>
      <c r="D140" s="10">
        <v>80.088999999999999</v>
      </c>
      <c r="E140" s="10">
        <v>87.156000000000006</v>
      </c>
      <c r="F140" s="9" t="s">
        <v>5</v>
      </c>
      <c r="G140" s="9">
        <v>4</v>
      </c>
      <c r="H140" s="9" t="s">
        <v>310</v>
      </c>
      <c r="I140" s="9" t="s">
        <v>13</v>
      </c>
      <c r="J140" s="9" t="s">
        <v>79</v>
      </c>
      <c r="K140" s="11">
        <v>611.24009999999998</v>
      </c>
      <c r="L140" s="11">
        <v>82.300700000000006</v>
      </c>
      <c r="M140" s="12">
        <v>2004</v>
      </c>
      <c r="N140" s="12">
        <f t="shared" si="10"/>
        <v>46.825513942106923</v>
      </c>
      <c r="O140" s="10">
        <v>4.0776000000000003</v>
      </c>
      <c r="P140" s="10">
        <v>0.1401</v>
      </c>
      <c r="Q140" s="11">
        <v>100</v>
      </c>
      <c r="R140" s="10">
        <f t="shared" si="11"/>
        <v>3.9990879600000002</v>
      </c>
      <c r="T140" s="11">
        <v>58.6</v>
      </c>
      <c r="U140" s="9" t="s">
        <v>74</v>
      </c>
      <c r="V140" s="9"/>
    </row>
    <row r="141" spans="1:23" ht="28.5" customHeight="1">
      <c r="A141" s="9" t="s">
        <v>118</v>
      </c>
      <c r="B141" s="9" t="s">
        <v>523</v>
      </c>
      <c r="C141" s="9">
        <v>16</v>
      </c>
      <c r="D141" s="10">
        <v>87.156000000000006</v>
      </c>
      <c r="E141" s="10">
        <v>88.394000000000005</v>
      </c>
      <c r="F141" s="9" t="s">
        <v>5</v>
      </c>
      <c r="G141" s="9">
        <v>4</v>
      </c>
      <c r="H141" s="9" t="s">
        <v>310</v>
      </c>
      <c r="I141" s="9" t="s">
        <v>13</v>
      </c>
      <c r="K141" s="11">
        <v>638</v>
      </c>
      <c r="L141" s="11">
        <v>78</v>
      </c>
      <c r="M141" s="12">
        <v>2004</v>
      </c>
      <c r="N141" s="12">
        <f t="shared" si="10"/>
        <v>45.088004049309539</v>
      </c>
      <c r="O141" s="10">
        <v>4.1189</v>
      </c>
      <c r="P141" s="10">
        <v>0.13450000000000001</v>
      </c>
      <c r="Q141" s="11">
        <v>100</v>
      </c>
      <c r="R141" s="10">
        <f t="shared" si="11"/>
        <v>4.0465390000000001</v>
      </c>
      <c r="T141" s="11">
        <v>59.7333</v>
      </c>
      <c r="U141" s="9" t="s">
        <v>74</v>
      </c>
      <c r="V141" s="9"/>
    </row>
    <row r="142" spans="1:23" ht="28.5" customHeight="1">
      <c r="A142" s="9" t="s">
        <v>118</v>
      </c>
      <c r="B142" s="9" t="s">
        <v>523</v>
      </c>
      <c r="C142" s="9">
        <v>16</v>
      </c>
      <c r="D142" s="10">
        <v>88.394000000000005</v>
      </c>
      <c r="E142" s="10">
        <v>90.83</v>
      </c>
      <c r="F142" s="9" t="s">
        <v>5</v>
      </c>
      <c r="G142" s="9">
        <v>4</v>
      </c>
      <c r="H142" s="9" t="s">
        <v>310</v>
      </c>
      <c r="I142" s="9" t="s">
        <v>6</v>
      </c>
      <c r="K142" s="11">
        <v>713.58460000000002</v>
      </c>
      <c r="L142" s="11">
        <v>85.914599999999993</v>
      </c>
      <c r="M142" s="12">
        <v>1986</v>
      </c>
      <c r="N142" s="12">
        <f t="shared" si="10"/>
        <v>74.95847914465422</v>
      </c>
      <c r="O142" s="10">
        <v>3.4636999999999998</v>
      </c>
      <c r="P142" s="10">
        <v>0.17660000000000001</v>
      </c>
      <c r="Q142" s="11">
        <v>74</v>
      </c>
      <c r="R142" s="10">
        <f t="shared" si="11"/>
        <v>2.55894976</v>
      </c>
      <c r="T142" s="11">
        <v>54.583300000000001</v>
      </c>
      <c r="U142" s="9" t="s">
        <v>74</v>
      </c>
      <c r="V142" s="9" t="s">
        <v>987</v>
      </c>
      <c r="W142" s="14">
        <v>3</v>
      </c>
    </row>
    <row r="143" spans="1:23" ht="28.5" customHeight="1">
      <c r="A143" s="9" t="s">
        <v>118</v>
      </c>
      <c r="B143" s="9" t="s">
        <v>523</v>
      </c>
      <c r="C143" s="9">
        <v>16</v>
      </c>
      <c r="D143" s="10">
        <v>90.83</v>
      </c>
      <c r="E143" s="10">
        <v>91.957999999999998</v>
      </c>
      <c r="F143" s="9" t="s">
        <v>5</v>
      </c>
      <c r="G143" s="9">
        <v>4</v>
      </c>
      <c r="H143" s="9" t="s">
        <v>311</v>
      </c>
      <c r="I143" s="9" t="s">
        <v>13</v>
      </c>
      <c r="K143" s="11">
        <v>2270.4760999999999</v>
      </c>
      <c r="L143" s="11">
        <v>124.2606</v>
      </c>
      <c r="M143" s="12">
        <v>1991</v>
      </c>
      <c r="N143" s="12">
        <f t="shared" si="10"/>
        <v>169.0698239823414</v>
      </c>
      <c r="O143" s="10">
        <v>2.0066999999999999</v>
      </c>
      <c r="P143" s="10">
        <v>0.2472</v>
      </c>
      <c r="Q143" s="11">
        <v>71</v>
      </c>
      <c r="R143" s="10">
        <v>1.5</v>
      </c>
      <c r="T143" s="11">
        <v>48.98</v>
      </c>
      <c r="U143" s="9" t="s">
        <v>213</v>
      </c>
      <c r="V143" s="9" t="s">
        <v>988</v>
      </c>
      <c r="W143" s="14">
        <v>15</v>
      </c>
    </row>
    <row r="144" spans="1:23" ht="28.5" customHeight="1">
      <c r="A144" s="9" t="s">
        <v>118</v>
      </c>
      <c r="B144" s="9" t="s">
        <v>523</v>
      </c>
      <c r="C144" s="9">
        <v>16</v>
      </c>
      <c r="D144" s="10">
        <v>91.957999999999998</v>
      </c>
      <c r="E144" s="10">
        <v>92.119</v>
      </c>
      <c r="F144" s="9" t="s">
        <v>5</v>
      </c>
      <c r="G144" s="9">
        <v>4</v>
      </c>
      <c r="H144" s="9" t="s">
        <v>311</v>
      </c>
      <c r="I144" s="9" t="s">
        <v>12</v>
      </c>
      <c r="K144" s="11">
        <v>3730</v>
      </c>
      <c r="L144" s="11">
        <v>154</v>
      </c>
      <c r="M144" s="12">
        <v>1984</v>
      </c>
      <c r="N144" s="12">
        <f>(LN(O144/5))/-0.0038</f>
        <v>228.86669644667708</v>
      </c>
      <c r="O144" s="10">
        <v>2.0954000000000002</v>
      </c>
      <c r="P144" s="10" t="s">
        <v>226</v>
      </c>
      <c r="Q144" s="11">
        <v>84</v>
      </c>
      <c r="R144" s="10">
        <v>1.5</v>
      </c>
      <c r="S144" s="10">
        <v>0.216</v>
      </c>
      <c r="T144" s="11">
        <v>37.15</v>
      </c>
      <c r="U144" s="9" t="s">
        <v>213</v>
      </c>
      <c r="V144" s="9" t="s">
        <v>987</v>
      </c>
      <c r="W144" s="14">
        <v>4</v>
      </c>
    </row>
    <row r="145" spans="1:23" ht="28.5" customHeight="1">
      <c r="A145" s="9" t="s">
        <v>122</v>
      </c>
      <c r="B145" s="9" t="s">
        <v>523</v>
      </c>
      <c r="C145" s="9">
        <v>14</v>
      </c>
      <c r="D145" s="10">
        <v>37.982999999999997</v>
      </c>
      <c r="E145" s="10">
        <v>47.81</v>
      </c>
      <c r="F145" s="9" t="s">
        <v>5</v>
      </c>
      <c r="G145" s="9">
        <v>4</v>
      </c>
      <c r="H145" s="9" t="s">
        <v>312</v>
      </c>
      <c r="I145" s="9" t="s">
        <v>6</v>
      </c>
      <c r="J145" s="9" t="s">
        <v>73</v>
      </c>
      <c r="K145" s="11">
        <v>228.41929999999999</v>
      </c>
      <c r="L145" s="11">
        <v>39.921300000000002</v>
      </c>
      <c r="M145" s="12">
        <v>1995</v>
      </c>
      <c r="N145" s="12">
        <f t="shared" ref="N145:N151" si="12">(LN(O145/5.35))/-0.0058</f>
        <v>85.599012101763705</v>
      </c>
      <c r="O145" s="10">
        <v>3.2564000000000002</v>
      </c>
      <c r="P145" s="10">
        <v>0.11210000000000001</v>
      </c>
      <c r="Q145" s="11">
        <v>92</v>
      </c>
      <c r="R145" s="10">
        <f t="shared" ref="R145:R151" si="13">O145-(4*(P145^2))-(3*(1-Q145/100))</f>
        <v>2.9661343600000003</v>
      </c>
      <c r="T145" s="11">
        <v>64.7</v>
      </c>
      <c r="U145" s="9" t="s">
        <v>74</v>
      </c>
      <c r="V145" s="9" t="s">
        <v>987</v>
      </c>
      <c r="W145" s="14">
        <v>11</v>
      </c>
    </row>
    <row r="146" spans="1:23" ht="28.5" customHeight="1">
      <c r="A146" s="9" t="s">
        <v>122</v>
      </c>
      <c r="B146" s="9" t="s">
        <v>523</v>
      </c>
      <c r="C146" s="9">
        <v>14</v>
      </c>
      <c r="D146" s="10">
        <v>56.95</v>
      </c>
      <c r="E146" s="10">
        <v>61.6</v>
      </c>
      <c r="F146" s="9" t="s">
        <v>5</v>
      </c>
      <c r="G146" s="9">
        <v>4</v>
      </c>
      <c r="H146" s="9" t="s">
        <v>313</v>
      </c>
      <c r="I146" s="9" t="s">
        <v>6</v>
      </c>
      <c r="J146" s="9" t="s">
        <v>73</v>
      </c>
      <c r="K146" s="11">
        <v>380.78280000000001</v>
      </c>
      <c r="L146" s="11">
        <v>40.9527</v>
      </c>
      <c r="M146" s="12">
        <v>2000</v>
      </c>
      <c r="N146" s="12">
        <f t="shared" si="12"/>
        <v>116.45444798556137</v>
      </c>
      <c r="O146" s="10">
        <v>2.7227999999999999</v>
      </c>
      <c r="P146" s="10">
        <v>0.19370000000000001</v>
      </c>
      <c r="Q146" s="11">
        <v>93</v>
      </c>
      <c r="R146" s="10">
        <f t="shared" si="13"/>
        <v>2.3627212399999999</v>
      </c>
      <c r="T146" s="11">
        <v>63.54</v>
      </c>
      <c r="U146" s="9" t="s">
        <v>74</v>
      </c>
      <c r="V146" s="9" t="s">
        <v>987</v>
      </c>
      <c r="W146" s="14">
        <v>1</v>
      </c>
    </row>
    <row r="147" spans="1:23" ht="28.5" customHeight="1">
      <c r="A147" s="9" t="s">
        <v>122</v>
      </c>
      <c r="B147" s="9" t="s">
        <v>523</v>
      </c>
      <c r="C147" s="9">
        <v>14</v>
      </c>
      <c r="D147" s="10">
        <v>61.6</v>
      </c>
      <c r="E147" s="10">
        <v>66.3</v>
      </c>
      <c r="F147" s="9" t="s">
        <v>5</v>
      </c>
      <c r="G147" s="9">
        <v>4</v>
      </c>
      <c r="H147" s="9" t="s">
        <v>313</v>
      </c>
      <c r="I147" s="9" t="s">
        <v>13</v>
      </c>
      <c r="J147" s="9" t="s">
        <v>73</v>
      </c>
      <c r="K147" s="11">
        <v>384</v>
      </c>
      <c r="L147" s="11">
        <v>41</v>
      </c>
      <c r="M147" s="12">
        <v>2000</v>
      </c>
      <c r="N147" s="12">
        <f t="shared" si="12"/>
        <v>79.548784548096435</v>
      </c>
      <c r="O147" s="10">
        <v>3.3727</v>
      </c>
      <c r="P147" s="10">
        <v>0.13750000000000001</v>
      </c>
      <c r="Q147" s="11">
        <v>100</v>
      </c>
      <c r="R147" s="10">
        <f t="shared" si="13"/>
        <v>3.297075</v>
      </c>
      <c r="T147" s="11">
        <v>60.95</v>
      </c>
      <c r="U147" s="9" t="s">
        <v>74</v>
      </c>
      <c r="V147" s="9" t="s">
        <v>988</v>
      </c>
      <c r="W147" s="14">
        <v>10</v>
      </c>
    </row>
    <row r="148" spans="1:23" ht="28.5" customHeight="1">
      <c r="A148" s="9" t="s">
        <v>122</v>
      </c>
      <c r="B148" s="9" t="s">
        <v>523</v>
      </c>
      <c r="C148" s="9">
        <v>14</v>
      </c>
      <c r="D148" s="10">
        <v>66.3</v>
      </c>
      <c r="E148" s="10">
        <v>82.843000000000004</v>
      </c>
      <c r="F148" s="9" t="s">
        <v>5</v>
      </c>
      <c r="G148" s="9">
        <v>4</v>
      </c>
      <c r="H148" s="9" t="s">
        <v>314</v>
      </c>
      <c r="I148" s="9" t="s">
        <v>6</v>
      </c>
      <c r="J148" s="9" t="s">
        <v>79</v>
      </c>
      <c r="K148" s="11">
        <v>392.92779999999999</v>
      </c>
      <c r="L148" s="11">
        <v>41.058399999999999</v>
      </c>
      <c r="M148" s="12">
        <v>2010</v>
      </c>
      <c r="N148" s="12">
        <f t="shared" si="12"/>
        <v>41.726213037688353</v>
      </c>
      <c r="O148" s="10">
        <v>4.2</v>
      </c>
      <c r="P148" s="10">
        <v>0.02</v>
      </c>
      <c r="Q148" s="11">
        <v>100</v>
      </c>
      <c r="R148" s="10">
        <f t="shared" si="13"/>
        <v>4.1984000000000004</v>
      </c>
      <c r="T148" s="11">
        <v>61.553100000000001</v>
      </c>
      <c r="U148" s="9" t="s">
        <v>74</v>
      </c>
      <c r="V148" s="9"/>
    </row>
    <row r="149" spans="1:23" ht="28.5" customHeight="1">
      <c r="A149" s="9" t="s">
        <v>122</v>
      </c>
      <c r="B149" s="9" t="s">
        <v>523</v>
      </c>
      <c r="C149" s="9">
        <v>14</v>
      </c>
      <c r="D149" s="10">
        <v>82.843000000000004</v>
      </c>
      <c r="E149" s="10">
        <v>83.450999999999993</v>
      </c>
      <c r="F149" s="9" t="s">
        <v>5</v>
      </c>
      <c r="G149" s="9">
        <v>4</v>
      </c>
      <c r="H149" s="9" t="s">
        <v>315</v>
      </c>
      <c r="I149" s="9" t="s">
        <v>6</v>
      </c>
      <c r="J149" s="9" t="s">
        <v>73</v>
      </c>
      <c r="K149" s="11">
        <v>794</v>
      </c>
      <c r="L149" s="11">
        <v>64</v>
      </c>
      <c r="M149" s="12">
        <v>1995</v>
      </c>
      <c r="N149" s="12">
        <f t="shared" si="12"/>
        <v>116.987176968971</v>
      </c>
      <c r="O149" s="10">
        <v>2.7143999999999999</v>
      </c>
      <c r="P149" s="10">
        <v>0.23280000000000001</v>
      </c>
      <c r="Q149" s="11">
        <v>99</v>
      </c>
      <c r="R149" s="10">
        <f t="shared" si="13"/>
        <v>2.4676166400000001</v>
      </c>
      <c r="T149" s="11">
        <v>64.5</v>
      </c>
      <c r="U149" s="9" t="s">
        <v>213</v>
      </c>
      <c r="V149" s="9" t="s">
        <v>988</v>
      </c>
      <c r="W149" s="14">
        <v>23</v>
      </c>
    </row>
    <row r="150" spans="1:23" ht="28.5" customHeight="1">
      <c r="A150" s="9" t="s">
        <v>122</v>
      </c>
      <c r="B150" s="9" t="s">
        <v>523</v>
      </c>
      <c r="C150" s="9">
        <v>14</v>
      </c>
      <c r="D150" s="10">
        <v>83.450999999999993</v>
      </c>
      <c r="E150" s="10">
        <v>88.912000000000006</v>
      </c>
      <c r="F150" s="9" t="s">
        <v>5</v>
      </c>
      <c r="G150" s="9">
        <v>4</v>
      </c>
      <c r="H150" s="9" t="s">
        <v>316</v>
      </c>
      <c r="I150" s="9" t="s">
        <v>13</v>
      </c>
      <c r="J150" s="9" t="s">
        <v>79</v>
      </c>
      <c r="K150" s="11">
        <v>1336.913</v>
      </c>
      <c r="L150" s="11">
        <v>107.3946</v>
      </c>
      <c r="M150" s="12">
        <v>2000</v>
      </c>
      <c r="N150" s="12">
        <f t="shared" si="12"/>
        <v>54.004614026159565</v>
      </c>
      <c r="O150" s="10">
        <v>3.9113000000000002</v>
      </c>
      <c r="P150" s="10">
        <v>0.1913</v>
      </c>
      <c r="Q150" s="11">
        <v>100</v>
      </c>
      <c r="R150" s="10">
        <f t="shared" si="13"/>
        <v>3.7649172400000004</v>
      </c>
      <c r="T150" s="11">
        <v>40.020000000000003</v>
      </c>
      <c r="U150" s="9" t="s">
        <v>74</v>
      </c>
      <c r="V150" s="9" t="s">
        <v>986</v>
      </c>
      <c r="W150" s="14">
        <v>13</v>
      </c>
    </row>
    <row r="151" spans="1:23" ht="28.5" customHeight="1">
      <c r="A151" s="9" t="s">
        <v>122</v>
      </c>
      <c r="B151" s="9" t="s">
        <v>523</v>
      </c>
      <c r="C151" s="9">
        <v>14</v>
      </c>
      <c r="D151" s="10">
        <v>88.912000000000006</v>
      </c>
      <c r="E151" s="10">
        <v>89.38</v>
      </c>
      <c r="F151" s="9" t="s">
        <v>5</v>
      </c>
      <c r="G151" s="9">
        <v>4</v>
      </c>
      <c r="H151" s="9" t="s">
        <v>317</v>
      </c>
      <c r="I151" s="9" t="s">
        <v>6</v>
      </c>
      <c r="J151" s="9" t="s">
        <v>79</v>
      </c>
      <c r="K151" s="11">
        <v>1628</v>
      </c>
      <c r="L151" s="11">
        <v>131</v>
      </c>
      <c r="M151" s="12">
        <v>2000</v>
      </c>
      <c r="N151" s="12">
        <f t="shared" si="12"/>
        <v>95.834920992927721</v>
      </c>
      <c r="O151" s="10">
        <v>3.0687000000000002</v>
      </c>
      <c r="P151" s="10">
        <v>0.19489999999999999</v>
      </c>
      <c r="Q151" s="11">
        <v>100</v>
      </c>
      <c r="R151" s="10">
        <f t="shared" si="13"/>
        <v>2.9167559600000001</v>
      </c>
      <c r="T151" s="11">
        <v>33.700000000000003</v>
      </c>
      <c r="U151" s="9" t="s">
        <v>213</v>
      </c>
      <c r="V151" s="9" t="s">
        <v>988</v>
      </c>
      <c r="W151" s="14">
        <v>39</v>
      </c>
    </row>
    <row r="152" spans="1:23" ht="28.5" customHeight="1">
      <c r="A152" s="9" t="s">
        <v>122</v>
      </c>
      <c r="B152" s="9" t="s">
        <v>523</v>
      </c>
      <c r="C152" s="9">
        <v>14</v>
      </c>
      <c r="D152" s="10">
        <v>89.38</v>
      </c>
      <c r="E152" s="10">
        <v>89.87</v>
      </c>
      <c r="F152" s="9" t="s">
        <v>5</v>
      </c>
      <c r="G152" s="9">
        <v>4</v>
      </c>
      <c r="H152" s="9" t="s">
        <v>317</v>
      </c>
      <c r="I152" s="9" t="s">
        <v>12</v>
      </c>
      <c r="J152" s="9" t="s">
        <v>86</v>
      </c>
      <c r="K152" s="11">
        <v>1613.0204000000001</v>
      </c>
      <c r="L152" s="11">
        <v>130.251</v>
      </c>
      <c r="M152" s="12">
        <v>1984</v>
      </c>
      <c r="N152" s="12">
        <f>(LN(O152/5))/-0.0038</f>
        <v>215.78448729914385</v>
      </c>
      <c r="O152" s="10">
        <v>2.2021999999999999</v>
      </c>
      <c r="P152" s="10" t="s">
        <v>226</v>
      </c>
      <c r="Q152" s="11">
        <v>79</v>
      </c>
      <c r="R152" s="10">
        <v>1.5</v>
      </c>
      <c r="S152" s="10">
        <v>0.43</v>
      </c>
      <c r="T152" s="11">
        <v>35.700000000000003</v>
      </c>
      <c r="U152" s="9" t="s">
        <v>213</v>
      </c>
      <c r="V152" s="9" t="s">
        <v>988</v>
      </c>
      <c r="W152" s="14">
        <v>9</v>
      </c>
    </row>
    <row r="153" spans="1:23" ht="28.5" customHeight="1">
      <c r="A153" s="9" t="s">
        <v>318</v>
      </c>
      <c r="B153" s="9" t="s">
        <v>522</v>
      </c>
      <c r="C153" s="9">
        <v>387</v>
      </c>
      <c r="D153" s="10">
        <v>131.79300000000001</v>
      </c>
      <c r="E153" s="10">
        <v>144.011</v>
      </c>
      <c r="F153" s="9" t="s">
        <v>5</v>
      </c>
      <c r="G153" s="9">
        <v>4</v>
      </c>
      <c r="H153" s="9" t="s">
        <v>319</v>
      </c>
      <c r="I153" s="9" t="s">
        <v>6</v>
      </c>
      <c r="J153" s="9" t="s">
        <v>86</v>
      </c>
      <c r="K153" s="11">
        <v>414.92779999999999</v>
      </c>
      <c r="L153" s="11">
        <v>114.56399999999999</v>
      </c>
      <c r="M153" s="12">
        <v>1993</v>
      </c>
      <c r="N153" s="12">
        <f t="shared" ref="N153:N164" si="14">(LN(O153/5.35))/-0.0058</f>
        <v>97.069776101968799</v>
      </c>
      <c r="O153" s="10">
        <v>3.0468000000000002</v>
      </c>
      <c r="P153" s="10">
        <v>0.12640000000000001</v>
      </c>
      <c r="Q153" s="11">
        <v>87</v>
      </c>
      <c r="R153" s="10">
        <f t="shared" ref="R153:R164" si="15">O153-(4*(P153^2))-(3*(1-Q153/100))</f>
        <v>2.5928921599999999</v>
      </c>
      <c r="T153" s="11">
        <v>56.174999999999997</v>
      </c>
      <c r="U153" s="9" t="s">
        <v>63</v>
      </c>
      <c r="V153" s="9" t="s">
        <v>987</v>
      </c>
      <c r="W153" s="14">
        <v>13</v>
      </c>
    </row>
    <row r="154" spans="1:23" ht="28.5" customHeight="1">
      <c r="A154" s="9" t="s">
        <v>318</v>
      </c>
      <c r="B154" s="9" t="s">
        <v>522</v>
      </c>
      <c r="C154" s="9">
        <v>387</v>
      </c>
      <c r="D154" s="10">
        <v>144.011</v>
      </c>
      <c r="E154" s="10">
        <v>148.916</v>
      </c>
      <c r="F154" s="9" t="s">
        <v>5</v>
      </c>
      <c r="G154" s="9">
        <v>4</v>
      </c>
      <c r="H154" s="9" t="s">
        <v>319</v>
      </c>
      <c r="I154" s="9" t="s">
        <v>6</v>
      </c>
      <c r="J154" s="9" t="s">
        <v>86</v>
      </c>
      <c r="K154" s="11">
        <v>394</v>
      </c>
      <c r="L154" s="11">
        <v>115</v>
      </c>
      <c r="M154" s="12">
        <v>1993</v>
      </c>
      <c r="N154" s="12">
        <f t="shared" si="14"/>
        <v>108.66705437751146</v>
      </c>
      <c r="O154" s="10">
        <v>2.8485999999999998</v>
      </c>
      <c r="P154" s="10">
        <v>0.2409</v>
      </c>
      <c r="Q154" s="11">
        <v>83</v>
      </c>
      <c r="R154" s="10">
        <f t="shared" si="15"/>
        <v>2.1064687599999994</v>
      </c>
      <c r="T154" s="11">
        <v>56.58</v>
      </c>
      <c r="U154" s="9" t="s">
        <v>63</v>
      </c>
      <c r="V154" s="9" t="s">
        <v>987</v>
      </c>
      <c r="W154" s="14">
        <v>1</v>
      </c>
    </row>
    <row r="155" spans="1:23" ht="28.5" customHeight="1">
      <c r="A155" s="9" t="s">
        <v>318</v>
      </c>
      <c r="B155" s="9" t="s">
        <v>522</v>
      </c>
      <c r="C155" s="9">
        <v>387</v>
      </c>
      <c r="D155" s="10">
        <v>148.916</v>
      </c>
      <c r="E155" s="10">
        <v>151.25899999999999</v>
      </c>
      <c r="F155" s="9" t="s">
        <v>5</v>
      </c>
      <c r="G155" s="9">
        <v>4</v>
      </c>
      <c r="H155" s="9" t="s">
        <v>319</v>
      </c>
      <c r="I155" s="9" t="s">
        <v>6</v>
      </c>
      <c r="J155" s="9" t="s">
        <v>86</v>
      </c>
      <c r="K155" s="11">
        <v>1092.479</v>
      </c>
      <c r="L155" s="11">
        <v>227.69489999999999</v>
      </c>
      <c r="M155" s="12">
        <v>1991</v>
      </c>
      <c r="N155" s="12">
        <f t="shared" si="14"/>
        <v>116.16341145971013</v>
      </c>
      <c r="O155" s="10">
        <v>2.7273999999999998</v>
      </c>
      <c r="P155" s="10">
        <v>0.25979999999999998</v>
      </c>
      <c r="Q155" s="11">
        <v>88</v>
      </c>
      <c r="R155" s="10">
        <f t="shared" si="15"/>
        <v>2.09741584</v>
      </c>
      <c r="T155" s="11">
        <v>36.049999999999997</v>
      </c>
      <c r="U155" s="9" t="s">
        <v>63</v>
      </c>
      <c r="V155" s="9" t="s">
        <v>988</v>
      </c>
      <c r="W155" s="14">
        <v>6</v>
      </c>
    </row>
    <row r="156" spans="1:23" ht="28.5" customHeight="1">
      <c r="A156" s="9" t="s">
        <v>320</v>
      </c>
      <c r="B156" s="9" t="s">
        <v>522</v>
      </c>
      <c r="C156" s="9">
        <v>59</v>
      </c>
      <c r="D156" s="10">
        <v>56.506999999999998</v>
      </c>
      <c r="E156" s="10">
        <v>62.189</v>
      </c>
      <c r="F156" s="9" t="s">
        <v>5</v>
      </c>
      <c r="G156" s="9">
        <v>4</v>
      </c>
      <c r="H156" s="9" t="s">
        <v>321</v>
      </c>
      <c r="I156" s="9" t="s">
        <v>6</v>
      </c>
      <c r="J156" s="9" t="s">
        <v>86</v>
      </c>
      <c r="K156" s="11">
        <v>839</v>
      </c>
      <c r="L156" s="11">
        <v>320</v>
      </c>
      <c r="M156" s="12">
        <v>2001</v>
      </c>
      <c r="N156" s="12">
        <f t="shared" si="14"/>
        <v>53.617137452903805</v>
      </c>
      <c r="O156" s="10">
        <v>3.9201000000000001</v>
      </c>
      <c r="P156" s="10">
        <v>0.1043</v>
      </c>
      <c r="Q156" s="11">
        <v>100</v>
      </c>
      <c r="R156" s="10">
        <f t="shared" si="15"/>
        <v>3.8765860400000003</v>
      </c>
      <c r="T156" s="11">
        <v>46.427300000000002</v>
      </c>
      <c r="U156" s="9" t="s">
        <v>74</v>
      </c>
      <c r="V156" s="9"/>
    </row>
    <row r="157" spans="1:23" ht="28.5" customHeight="1">
      <c r="A157" s="9" t="s">
        <v>320</v>
      </c>
      <c r="B157" s="9" t="s">
        <v>522</v>
      </c>
      <c r="C157" s="9">
        <v>59</v>
      </c>
      <c r="D157" s="10">
        <v>62.189</v>
      </c>
      <c r="E157" s="10">
        <v>67.093999999999994</v>
      </c>
      <c r="F157" s="9" t="s">
        <v>5</v>
      </c>
      <c r="G157" s="9">
        <v>4</v>
      </c>
      <c r="H157" s="9" t="s">
        <v>321</v>
      </c>
      <c r="I157" s="9" t="s">
        <v>6</v>
      </c>
      <c r="J157" s="9" t="s">
        <v>86</v>
      </c>
      <c r="K157" s="11">
        <v>839</v>
      </c>
      <c r="L157" s="11">
        <v>320</v>
      </c>
      <c r="M157" s="12">
        <v>2001</v>
      </c>
      <c r="N157" s="12">
        <f t="shared" si="14"/>
        <v>50.293552591584259</v>
      </c>
      <c r="O157" s="10">
        <v>3.9964</v>
      </c>
      <c r="P157" s="10">
        <v>0.1164</v>
      </c>
      <c r="Q157" s="11">
        <v>100</v>
      </c>
      <c r="R157" s="10">
        <f t="shared" si="15"/>
        <v>3.9422041599999997</v>
      </c>
      <c r="T157" s="11">
        <v>41.4</v>
      </c>
      <c r="U157" s="9" t="s">
        <v>74</v>
      </c>
      <c r="V157" s="9" t="s">
        <v>986</v>
      </c>
      <c r="W157" s="14">
        <v>18</v>
      </c>
    </row>
    <row r="158" spans="1:23" ht="28.5" customHeight="1">
      <c r="A158" s="9" t="s">
        <v>320</v>
      </c>
      <c r="B158" s="9" t="s">
        <v>522</v>
      </c>
      <c r="C158" s="9">
        <v>59</v>
      </c>
      <c r="D158" s="10">
        <v>67.099999999999994</v>
      </c>
      <c r="E158" s="10">
        <v>75.2</v>
      </c>
      <c r="F158" s="9" t="s">
        <v>5</v>
      </c>
      <c r="G158" s="9">
        <v>4</v>
      </c>
      <c r="H158" s="9" t="s">
        <v>322</v>
      </c>
      <c r="I158" s="9" t="s">
        <v>6</v>
      </c>
      <c r="J158" s="9" t="s">
        <v>86</v>
      </c>
      <c r="K158" s="11">
        <v>1562.2326</v>
      </c>
      <c r="L158" s="11">
        <v>499.30399999999997</v>
      </c>
      <c r="M158" s="12">
        <v>2001</v>
      </c>
      <c r="N158" s="12">
        <f t="shared" si="14"/>
        <v>54.229573532286416</v>
      </c>
      <c r="O158" s="10">
        <v>3.9062000000000001</v>
      </c>
      <c r="P158" s="10">
        <v>0.1744</v>
      </c>
      <c r="Q158" s="11">
        <v>100</v>
      </c>
      <c r="R158" s="10">
        <f t="shared" si="15"/>
        <v>3.7845385600000001</v>
      </c>
      <c r="T158" s="11">
        <v>36.262500000000003</v>
      </c>
      <c r="U158" s="9" t="s">
        <v>74</v>
      </c>
      <c r="V158" s="9" t="s">
        <v>986</v>
      </c>
      <c r="W158" s="14">
        <v>16</v>
      </c>
    </row>
    <row r="159" spans="1:23" ht="28.5" customHeight="1">
      <c r="A159" s="9" t="s">
        <v>320</v>
      </c>
      <c r="B159" s="9" t="s">
        <v>522</v>
      </c>
      <c r="C159" s="9">
        <v>59</v>
      </c>
      <c r="D159" s="10">
        <v>75.2</v>
      </c>
      <c r="E159" s="10">
        <v>83.731999999999999</v>
      </c>
      <c r="F159" s="9" t="s">
        <v>5</v>
      </c>
      <c r="G159" s="9">
        <v>4</v>
      </c>
      <c r="H159" s="9" t="s">
        <v>271</v>
      </c>
      <c r="I159" s="9" t="s">
        <v>6</v>
      </c>
      <c r="J159" s="9" t="s">
        <v>86</v>
      </c>
      <c r="K159" s="11">
        <v>2000.6015</v>
      </c>
      <c r="L159" s="11">
        <v>533.37969999999996</v>
      </c>
      <c r="M159" s="12">
        <v>1989</v>
      </c>
      <c r="N159" s="12">
        <f t="shared" si="14"/>
        <v>94.983022612772075</v>
      </c>
      <c r="O159" s="10">
        <v>3.0838999999999999</v>
      </c>
      <c r="P159" s="10">
        <v>0.20530000000000001</v>
      </c>
      <c r="Q159" s="11">
        <v>100</v>
      </c>
      <c r="R159" s="10">
        <f t="shared" si="15"/>
        <v>2.91530764</v>
      </c>
      <c r="T159" s="11">
        <v>33.950000000000003</v>
      </c>
      <c r="U159" s="9" t="s">
        <v>74</v>
      </c>
      <c r="V159" s="9" t="s">
        <v>988</v>
      </c>
      <c r="W159" s="14">
        <v>2</v>
      </c>
    </row>
    <row r="160" spans="1:23" ht="28.5" customHeight="1">
      <c r="A160" s="9" t="s">
        <v>320</v>
      </c>
      <c r="B160" s="9" t="s">
        <v>522</v>
      </c>
      <c r="C160" s="9">
        <v>59</v>
      </c>
      <c r="D160" s="10">
        <v>83.731999999999999</v>
      </c>
      <c r="E160" s="10">
        <v>94.231999999999999</v>
      </c>
      <c r="F160" s="9" t="s">
        <v>5</v>
      </c>
      <c r="G160" s="9">
        <v>4</v>
      </c>
      <c r="H160" s="9" t="s">
        <v>323</v>
      </c>
      <c r="I160" s="9" t="s">
        <v>6</v>
      </c>
      <c r="J160" s="9" t="s">
        <v>86</v>
      </c>
      <c r="K160" s="11">
        <v>2404.944</v>
      </c>
      <c r="L160" s="11">
        <v>567.46130000000005</v>
      </c>
      <c r="M160" s="12">
        <v>1999</v>
      </c>
      <c r="N160" s="12">
        <f t="shared" si="14"/>
        <v>78.006752653301106</v>
      </c>
      <c r="O160" s="10">
        <v>3.403</v>
      </c>
      <c r="P160" s="10">
        <v>0.22370000000000001</v>
      </c>
      <c r="Q160" s="11">
        <v>97</v>
      </c>
      <c r="R160" s="10">
        <f t="shared" si="15"/>
        <v>3.1128332399999996</v>
      </c>
      <c r="T160" s="11">
        <v>50.252200000000002</v>
      </c>
      <c r="U160" s="9" t="s">
        <v>74</v>
      </c>
      <c r="V160" s="9" t="s">
        <v>988</v>
      </c>
      <c r="W160" s="14">
        <v>3</v>
      </c>
    </row>
    <row r="161" spans="1:23" ht="28.5" customHeight="1">
      <c r="A161" s="9" t="s">
        <v>320</v>
      </c>
      <c r="B161" s="9" t="s">
        <v>522</v>
      </c>
      <c r="C161" s="9">
        <v>59</v>
      </c>
      <c r="D161" s="10">
        <v>94.245000000000005</v>
      </c>
      <c r="E161" s="10">
        <v>103.65</v>
      </c>
      <c r="F161" s="9" t="s">
        <v>5</v>
      </c>
      <c r="G161" s="9">
        <v>4</v>
      </c>
      <c r="H161" s="9" t="s">
        <v>324</v>
      </c>
      <c r="I161" s="9" t="s">
        <v>6</v>
      </c>
      <c r="J161" s="9" t="s">
        <v>86</v>
      </c>
      <c r="K161" s="11">
        <v>2514.1967</v>
      </c>
      <c r="L161" s="11">
        <v>737.41409999999996</v>
      </c>
      <c r="M161" s="12">
        <v>1998</v>
      </c>
      <c r="N161" s="12">
        <f t="shared" si="14"/>
        <v>84.648605984803254</v>
      </c>
      <c r="O161" s="10">
        <v>3.2744</v>
      </c>
      <c r="P161" s="10">
        <v>0.22090000000000001</v>
      </c>
      <c r="Q161" s="11">
        <v>98</v>
      </c>
      <c r="R161" s="10">
        <f t="shared" si="15"/>
        <v>3.0192127599999998</v>
      </c>
      <c r="T161" s="11">
        <v>38.200000000000003</v>
      </c>
      <c r="U161" s="9" t="s">
        <v>74</v>
      </c>
      <c r="V161" s="9" t="s">
        <v>988</v>
      </c>
      <c r="W161" s="14">
        <v>4</v>
      </c>
    </row>
    <row r="162" spans="1:23" ht="28.5" customHeight="1">
      <c r="A162" s="9" t="s">
        <v>320</v>
      </c>
      <c r="B162" s="9" t="s">
        <v>522</v>
      </c>
      <c r="C162" s="9">
        <v>59</v>
      </c>
      <c r="D162" s="10">
        <v>103.65</v>
      </c>
      <c r="E162" s="10">
        <v>107.01</v>
      </c>
      <c r="F162" s="9" t="s">
        <v>5</v>
      </c>
      <c r="G162" s="9">
        <v>4</v>
      </c>
      <c r="H162" s="9" t="s">
        <v>519</v>
      </c>
      <c r="I162" s="9" t="s">
        <v>13</v>
      </c>
      <c r="J162" s="9" t="s">
        <v>86</v>
      </c>
      <c r="K162" s="11">
        <v>3099.7336</v>
      </c>
      <c r="L162" s="11">
        <v>717.71789999999999</v>
      </c>
      <c r="M162" s="12">
        <v>2010</v>
      </c>
      <c r="N162" s="12">
        <f t="shared" si="14"/>
        <v>41.726213037688353</v>
      </c>
      <c r="O162" s="10">
        <v>4.2</v>
      </c>
      <c r="P162" s="10">
        <v>0.02</v>
      </c>
      <c r="Q162" s="11">
        <v>100</v>
      </c>
      <c r="R162" s="10">
        <f t="shared" si="15"/>
        <v>4.1984000000000004</v>
      </c>
      <c r="T162" s="11">
        <v>41.2667</v>
      </c>
      <c r="U162" s="9" t="s">
        <v>74</v>
      </c>
      <c r="V162" s="9"/>
    </row>
    <row r="163" spans="1:23" ht="28.5" customHeight="1">
      <c r="A163" s="9" t="s">
        <v>320</v>
      </c>
      <c r="B163" s="9" t="s">
        <v>522</v>
      </c>
      <c r="C163" s="9">
        <v>59</v>
      </c>
      <c r="D163" s="10">
        <v>107.01</v>
      </c>
      <c r="E163" s="10">
        <v>111.17400000000001</v>
      </c>
      <c r="F163" s="9" t="s">
        <v>5</v>
      </c>
      <c r="G163" s="9">
        <v>4</v>
      </c>
      <c r="H163" s="9" t="s">
        <v>325</v>
      </c>
      <c r="I163" s="9" t="s">
        <v>13</v>
      </c>
      <c r="J163" s="9" t="s">
        <v>86</v>
      </c>
      <c r="K163" s="11">
        <v>7273.1027999999997</v>
      </c>
      <c r="L163" s="11">
        <v>549.02739999999994</v>
      </c>
      <c r="M163" s="12">
        <v>2001</v>
      </c>
      <c r="N163" s="12">
        <f t="shared" si="14"/>
        <v>55.603325264013648</v>
      </c>
      <c r="O163" s="10">
        <v>3.8752</v>
      </c>
      <c r="P163" s="10">
        <v>0.27350000000000002</v>
      </c>
      <c r="Q163" s="11">
        <v>93</v>
      </c>
      <c r="R163" s="10">
        <f t="shared" si="15"/>
        <v>3.3659910000000002</v>
      </c>
      <c r="T163" s="11">
        <v>35.411099999999998</v>
      </c>
      <c r="U163" s="9" t="s">
        <v>213</v>
      </c>
      <c r="V163" s="9" t="s">
        <v>988</v>
      </c>
      <c r="W163" s="14">
        <v>43</v>
      </c>
    </row>
    <row r="164" spans="1:23" ht="28.5" customHeight="1">
      <c r="A164" s="9" t="s">
        <v>320</v>
      </c>
      <c r="B164" s="9" t="s">
        <v>522</v>
      </c>
      <c r="C164" s="9">
        <v>59</v>
      </c>
      <c r="D164" s="10">
        <v>111.17400000000001</v>
      </c>
      <c r="E164" s="10">
        <v>112.02800000000001</v>
      </c>
      <c r="F164" s="9" t="s">
        <v>5</v>
      </c>
      <c r="G164" s="9">
        <v>4</v>
      </c>
      <c r="H164" s="9" t="s">
        <v>325</v>
      </c>
      <c r="I164" s="9" t="s">
        <v>13</v>
      </c>
      <c r="J164" s="9" t="s">
        <v>86</v>
      </c>
      <c r="K164" s="11">
        <v>14003.606599999999</v>
      </c>
      <c r="L164" s="11">
        <v>697.04920000000004</v>
      </c>
      <c r="M164" s="12">
        <v>2008</v>
      </c>
      <c r="N164" s="12">
        <f t="shared" si="14"/>
        <v>100.39508803151028</v>
      </c>
      <c r="O164" s="10">
        <v>2.9885999999999999</v>
      </c>
      <c r="P164" s="10">
        <v>9.9199999999999997E-2</v>
      </c>
      <c r="Q164" s="11">
        <v>100</v>
      </c>
      <c r="R164" s="10">
        <f t="shared" si="15"/>
        <v>2.9492374400000001</v>
      </c>
      <c r="T164" s="11">
        <v>49.65</v>
      </c>
      <c r="U164" s="9" t="s">
        <v>213</v>
      </c>
      <c r="V164" s="9" t="s">
        <v>988</v>
      </c>
      <c r="W164" s="14">
        <v>33</v>
      </c>
    </row>
    <row r="165" spans="1:23" ht="28.5" customHeight="1">
      <c r="A165" s="9" t="s">
        <v>320</v>
      </c>
      <c r="B165" s="9" t="s">
        <v>522</v>
      </c>
      <c r="C165" s="9">
        <v>59</v>
      </c>
      <c r="D165" s="10">
        <v>112.02800000000001</v>
      </c>
      <c r="E165" s="10">
        <v>112.291</v>
      </c>
      <c r="F165" s="9" t="s">
        <v>5</v>
      </c>
      <c r="G165" s="9">
        <v>4</v>
      </c>
      <c r="H165" s="9" t="s">
        <v>325</v>
      </c>
      <c r="I165" s="9" t="s">
        <v>12</v>
      </c>
      <c r="J165" s="9" t="s">
        <v>73</v>
      </c>
      <c r="K165" s="11">
        <v>15134.8897</v>
      </c>
      <c r="L165" s="11">
        <v>621.78710000000001</v>
      </c>
      <c r="M165" s="12">
        <v>2008</v>
      </c>
      <c r="N165" s="12">
        <f t="shared" ref="N165:N166" si="16">(LN(O165/5))/-0.0038</f>
        <v>89.640231607020326</v>
      </c>
      <c r="O165" s="10">
        <v>3.5566</v>
      </c>
      <c r="P165" s="10" t="s">
        <v>226</v>
      </c>
      <c r="Q165" s="11">
        <v>100</v>
      </c>
      <c r="R165" s="10">
        <f t="shared" ref="R165:R166" si="17">O165-5*(1-(Q165/100))</f>
        <v>3.5566</v>
      </c>
      <c r="S165" s="10">
        <v>0</v>
      </c>
      <c r="T165" s="11">
        <v>38.5</v>
      </c>
      <c r="U165" s="9" t="s">
        <v>213</v>
      </c>
      <c r="V165" s="9"/>
    </row>
    <row r="166" spans="1:23" ht="28.5" customHeight="1">
      <c r="A166" s="9" t="s">
        <v>320</v>
      </c>
      <c r="B166" s="9" t="s">
        <v>522</v>
      </c>
      <c r="C166" s="9">
        <v>59</v>
      </c>
      <c r="D166" s="10">
        <v>112.291</v>
      </c>
      <c r="E166" s="10">
        <v>113.09699999999999</v>
      </c>
      <c r="F166" s="9" t="s">
        <v>5</v>
      </c>
      <c r="G166" s="9">
        <v>4</v>
      </c>
      <c r="H166" s="9" t="s">
        <v>325</v>
      </c>
      <c r="I166" s="9" t="s">
        <v>12</v>
      </c>
      <c r="K166" s="11">
        <v>12355.1811</v>
      </c>
      <c r="L166" s="11">
        <v>382.13400000000001</v>
      </c>
      <c r="M166" s="12">
        <v>1974</v>
      </c>
      <c r="N166" s="12">
        <f t="shared" si="16"/>
        <v>85.587276157366986</v>
      </c>
      <c r="O166" s="10">
        <v>3.6118000000000001</v>
      </c>
      <c r="P166" s="10" t="s">
        <v>226</v>
      </c>
      <c r="Q166" s="11">
        <v>100</v>
      </c>
      <c r="R166" s="10">
        <f t="shared" si="17"/>
        <v>3.6118000000000001</v>
      </c>
      <c r="S166" s="10">
        <v>0.1603</v>
      </c>
      <c r="T166" s="11">
        <v>38.299999999999997</v>
      </c>
      <c r="U166" s="9" t="s">
        <v>213</v>
      </c>
      <c r="V166" s="9"/>
    </row>
    <row r="167" spans="1:23" ht="28.5" customHeight="1">
      <c r="A167" s="9" t="s">
        <v>320</v>
      </c>
      <c r="B167" s="9" t="s">
        <v>522</v>
      </c>
      <c r="C167" s="9">
        <v>59</v>
      </c>
      <c r="D167" s="10">
        <v>113.09699999999999</v>
      </c>
      <c r="E167" s="10">
        <v>114.855</v>
      </c>
      <c r="F167" s="9" t="s">
        <v>5</v>
      </c>
      <c r="G167" s="9">
        <v>4</v>
      </c>
      <c r="H167" s="9" t="s">
        <v>326</v>
      </c>
      <c r="I167" s="9" t="s">
        <v>6</v>
      </c>
      <c r="J167" s="9" t="s">
        <v>73</v>
      </c>
      <c r="K167" s="11">
        <v>10256</v>
      </c>
      <c r="L167" s="11">
        <v>370</v>
      </c>
      <c r="M167" s="12">
        <v>2010</v>
      </c>
      <c r="N167" s="12">
        <f t="shared" ref="N167" si="18">(LN(O167/5.35))/-0.0058</f>
        <v>41.726213037688353</v>
      </c>
      <c r="O167" s="10">
        <v>4.2</v>
      </c>
      <c r="P167" s="10">
        <v>0.02</v>
      </c>
      <c r="Q167" s="11">
        <v>100</v>
      </c>
      <c r="R167" s="10">
        <f>O167-(4*(P167^2))-(3*(1-Q167/100))</f>
        <v>4.1984000000000004</v>
      </c>
      <c r="T167" s="11">
        <v>35.371400000000001</v>
      </c>
      <c r="U167" s="9" t="s">
        <v>213</v>
      </c>
      <c r="V167" s="9"/>
    </row>
    <row r="168" spans="1:23" ht="28.5" customHeight="1">
      <c r="A168" s="9" t="s">
        <v>320</v>
      </c>
      <c r="B168" s="9" t="s">
        <v>523</v>
      </c>
      <c r="C168" s="9" t="s">
        <v>979</v>
      </c>
      <c r="D168" s="10">
        <v>114.855</v>
      </c>
      <c r="E168" s="10">
        <v>114.925</v>
      </c>
      <c r="F168" s="9" t="s">
        <v>5</v>
      </c>
      <c r="G168" s="9">
        <v>4</v>
      </c>
      <c r="H168" s="9" t="s">
        <v>327</v>
      </c>
      <c r="I168" s="9" t="s">
        <v>12</v>
      </c>
      <c r="J168" s="9" t="s">
        <v>73</v>
      </c>
      <c r="K168" s="11">
        <v>8992</v>
      </c>
      <c r="L168" s="11">
        <v>729</v>
      </c>
      <c r="M168" s="12">
        <v>1981</v>
      </c>
      <c r="N168" s="12">
        <f>(LN(O168/5))/-0.0038</f>
        <v>284.67241357939122</v>
      </c>
      <c r="O168" s="10">
        <v>1.6950000000000001</v>
      </c>
      <c r="P168" s="10" t="s">
        <v>226</v>
      </c>
      <c r="Q168" s="11">
        <v>84</v>
      </c>
      <c r="R168" s="10">
        <v>1.5</v>
      </c>
      <c r="S168" s="10">
        <v>0.48649999999999999</v>
      </c>
      <c r="T168" s="11">
        <v>38.799999999999997</v>
      </c>
      <c r="U168" s="9" t="s">
        <v>213</v>
      </c>
      <c r="V168" s="9" t="s">
        <v>987</v>
      </c>
      <c r="W168" s="14">
        <v>1</v>
      </c>
    </row>
    <row r="169" spans="1:23" ht="28.5" customHeight="1">
      <c r="A169" s="9" t="s">
        <v>320</v>
      </c>
      <c r="B169" s="9" t="s">
        <v>523</v>
      </c>
      <c r="C169" s="9" t="s">
        <v>979</v>
      </c>
      <c r="D169" s="10">
        <v>114.925</v>
      </c>
      <c r="E169" s="10">
        <v>115.242</v>
      </c>
      <c r="F169" s="9" t="s">
        <v>5</v>
      </c>
      <c r="G169" s="9">
        <v>4</v>
      </c>
      <c r="H169" s="9" t="s">
        <v>327</v>
      </c>
      <c r="I169" s="9" t="s">
        <v>6</v>
      </c>
      <c r="J169" s="9" t="s">
        <v>79</v>
      </c>
      <c r="K169" s="11">
        <v>8992</v>
      </c>
      <c r="L169" s="11">
        <v>729</v>
      </c>
      <c r="M169" s="12">
        <v>2010</v>
      </c>
      <c r="N169" s="12">
        <f t="shared" ref="N169" si="19">(LN(O169/5.35))/-0.0058</f>
        <v>41.726213037688353</v>
      </c>
      <c r="O169" s="10">
        <v>4.2</v>
      </c>
      <c r="P169" s="10">
        <v>0.02</v>
      </c>
      <c r="Q169" s="11">
        <v>100</v>
      </c>
      <c r="R169" s="10">
        <f>O169-(4*(P169^2))-(3*(1-Q169/100))</f>
        <v>4.1984000000000004</v>
      </c>
      <c r="T169" s="11">
        <v>30.033300000000001</v>
      </c>
      <c r="U169" s="9" t="s">
        <v>213</v>
      </c>
      <c r="V169" s="9"/>
    </row>
    <row r="170" spans="1:23" ht="28.5" customHeight="1">
      <c r="A170" s="9" t="s">
        <v>320</v>
      </c>
      <c r="B170" s="9" t="s">
        <v>523</v>
      </c>
      <c r="C170" s="9" t="s">
        <v>979</v>
      </c>
      <c r="D170" s="10">
        <v>115.242</v>
      </c>
      <c r="E170" s="10">
        <v>115.306</v>
      </c>
      <c r="F170" s="9" t="s">
        <v>5</v>
      </c>
      <c r="G170" s="9">
        <v>4</v>
      </c>
      <c r="H170" s="9" t="s">
        <v>327</v>
      </c>
      <c r="I170" s="9" t="s">
        <v>12</v>
      </c>
      <c r="J170" s="9" t="s">
        <v>79</v>
      </c>
      <c r="K170" s="11">
        <v>8992</v>
      </c>
      <c r="L170" s="11">
        <v>729</v>
      </c>
      <c r="M170" s="12">
        <v>1990</v>
      </c>
      <c r="N170" s="12">
        <f>(LN(O170/5))/-0.0038</f>
        <v>135.86151877360982</v>
      </c>
      <c r="O170" s="10">
        <v>2.9836999999999998</v>
      </c>
      <c r="P170" s="10" t="s">
        <v>226</v>
      </c>
      <c r="Q170" s="11">
        <v>94</v>
      </c>
      <c r="R170" s="10">
        <f>O170-5*(1-(Q170/100))</f>
        <v>2.6836999999999995</v>
      </c>
      <c r="S170" s="10">
        <v>0.49769999999999998</v>
      </c>
      <c r="T170" s="11">
        <v>40.6</v>
      </c>
      <c r="U170" s="9" t="s">
        <v>213</v>
      </c>
      <c r="V170" s="9" t="s">
        <v>987</v>
      </c>
      <c r="W170" s="14">
        <v>30</v>
      </c>
    </row>
    <row r="171" spans="1:23" ht="28.5" customHeight="1">
      <c r="A171" s="9" t="s">
        <v>320</v>
      </c>
      <c r="B171" s="9" t="s">
        <v>523</v>
      </c>
      <c r="C171" s="9" t="s">
        <v>979</v>
      </c>
      <c r="D171" s="10">
        <v>115.306</v>
      </c>
      <c r="E171" s="10">
        <v>115.41200000000001</v>
      </c>
      <c r="F171" s="9" t="s">
        <v>5</v>
      </c>
      <c r="G171" s="9">
        <v>4</v>
      </c>
      <c r="H171" s="9" t="s">
        <v>327</v>
      </c>
      <c r="I171" s="9" t="s">
        <v>6</v>
      </c>
      <c r="J171" s="9" t="s">
        <v>79</v>
      </c>
      <c r="K171" s="11">
        <v>8992</v>
      </c>
      <c r="L171" s="11">
        <v>729</v>
      </c>
      <c r="M171" s="12">
        <v>2010</v>
      </c>
      <c r="N171" s="12">
        <f t="shared" ref="N171:N172" si="20">(LN(O171/5.35))/-0.0058</f>
        <v>41.726213037688353</v>
      </c>
      <c r="O171" s="10">
        <v>4.2</v>
      </c>
      <c r="P171" s="10">
        <v>0.02</v>
      </c>
      <c r="Q171" s="11">
        <v>100</v>
      </c>
      <c r="R171" s="10">
        <f t="shared" ref="R171:R172" si="21">O171-(4*(P171^2))-(3*(1-Q171/100))</f>
        <v>4.1984000000000004</v>
      </c>
      <c r="U171" s="9" t="s">
        <v>213</v>
      </c>
      <c r="V171" s="9"/>
    </row>
    <row r="172" spans="1:23" ht="28.5" customHeight="1">
      <c r="A172" s="9" t="s">
        <v>320</v>
      </c>
      <c r="B172" s="9" t="s">
        <v>523</v>
      </c>
      <c r="C172" s="9" t="s">
        <v>979</v>
      </c>
      <c r="D172" s="10">
        <v>115.41200000000001</v>
      </c>
      <c r="E172" s="10">
        <v>115.429</v>
      </c>
      <c r="F172" s="9" t="s">
        <v>5</v>
      </c>
      <c r="G172" s="9">
        <v>4</v>
      </c>
      <c r="H172" s="9" t="s">
        <v>327</v>
      </c>
      <c r="I172" s="9" t="s">
        <v>6</v>
      </c>
      <c r="J172" s="9" t="s">
        <v>79</v>
      </c>
      <c r="K172" s="11">
        <v>4950</v>
      </c>
      <c r="L172" s="11">
        <v>782</v>
      </c>
      <c r="M172" s="12">
        <v>2010</v>
      </c>
      <c r="N172" s="12">
        <f t="shared" si="20"/>
        <v>41.726213037688353</v>
      </c>
      <c r="O172" s="10">
        <v>4.2</v>
      </c>
      <c r="P172" s="10">
        <v>0.02</v>
      </c>
      <c r="Q172" s="11">
        <v>100</v>
      </c>
      <c r="R172" s="10">
        <f t="shared" si="21"/>
        <v>4.1984000000000004</v>
      </c>
      <c r="U172" s="9" t="s">
        <v>213</v>
      </c>
      <c r="V172" s="9"/>
    </row>
    <row r="173" spans="1:23" ht="28.5" customHeight="1">
      <c r="A173" s="9" t="s">
        <v>320</v>
      </c>
      <c r="B173" s="9" t="s">
        <v>523</v>
      </c>
      <c r="C173" s="9" t="s">
        <v>979</v>
      </c>
      <c r="D173" s="10">
        <v>115.429</v>
      </c>
      <c r="E173" s="10">
        <v>115.486</v>
      </c>
      <c r="F173" s="9" t="s">
        <v>5</v>
      </c>
      <c r="G173" s="9">
        <v>4</v>
      </c>
      <c r="H173" s="9" t="s">
        <v>327</v>
      </c>
      <c r="I173" s="9" t="s">
        <v>12</v>
      </c>
      <c r="J173" s="9" t="s">
        <v>79</v>
      </c>
      <c r="K173" s="11">
        <v>4950</v>
      </c>
      <c r="L173" s="11">
        <v>782</v>
      </c>
      <c r="M173" s="12">
        <v>1990</v>
      </c>
      <c r="N173" s="12">
        <f>(LN(O173/5))/-0.0038</f>
        <v>139.10954643189933</v>
      </c>
      <c r="O173" s="10">
        <v>2.9470999999999998</v>
      </c>
      <c r="P173" s="10" t="s">
        <v>226</v>
      </c>
      <c r="Q173" s="11">
        <v>93</v>
      </c>
      <c r="R173" s="10">
        <f>O173-5*(1-(Q173/100))</f>
        <v>2.5971000000000002</v>
      </c>
      <c r="S173" s="10">
        <v>0.32600000000000001</v>
      </c>
      <c r="U173" s="9" t="s">
        <v>213</v>
      </c>
      <c r="V173" s="9" t="s">
        <v>987</v>
      </c>
      <c r="W173" s="14">
        <v>26</v>
      </c>
    </row>
    <row r="174" spans="1:23" ht="28.5" customHeight="1">
      <c r="A174" s="9" t="s">
        <v>320</v>
      </c>
      <c r="B174" s="9" t="s">
        <v>523</v>
      </c>
      <c r="C174" s="9" t="s">
        <v>979</v>
      </c>
      <c r="D174" s="10">
        <v>115.486</v>
      </c>
      <c r="E174" s="10">
        <v>118.83</v>
      </c>
      <c r="F174" s="9" t="s">
        <v>5</v>
      </c>
      <c r="G174" s="9">
        <v>4</v>
      </c>
      <c r="H174" s="9" t="s">
        <v>327</v>
      </c>
      <c r="I174" s="9" t="s">
        <v>6</v>
      </c>
      <c r="J174" s="9" t="s">
        <v>79</v>
      </c>
      <c r="K174" s="11">
        <v>4064.9836</v>
      </c>
      <c r="L174" s="11">
        <v>646.72280000000001</v>
      </c>
      <c r="M174" s="12">
        <v>2010</v>
      </c>
      <c r="N174" s="12">
        <f t="shared" ref="N174:N203" si="22">(LN(O174/5.35))/-0.0058</f>
        <v>41.726213037688353</v>
      </c>
      <c r="O174" s="10">
        <v>4.2</v>
      </c>
      <c r="P174" s="10">
        <v>0.02</v>
      </c>
      <c r="Q174" s="11">
        <v>100</v>
      </c>
      <c r="R174" s="10">
        <f t="shared" ref="R174:R203" si="23">O174-(4*(P174^2))-(3*(1-Q174/100))</f>
        <v>4.1984000000000004</v>
      </c>
      <c r="T174" s="11">
        <v>47.7</v>
      </c>
      <c r="U174" s="9" t="s">
        <v>213</v>
      </c>
      <c r="V174" s="9"/>
    </row>
    <row r="175" spans="1:23" ht="28.5" customHeight="1">
      <c r="A175" s="9" t="s">
        <v>320</v>
      </c>
      <c r="B175" s="9" t="s">
        <v>522</v>
      </c>
      <c r="C175" s="9">
        <v>59</v>
      </c>
      <c r="D175" s="10">
        <v>118.83</v>
      </c>
      <c r="E175" s="10">
        <v>119.56</v>
      </c>
      <c r="F175" s="9" t="s">
        <v>5</v>
      </c>
      <c r="G175" s="9">
        <v>4</v>
      </c>
      <c r="H175" s="9" t="s">
        <v>328</v>
      </c>
      <c r="I175" s="9" t="s">
        <v>6</v>
      </c>
      <c r="J175" s="9" t="s">
        <v>79</v>
      </c>
      <c r="K175" s="11">
        <v>685</v>
      </c>
      <c r="L175" s="11">
        <v>197</v>
      </c>
      <c r="M175" s="12">
        <v>2002</v>
      </c>
      <c r="N175" s="12">
        <f t="shared" si="22"/>
        <v>69.954512565566134</v>
      </c>
      <c r="O175" s="10">
        <v>3.5657000000000001</v>
      </c>
      <c r="P175" s="10">
        <v>0.33660000000000001</v>
      </c>
      <c r="Q175" s="11">
        <v>100</v>
      </c>
      <c r="R175" s="10">
        <f t="shared" si="23"/>
        <v>3.1125017600000002</v>
      </c>
      <c r="T175" s="11">
        <v>41.2</v>
      </c>
      <c r="U175" s="9" t="s">
        <v>63</v>
      </c>
      <c r="V175" s="9" t="s">
        <v>990</v>
      </c>
      <c r="W175" s="14">
        <v>3</v>
      </c>
    </row>
    <row r="176" spans="1:23" ht="28.5" customHeight="1">
      <c r="A176" s="9" t="s">
        <v>320</v>
      </c>
      <c r="B176" s="9" t="s">
        <v>522</v>
      </c>
      <c r="C176" s="9">
        <v>59</v>
      </c>
      <c r="D176" s="10">
        <v>119.56</v>
      </c>
      <c r="E176" s="10">
        <v>122.637</v>
      </c>
      <c r="F176" s="9" t="s">
        <v>5</v>
      </c>
      <c r="G176" s="9">
        <v>4</v>
      </c>
      <c r="H176" s="9" t="s">
        <v>328</v>
      </c>
      <c r="I176" s="9" t="s">
        <v>6</v>
      </c>
      <c r="J176" s="9" t="s">
        <v>79</v>
      </c>
      <c r="K176" s="11">
        <v>1006.5187</v>
      </c>
      <c r="L176" s="11">
        <v>177.45760000000001</v>
      </c>
      <c r="M176" s="12">
        <v>2007</v>
      </c>
      <c r="N176" s="12">
        <f t="shared" si="22"/>
        <v>69.703257939329035</v>
      </c>
      <c r="O176" s="10">
        <v>3.5709</v>
      </c>
      <c r="P176" s="10">
        <v>0.27739999999999998</v>
      </c>
      <c r="Q176" s="11">
        <v>100</v>
      </c>
      <c r="R176" s="10">
        <f t="shared" si="23"/>
        <v>3.2630969599999999</v>
      </c>
      <c r="T176" s="11">
        <v>42.725000000000001</v>
      </c>
      <c r="U176" s="9" t="s">
        <v>63</v>
      </c>
      <c r="V176" s="9" t="s">
        <v>990</v>
      </c>
      <c r="W176" s="14">
        <v>3</v>
      </c>
    </row>
    <row r="177" spans="1:23" ht="28.5" customHeight="1">
      <c r="A177" s="9" t="s">
        <v>320</v>
      </c>
      <c r="B177" s="9" t="s">
        <v>522</v>
      </c>
      <c r="C177" s="9">
        <v>59</v>
      </c>
      <c r="D177" s="10">
        <v>122.637</v>
      </c>
      <c r="E177" s="10">
        <v>123.842</v>
      </c>
      <c r="F177" s="9" t="s">
        <v>5</v>
      </c>
      <c r="G177" s="9">
        <v>4</v>
      </c>
      <c r="H177" s="9" t="s">
        <v>328</v>
      </c>
      <c r="I177" s="9" t="s">
        <v>6</v>
      </c>
      <c r="J177" s="9" t="s">
        <v>79</v>
      </c>
      <c r="K177" s="11">
        <v>554</v>
      </c>
      <c r="L177" s="11">
        <v>121</v>
      </c>
      <c r="M177" s="12">
        <v>2007</v>
      </c>
      <c r="N177" s="12">
        <f t="shared" si="22"/>
        <v>72.978794471969437</v>
      </c>
      <c r="O177" s="10">
        <v>3.5036999999999998</v>
      </c>
      <c r="P177" s="10">
        <v>0.1666</v>
      </c>
      <c r="Q177" s="11">
        <v>99</v>
      </c>
      <c r="R177" s="10">
        <f t="shared" si="23"/>
        <v>3.3626777599999995</v>
      </c>
      <c r="T177" s="11">
        <v>30.05</v>
      </c>
      <c r="U177" s="9" t="s">
        <v>63</v>
      </c>
      <c r="V177" s="9" t="s">
        <v>990</v>
      </c>
      <c r="W177" s="14">
        <v>10</v>
      </c>
    </row>
    <row r="178" spans="1:23" ht="28.5" customHeight="1">
      <c r="A178" s="9" t="s">
        <v>320</v>
      </c>
      <c r="B178" s="9" t="s">
        <v>522</v>
      </c>
      <c r="C178" s="9">
        <v>59</v>
      </c>
      <c r="D178" s="10">
        <v>123.842</v>
      </c>
      <c r="E178" s="10">
        <v>126.13500000000001</v>
      </c>
      <c r="F178" s="9" t="s">
        <v>5</v>
      </c>
      <c r="G178" s="9">
        <v>4</v>
      </c>
      <c r="H178" s="9" t="s">
        <v>328</v>
      </c>
      <c r="I178" s="9" t="s">
        <v>6</v>
      </c>
      <c r="J178" s="9" t="s">
        <v>79</v>
      </c>
      <c r="K178" s="11">
        <v>554</v>
      </c>
      <c r="L178" s="11">
        <v>121</v>
      </c>
      <c r="M178" s="12">
        <v>2007</v>
      </c>
      <c r="N178" s="12">
        <f t="shared" si="22"/>
        <v>65.604847046985796</v>
      </c>
      <c r="O178" s="10">
        <v>3.6568000000000001</v>
      </c>
      <c r="P178" s="10">
        <v>0.15809999999999999</v>
      </c>
      <c r="Q178" s="11">
        <v>99</v>
      </c>
      <c r="R178" s="10">
        <f t="shared" si="23"/>
        <v>3.5268175600000005</v>
      </c>
      <c r="T178" s="11">
        <v>45.12</v>
      </c>
      <c r="U178" s="9" t="s">
        <v>63</v>
      </c>
      <c r="V178" s="9" t="s">
        <v>990</v>
      </c>
      <c r="W178" s="14">
        <v>27</v>
      </c>
    </row>
    <row r="179" spans="1:23" ht="28.5" customHeight="1">
      <c r="A179" s="9" t="s">
        <v>320</v>
      </c>
      <c r="B179" s="9" t="s">
        <v>522</v>
      </c>
      <c r="C179" s="9">
        <v>59</v>
      </c>
      <c r="D179" s="10">
        <v>126.13500000000001</v>
      </c>
      <c r="E179" s="10">
        <v>135.9</v>
      </c>
      <c r="F179" s="9" t="s">
        <v>5</v>
      </c>
      <c r="G179" s="9">
        <v>4</v>
      </c>
      <c r="H179" s="9" t="s">
        <v>328</v>
      </c>
      <c r="I179" s="9" t="s">
        <v>6</v>
      </c>
      <c r="J179" s="9" t="s">
        <v>73</v>
      </c>
      <c r="K179" s="11">
        <v>545.33640000000003</v>
      </c>
      <c r="L179" s="11">
        <v>119.126</v>
      </c>
      <c r="M179" s="12">
        <v>2005</v>
      </c>
      <c r="N179" s="12">
        <f t="shared" si="22"/>
        <v>83.102236560524872</v>
      </c>
      <c r="O179" s="10">
        <v>3.3039000000000001</v>
      </c>
      <c r="P179" s="10">
        <v>0.21540000000000001</v>
      </c>
      <c r="Q179" s="11">
        <v>99</v>
      </c>
      <c r="R179" s="10">
        <f t="shared" si="23"/>
        <v>3.0883113599999996</v>
      </c>
      <c r="T179" s="11">
        <v>63.7684</v>
      </c>
      <c r="U179" s="9" t="s">
        <v>63</v>
      </c>
      <c r="V179" s="9" t="s">
        <v>987</v>
      </c>
      <c r="W179" s="14">
        <v>30</v>
      </c>
    </row>
    <row r="180" spans="1:23" ht="28.5" customHeight="1">
      <c r="A180" s="9" t="s">
        <v>320</v>
      </c>
      <c r="B180" s="9" t="s">
        <v>522</v>
      </c>
      <c r="C180" s="9">
        <v>59</v>
      </c>
      <c r="D180" s="10">
        <v>135.9</v>
      </c>
      <c r="E180" s="10">
        <v>142.07</v>
      </c>
      <c r="F180" s="9" t="s">
        <v>5</v>
      </c>
      <c r="G180" s="9">
        <v>4</v>
      </c>
      <c r="H180" s="9" t="s">
        <v>328</v>
      </c>
      <c r="I180" s="9" t="s">
        <v>6</v>
      </c>
      <c r="J180" s="9" t="s">
        <v>73</v>
      </c>
      <c r="K180" s="11">
        <v>272</v>
      </c>
      <c r="L180" s="11">
        <v>60</v>
      </c>
      <c r="M180" s="12">
        <v>2007</v>
      </c>
      <c r="N180" s="12">
        <f t="shared" si="22"/>
        <v>71.450267328042671</v>
      </c>
      <c r="O180" s="10">
        <v>3.5348999999999999</v>
      </c>
      <c r="P180" s="10">
        <v>0.1663</v>
      </c>
      <c r="Q180" s="11">
        <v>100</v>
      </c>
      <c r="R180" s="10">
        <f t="shared" si="23"/>
        <v>3.4242772399999999</v>
      </c>
      <c r="T180" s="11">
        <v>53.976900000000001</v>
      </c>
      <c r="U180" s="9" t="s">
        <v>63</v>
      </c>
      <c r="V180" s="9" t="s">
        <v>990</v>
      </c>
      <c r="W180" s="14">
        <v>14</v>
      </c>
    </row>
    <row r="181" spans="1:23" ht="28.5" customHeight="1">
      <c r="A181" s="9" t="s">
        <v>320</v>
      </c>
      <c r="B181" s="9" t="s">
        <v>522</v>
      </c>
      <c r="C181" s="9">
        <v>59</v>
      </c>
      <c r="D181" s="10">
        <v>142.07</v>
      </c>
      <c r="E181" s="10">
        <v>146.11199999999999</v>
      </c>
      <c r="F181" s="9" t="s">
        <v>5</v>
      </c>
      <c r="G181" s="9">
        <v>4</v>
      </c>
      <c r="H181" s="9" t="s">
        <v>328</v>
      </c>
      <c r="I181" s="9" t="s">
        <v>6</v>
      </c>
      <c r="J181" s="9" t="s">
        <v>73</v>
      </c>
      <c r="K181" s="11">
        <v>252.19200000000001</v>
      </c>
      <c r="L181" s="11">
        <v>56.698700000000002</v>
      </c>
      <c r="M181" s="12">
        <v>1985</v>
      </c>
      <c r="N181" s="12">
        <f t="shared" si="22"/>
        <v>126.88243336654844</v>
      </c>
      <c r="O181" s="10">
        <v>2.5630000000000002</v>
      </c>
      <c r="P181" s="10">
        <v>0.28739999999999999</v>
      </c>
      <c r="Q181" s="11">
        <v>100</v>
      </c>
      <c r="R181" s="10">
        <f t="shared" si="23"/>
        <v>2.2326049600000002</v>
      </c>
      <c r="T181" s="11">
        <v>48.662500000000001</v>
      </c>
      <c r="U181" s="9" t="s">
        <v>63</v>
      </c>
      <c r="V181" s="9" t="s">
        <v>988</v>
      </c>
      <c r="W181" s="14">
        <v>7</v>
      </c>
    </row>
    <row r="182" spans="1:23" ht="28.5" customHeight="1">
      <c r="A182" s="9" t="s">
        <v>320</v>
      </c>
      <c r="B182" s="9" t="s">
        <v>522</v>
      </c>
      <c r="C182" s="9">
        <v>59</v>
      </c>
      <c r="D182" s="10">
        <v>146.11199999999999</v>
      </c>
      <c r="E182" s="10">
        <v>152.928</v>
      </c>
      <c r="F182" s="9" t="s">
        <v>5</v>
      </c>
      <c r="G182" s="9">
        <v>4</v>
      </c>
      <c r="H182" s="9" t="s">
        <v>328</v>
      </c>
      <c r="I182" s="9" t="s">
        <v>6</v>
      </c>
      <c r="J182" s="9" t="s">
        <v>73</v>
      </c>
      <c r="K182" s="11">
        <v>236</v>
      </c>
      <c r="L182" s="11">
        <v>54</v>
      </c>
      <c r="M182" s="12">
        <v>1956</v>
      </c>
      <c r="N182" s="12">
        <f t="shared" si="22"/>
        <v>104.2630316284539</v>
      </c>
      <c r="O182" s="10">
        <v>2.9222999999999999</v>
      </c>
      <c r="P182" s="10">
        <v>0.2455</v>
      </c>
      <c r="Q182" s="11">
        <v>94</v>
      </c>
      <c r="R182" s="10">
        <f t="shared" si="23"/>
        <v>2.5012189999999999</v>
      </c>
      <c r="T182" s="11">
        <v>58.8538</v>
      </c>
      <c r="U182" s="9" t="s">
        <v>63</v>
      </c>
      <c r="V182" s="9" t="s">
        <v>988</v>
      </c>
      <c r="W182" s="14">
        <v>12</v>
      </c>
    </row>
    <row r="183" spans="1:23" ht="28.5" customHeight="1">
      <c r="A183" s="9" t="s">
        <v>320</v>
      </c>
      <c r="B183" s="9" t="s">
        <v>522</v>
      </c>
      <c r="C183" s="9">
        <v>59</v>
      </c>
      <c r="D183" s="10">
        <v>152.928</v>
      </c>
      <c r="E183" s="10">
        <v>159</v>
      </c>
      <c r="F183" s="9" t="s">
        <v>5</v>
      </c>
      <c r="G183" s="9">
        <v>4</v>
      </c>
      <c r="H183" s="9" t="s">
        <v>328</v>
      </c>
      <c r="I183" s="9" t="s">
        <v>6</v>
      </c>
      <c r="J183" s="9" t="s">
        <v>73</v>
      </c>
      <c r="K183" s="11">
        <v>239.5692</v>
      </c>
      <c r="L183" s="11">
        <v>54</v>
      </c>
      <c r="M183" s="12">
        <v>1991</v>
      </c>
      <c r="N183" s="12">
        <f t="shared" si="22"/>
        <v>77.203051551157444</v>
      </c>
      <c r="O183" s="10">
        <v>3.4188999999999998</v>
      </c>
      <c r="P183" s="10">
        <v>0.20349999999999999</v>
      </c>
      <c r="Q183" s="11">
        <v>91</v>
      </c>
      <c r="R183" s="10">
        <f t="shared" si="23"/>
        <v>2.9832509999999997</v>
      </c>
      <c r="T183" s="11">
        <v>65.183300000000003</v>
      </c>
      <c r="U183" s="9" t="s">
        <v>63</v>
      </c>
      <c r="V183" s="9" t="s">
        <v>987</v>
      </c>
      <c r="W183" s="14">
        <v>25</v>
      </c>
    </row>
    <row r="184" spans="1:23" ht="28.5" customHeight="1">
      <c r="A184" s="9" t="s">
        <v>320</v>
      </c>
      <c r="B184" s="9" t="s">
        <v>522</v>
      </c>
      <c r="C184" s="9">
        <v>59</v>
      </c>
      <c r="D184" s="10">
        <v>159</v>
      </c>
      <c r="E184" s="10">
        <v>170.107</v>
      </c>
      <c r="F184" s="9" t="s">
        <v>5</v>
      </c>
      <c r="G184" s="9">
        <v>4</v>
      </c>
      <c r="H184" s="9" t="s">
        <v>328</v>
      </c>
      <c r="I184" s="9" t="s">
        <v>6</v>
      </c>
      <c r="J184" s="9" t="s">
        <v>73</v>
      </c>
      <c r="K184" s="11">
        <v>242</v>
      </c>
      <c r="L184" s="11">
        <v>54</v>
      </c>
      <c r="M184" s="12">
        <v>1991</v>
      </c>
      <c r="N184" s="12">
        <f t="shared" si="22"/>
        <v>90.110290354119741</v>
      </c>
      <c r="O184" s="10">
        <v>3.1722999999999999</v>
      </c>
      <c r="P184" s="10">
        <v>0.2195</v>
      </c>
      <c r="Q184" s="11">
        <v>88</v>
      </c>
      <c r="R184" s="10">
        <f t="shared" si="23"/>
        <v>2.6195789999999999</v>
      </c>
      <c r="T184" s="11">
        <v>64.145799999999994</v>
      </c>
      <c r="U184" s="9" t="s">
        <v>63</v>
      </c>
      <c r="V184" s="9" t="s">
        <v>987</v>
      </c>
      <c r="W184" s="14">
        <v>14</v>
      </c>
    </row>
    <row r="185" spans="1:23" ht="28.5" customHeight="1">
      <c r="A185" s="9" t="s">
        <v>329</v>
      </c>
      <c r="B185" s="9" t="s">
        <v>524</v>
      </c>
      <c r="C185" s="9" t="s">
        <v>978</v>
      </c>
      <c r="D185" s="10">
        <v>153.41200000000001</v>
      </c>
      <c r="E185" s="10">
        <v>200.12899999999999</v>
      </c>
      <c r="F185" s="9" t="s">
        <v>5</v>
      </c>
      <c r="G185" s="9">
        <v>4</v>
      </c>
      <c r="H185" s="9" t="s">
        <v>330</v>
      </c>
      <c r="I185" s="9" t="s">
        <v>6</v>
      </c>
      <c r="J185" s="9" t="s">
        <v>73</v>
      </c>
      <c r="K185" s="11">
        <v>1639.3572999999999</v>
      </c>
      <c r="L185" s="11">
        <v>204.60140000000001</v>
      </c>
      <c r="M185" s="12">
        <v>1996</v>
      </c>
      <c r="N185" s="12">
        <f t="shared" si="22"/>
        <v>108.72759080350588</v>
      </c>
      <c r="O185" s="10">
        <v>2.8475999999999999</v>
      </c>
      <c r="P185" s="10">
        <v>0.26910000000000001</v>
      </c>
      <c r="Q185" s="11">
        <v>98</v>
      </c>
      <c r="R185" s="10">
        <f t="shared" si="23"/>
        <v>2.4979407599999996</v>
      </c>
      <c r="T185" s="11">
        <v>42.62</v>
      </c>
      <c r="U185" s="9" t="s">
        <v>213</v>
      </c>
      <c r="V185" s="9" t="s">
        <v>986</v>
      </c>
      <c r="W185" s="14">
        <v>24</v>
      </c>
    </row>
    <row r="186" spans="1:23" ht="28.5" customHeight="1">
      <c r="A186" s="9" t="s">
        <v>329</v>
      </c>
      <c r="B186" s="9" t="s">
        <v>523</v>
      </c>
      <c r="C186" s="9">
        <v>16</v>
      </c>
      <c r="D186" s="10">
        <v>200.12899999999999</v>
      </c>
      <c r="E186" s="10">
        <v>204.851</v>
      </c>
      <c r="F186" s="9" t="s">
        <v>5</v>
      </c>
      <c r="G186" s="9">
        <v>4</v>
      </c>
      <c r="H186" s="9" t="s">
        <v>331</v>
      </c>
      <c r="I186" s="9" t="s">
        <v>6</v>
      </c>
      <c r="J186" s="9" t="s">
        <v>73</v>
      </c>
      <c r="K186" s="11">
        <v>806.46119999999996</v>
      </c>
      <c r="L186" s="11">
        <v>163.33609999999999</v>
      </c>
      <c r="M186" s="12">
        <v>2002</v>
      </c>
      <c r="N186" s="12">
        <f t="shared" si="22"/>
        <v>51.375497161572419</v>
      </c>
      <c r="O186" s="10">
        <v>3.9714</v>
      </c>
      <c r="P186" s="10">
        <v>0.19020000000000001</v>
      </c>
      <c r="Q186" s="11">
        <v>98</v>
      </c>
      <c r="R186" s="10">
        <f t="shared" si="23"/>
        <v>3.7666958400000001</v>
      </c>
      <c r="T186" s="11">
        <v>42</v>
      </c>
      <c r="U186" s="9" t="s">
        <v>74</v>
      </c>
      <c r="V186" s="9" t="s">
        <v>986</v>
      </c>
      <c r="W186" s="14">
        <v>14</v>
      </c>
    </row>
    <row r="187" spans="1:23" ht="28.5" customHeight="1">
      <c r="A187" s="9" t="s">
        <v>329</v>
      </c>
      <c r="B187" s="9" t="s">
        <v>523</v>
      </c>
      <c r="C187" s="9">
        <v>16</v>
      </c>
      <c r="D187" s="10">
        <v>204.851</v>
      </c>
      <c r="E187" s="10">
        <v>214.85</v>
      </c>
      <c r="F187" s="9" t="s">
        <v>5</v>
      </c>
      <c r="G187" s="9">
        <v>4</v>
      </c>
      <c r="H187" s="9" t="s">
        <v>331</v>
      </c>
      <c r="I187" s="9" t="s">
        <v>6</v>
      </c>
      <c r="J187" s="9" t="s">
        <v>73</v>
      </c>
      <c r="K187" s="11">
        <v>777.37429999999995</v>
      </c>
      <c r="L187" s="11">
        <v>162.56110000000001</v>
      </c>
      <c r="M187" s="12">
        <v>2002</v>
      </c>
      <c r="N187" s="12">
        <f t="shared" si="22"/>
        <v>50.872630466966889</v>
      </c>
      <c r="O187" s="10">
        <v>3.9830000000000001</v>
      </c>
      <c r="P187" s="10">
        <v>0.17100000000000001</v>
      </c>
      <c r="Q187" s="11">
        <v>98</v>
      </c>
      <c r="R187" s="10">
        <f t="shared" si="23"/>
        <v>3.8060360000000002</v>
      </c>
      <c r="T187" s="11">
        <v>46.918999999999997</v>
      </c>
      <c r="U187" s="9" t="s">
        <v>74</v>
      </c>
      <c r="V187" s="9"/>
    </row>
    <row r="188" spans="1:23" ht="28.5" customHeight="1">
      <c r="A188" s="9" t="s">
        <v>329</v>
      </c>
      <c r="B188" s="9" t="s">
        <v>523</v>
      </c>
      <c r="C188" s="9">
        <v>16</v>
      </c>
      <c r="D188" s="10">
        <v>214.85</v>
      </c>
      <c r="E188" s="10">
        <v>220.47300000000001</v>
      </c>
      <c r="F188" s="9" t="s">
        <v>5</v>
      </c>
      <c r="G188" s="9">
        <v>4</v>
      </c>
      <c r="H188" s="9" t="s">
        <v>331</v>
      </c>
      <c r="I188" s="9" t="s">
        <v>6</v>
      </c>
      <c r="J188" s="9" t="s">
        <v>86</v>
      </c>
      <c r="K188" s="11">
        <v>852.49969999999996</v>
      </c>
      <c r="L188" s="11">
        <v>186.65520000000001</v>
      </c>
      <c r="M188" s="12">
        <v>2004</v>
      </c>
      <c r="N188" s="12">
        <f t="shared" si="22"/>
        <v>73.535755509206837</v>
      </c>
      <c r="O188" s="10">
        <v>3.4923999999999999</v>
      </c>
      <c r="P188" s="10">
        <v>0.17369999999999999</v>
      </c>
      <c r="Q188" s="11">
        <v>95</v>
      </c>
      <c r="R188" s="10">
        <f t="shared" si="23"/>
        <v>3.2217132399999997</v>
      </c>
      <c r="T188" s="11">
        <v>46.658299999999997</v>
      </c>
      <c r="U188" s="9" t="s">
        <v>74</v>
      </c>
      <c r="V188" s="9" t="s">
        <v>986</v>
      </c>
      <c r="W188" s="14">
        <v>2</v>
      </c>
    </row>
    <row r="189" spans="1:23" ht="28.5" customHeight="1">
      <c r="A189" s="9" t="s">
        <v>329</v>
      </c>
      <c r="B189" s="9" t="s">
        <v>523</v>
      </c>
      <c r="C189" s="9">
        <v>16</v>
      </c>
      <c r="D189" s="10">
        <v>220.47300000000001</v>
      </c>
      <c r="E189" s="10">
        <v>226.285</v>
      </c>
      <c r="F189" s="9" t="s">
        <v>5</v>
      </c>
      <c r="G189" s="9">
        <v>4</v>
      </c>
      <c r="H189" s="9" t="s">
        <v>332</v>
      </c>
      <c r="I189" s="9" t="s">
        <v>6</v>
      </c>
      <c r="J189" s="9" t="s">
        <v>79</v>
      </c>
      <c r="K189" s="11">
        <v>655.04470000000003</v>
      </c>
      <c r="L189" s="11">
        <v>189.51070000000001</v>
      </c>
      <c r="M189" s="12">
        <v>2007</v>
      </c>
      <c r="N189" s="12">
        <f t="shared" si="22"/>
        <v>51.015538161546736</v>
      </c>
      <c r="O189" s="10">
        <v>3.9796999999999998</v>
      </c>
      <c r="P189" s="10">
        <v>0.191</v>
      </c>
      <c r="Q189" s="11">
        <v>98</v>
      </c>
      <c r="R189" s="10">
        <f t="shared" si="23"/>
        <v>3.7737759999999998</v>
      </c>
      <c r="T189" s="11">
        <v>46.191699999999997</v>
      </c>
      <c r="U189" s="9" t="s">
        <v>74</v>
      </c>
      <c r="V189" s="9" t="s">
        <v>986</v>
      </c>
      <c r="W189" s="14">
        <v>15</v>
      </c>
    </row>
    <row r="190" spans="1:23" ht="28.5" customHeight="1">
      <c r="A190" s="9" t="s">
        <v>329</v>
      </c>
      <c r="B190" s="9" t="s">
        <v>523</v>
      </c>
      <c r="C190" s="9">
        <v>16</v>
      </c>
      <c r="D190" s="10">
        <v>226.285</v>
      </c>
      <c r="E190" s="10">
        <v>233.31</v>
      </c>
      <c r="F190" s="9" t="s">
        <v>5</v>
      </c>
      <c r="G190" s="9">
        <v>4</v>
      </c>
      <c r="H190" s="9" t="s">
        <v>332</v>
      </c>
      <c r="I190" s="9" t="s">
        <v>6</v>
      </c>
      <c r="J190" s="9" t="s">
        <v>79</v>
      </c>
      <c r="K190" s="11">
        <v>652.22019999999998</v>
      </c>
      <c r="L190" s="11">
        <v>189.0702</v>
      </c>
      <c r="M190" s="12">
        <v>2006</v>
      </c>
      <c r="N190" s="12">
        <f t="shared" si="22"/>
        <v>71.294258795432768</v>
      </c>
      <c r="O190" s="10">
        <v>3.5381</v>
      </c>
      <c r="P190" s="10">
        <v>0.1176</v>
      </c>
      <c r="Q190" s="11">
        <v>93</v>
      </c>
      <c r="R190" s="10">
        <f t="shared" si="23"/>
        <v>3.27278096</v>
      </c>
      <c r="T190" s="11">
        <v>56.907699999999998</v>
      </c>
      <c r="U190" s="9" t="s">
        <v>74</v>
      </c>
      <c r="V190" s="9" t="s">
        <v>986</v>
      </c>
      <c r="W190" s="14">
        <v>3</v>
      </c>
    </row>
    <row r="191" spans="1:23" ht="28.5" customHeight="1">
      <c r="A191" s="9" t="s">
        <v>329</v>
      </c>
      <c r="B191" s="9" t="s">
        <v>523</v>
      </c>
      <c r="C191" s="9">
        <v>16</v>
      </c>
      <c r="D191" s="10">
        <v>233.31</v>
      </c>
      <c r="E191" s="10">
        <v>241.994</v>
      </c>
      <c r="F191" s="9" t="s">
        <v>5</v>
      </c>
      <c r="G191" s="9">
        <v>4</v>
      </c>
      <c r="H191" s="9" t="s">
        <v>332</v>
      </c>
      <c r="I191" s="9" t="s">
        <v>6</v>
      </c>
      <c r="J191" s="9" t="s">
        <v>73</v>
      </c>
      <c r="K191" s="11">
        <v>751.97950000000003</v>
      </c>
      <c r="L191" s="11">
        <v>216.09100000000001</v>
      </c>
      <c r="M191" s="12">
        <v>2010</v>
      </c>
      <c r="N191" s="12">
        <f t="shared" si="22"/>
        <v>41.726213037688353</v>
      </c>
      <c r="O191" s="10">
        <v>4.2</v>
      </c>
      <c r="P191" s="10">
        <v>0.02</v>
      </c>
      <c r="Q191" s="11">
        <v>100</v>
      </c>
      <c r="R191" s="10">
        <f t="shared" si="23"/>
        <v>4.1984000000000004</v>
      </c>
      <c r="T191" s="11">
        <v>56.012500000000003</v>
      </c>
      <c r="U191" s="9" t="s">
        <v>74</v>
      </c>
      <c r="V191" s="9"/>
    </row>
    <row r="192" spans="1:23" ht="28.5" customHeight="1">
      <c r="A192" s="9" t="s">
        <v>329</v>
      </c>
      <c r="B192" s="9" t="s">
        <v>523</v>
      </c>
      <c r="C192" s="9">
        <v>16</v>
      </c>
      <c r="D192" s="10">
        <v>241.994</v>
      </c>
      <c r="E192" s="10">
        <v>246.59299999999999</v>
      </c>
      <c r="F192" s="9" t="s">
        <v>5</v>
      </c>
      <c r="G192" s="9">
        <v>4</v>
      </c>
      <c r="H192" s="9" t="s">
        <v>332</v>
      </c>
      <c r="I192" s="9" t="s">
        <v>6</v>
      </c>
      <c r="J192" s="9" t="s">
        <v>73</v>
      </c>
      <c r="K192" s="11">
        <v>991.88520000000005</v>
      </c>
      <c r="L192" s="11">
        <v>223.38200000000001</v>
      </c>
      <c r="M192" s="12">
        <v>2009</v>
      </c>
      <c r="N192" s="12">
        <f t="shared" si="22"/>
        <v>40.641781641563767</v>
      </c>
      <c r="O192" s="10">
        <v>4.2264999999999997</v>
      </c>
      <c r="P192" s="10">
        <v>0.10730000000000001</v>
      </c>
      <c r="Q192" s="11">
        <v>99</v>
      </c>
      <c r="R192" s="10">
        <f t="shared" si="23"/>
        <v>4.1504468399999999</v>
      </c>
      <c r="T192" s="11">
        <v>47</v>
      </c>
      <c r="U192" s="9" t="s">
        <v>74</v>
      </c>
      <c r="V192" s="9"/>
    </row>
    <row r="193" spans="1:23" ht="28.5" customHeight="1">
      <c r="A193" s="9" t="s">
        <v>329</v>
      </c>
      <c r="B193" s="9" t="s">
        <v>523</v>
      </c>
      <c r="C193" s="9">
        <v>16</v>
      </c>
      <c r="D193" s="10">
        <v>246.59299999999999</v>
      </c>
      <c r="E193" s="10">
        <v>247.34299999999999</v>
      </c>
      <c r="F193" s="9" t="s">
        <v>5</v>
      </c>
      <c r="G193" s="9">
        <v>4</v>
      </c>
      <c r="H193" s="9" t="s">
        <v>332</v>
      </c>
      <c r="I193" s="9" t="s">
        <v>6</v>
      </c>
      <c r="J193" s="9" t="s">
        <v>73</v>
      </c>
      <c r="K193" s="11">
        <v>1499.8</v>
      </c>
      <c r="L193" s="11">
        <v>353.20400000000001</v>
      </c>
      <c r="M193" s="12">
        <v>1999</v>
      </c>
      <c r="N193" s="12">
        <f t="shared" si="22"/>
        <v>89.844181919150913</v>
      </c>
      <c r="O193" s="10">
        <v>3.1772</v>
      </c>
      <c r="P193" s="10">
        <v>0.40639999999999998</v>
      </c>
      <c r="Q193" s="11">
        <v>78</v>
      </c>
      <c r="R193" s="10">
        <f t="shared" si="23"/>
        <v>1.85655616</v>
      </c>
      <c r="T193" s="11">
        <v>33.6</v>
      </c>
      <c r="U193" s="9" t="s">
        <v>74</v>
      </c>
      <c r="V193" s="9" t="s">
        <v>988</v>
      </c>
      <c r="W193" s="14">
        <v>1</v>
      </c>
    </row>
    <row r="194" spans="1:23" ht="28.5" customHeight="1">
      <c r="A194" s="9" t="s">
        <v>329</v>
      </c>
      <c r="B194" s="9" t="s">
        <v>523</v>
      </c>
      <c r="C194" s="9" t="s">
        <v>981</v>
      </c>
      <c r="D194" s="10">
        <v>247.34299999999999</v>
      </c>
      <c r="E194" s="10">
        <v>248.97200000000001</v>
      </c>
      <c r="F194" s="9" t="s">
        <v>5</v>
      </c>
      <c r="G194" s="9">
        <v>4</v>
      </c>
      <c r="H194" s="9" t="s">
        <v>333</v>
      </c>
      <c r="I194" s="9" t="s">
        <v>6</v>
      </c>
      <c r="J194" s="9" t="s">
        <v>79</v>
      </c>
      <c r="K194" s="11">
        <v>1133.2203999999999</v>
      </c>
      <c r="L194" s="11">
        <v>376.178</v>
      </c>
      <c r="M194" s="12">
        <v>1994</v>
      </c>
      <c r="N194" s="12">
        <f t="shared" si="22"/>
        <v>109.77215801457436</v>
      </c>
      <c r="O194" s="10">
        <v>2.8304</v>
      </c>
      <c r="P194" s="10">
        <v>0.24579999999999999</v>
      </c>
      <c r="Q194" s="11">
        <v>93</v>
      </c>
      <c r="R194" s="10">
        <f t="shared" si="23"/>
        <v>2.3787294399999999</v>
      </c>
      <c r="T194" s="11">
        <v>43.533299999999997</v>
      </c>
      <c r="U194" s="9" t="s">
        <v>74</v>
      </c>
      <c r="V194" s="9" t="s">
        <v>988</v>
      </c>
      <c r="W194" s="14">
        <v>1</v>
      </c>
    </row>
    <row r="195" spans="1:23" ht="28.5" customHeight="1">
      <c r="A195" s="9" t="s">
        <v>329</v>
      </c>
      <c r="B195" s="9" t="s">
        <v>523</v>
      </c>
      <c r="C195" s="9">
        <v>16</v>
      </c>
      <c r="D195" s="10">
        <v>248.97200000000001</v>
      </c>
      <c r="E195" s="10">
        <v>250.05099999999999</v>
      </c>
      <c r="F195" s="9" t="s">
        <v>5</v>
      </c>
      <c r="G195" s="9">
        <v>4</v>
      </c>
      <c r="H195" s="9" t="s">
        <v>334</v>
      </c>
      <c r="I195" s="9" t="s">
        <v>6</v>
      </c>
      <c r="J195" s="9" t="s">
        <v>73</v>
      </c>
      <c r="K195" s="11">
        <v>1858.443</v>
      </c>
      <c r="L195" s="11">
        <v>373.96010000000001</v>
      </c>
      <c r="M195" s="12">
        <v>1999</v>
      </c>
      <c r="N195" s="12">
        <f t="shared" si="22"/>
        <v>112.50441033603177</v>
      </c>
      <c r="O195" s="10">
        <v>2.7858999999999998</v>
      </c>
      <c r="P195" s="10">
        <v>0.29270000000000002</v>
      </c>
      <c r="Q195" s="11">
        <v>98</v>
      </c>
      <c r="R195" s="10">
        <f t="shared" si="23"/>
        <v>2.3832068399999997</v>
      </c>
      <c r="T195" s="11">
        <v>42.8</v>
      </c>
      <c r="U195" s="9" t="s">
        <v>213</v>
      </c>
      <c r="V195" s="9" t="s">
        <v>986</v>
      </c>
      <c r="W195" s="14">
        <v>21</v>
      </c>
    </row>
    <row r="196" spans="1:23" ht="28.5" customHeight="1">
      <c r="A196" s="9" t="s">
        <v>329</v>
      </c>
      <c r="B196" s="9" t="s">
        <v>523</v>
      </c>
      <c r="C196" s="9">
        <v>16</v>
      </c>
      <c r="D196" s="10">
        <v>250.05099999999999</v>
      </c>
      <c r="E196" s="10">
        <v>259.084</v>
      </c>
      <c r="F196" s="9" t="s">
        <v>5</v>
      </c>
      <c r="G196" s="9">
        <v>4</v>
      </c>
      <c r="H196" s="9" t="s">
        <v>334</v>
      </c>
      <c r="I196" s="9" t="s">
        <v>6</v>
      </c>
      <c r="J196" s="9" t="s">
        <v>73</v>
      </c>
      <c r="K196" s="11">
        <v>861.05640000000005</v>
      </c>
      <c r="L196" s="11">
        <v>176.11109999999999</v>
      </c>
      <c r="M196" s="12">
        <v>1993</v>
      </c>
      <c r="N196" s="12">
        <f t="shared" si="22"/>
        <v>87.205446007993942</v>
      </c>
      <c r="O196" s="10">
        <v>3.2262</v>
      </c>
      <c r="P196" s="10">
        <v>0.21240000000000001</v>
      </c>
      <c r="Q196" s="11">
        <v>87</v>
      </c>
      <c r="R196" s="10">
        <f t="shared" si="23"/>
        <v>2.6557449599999998</v>
      </c>
      <c r="T196" s="11">
        <v>42.2789</v>
      </c>
      <c r="U196" s="9" t="s">
        <v>74</v>
      </c>
      <c r="V196" s="9" t="s">
        <v>987</v>
      </c>
      <c r="W196" s="14">
        <v>5</v>
      </c>
    </row>
    <row r="197" spans="1:23" ht="28.5" customHeight="1">
      <c r="A197" s="9" t="s">
        <v>335</v>
      </c>
      <c r="B197" s="9" t="s">
        <v>523</v>
      </c>
      <c r="C197" s="9">
        <v>18</v>
      </c>
      <c r="D197" s="10">
        <v>0</v>
      </c>
      <c r="E197" s="10">
        <v>2.9830000000000001</v>
      </c>
      <c r="F197" s="9" t="s">
        <v>5</v>
      </c>
      <c r="G197" s="9">
        <v>4</v>
      </c>
      <c r="H197" s="9" t="s">
        <v>336</v>
      </c>
      <c r="I197" s="9" t="s">
        <v>6</v>
      </c>
      <c r="J197" s="9" t="s">
        <v>73</v>
      </c>
      <c r="K197" s="11">
        <v>524</v>
      </c>
      <c r="L197" s="11">
        <v>207</v>
      </c>
      <c r="M197" s="12">
        <v>1998</v>
      </c>
      <c r="N197" s="12">
        <f t="shared" si="22"/>
        <v>58.832318962472371</v>
      </c>
      <c r="O197" s="10">
        <v>3.8033000000000001</v>
      </c>
      <c r="P197" s="10">
        <v>0.21729999999999999</v>
      </c>
      <c r="Q197" s="11">
        <v>94</v>
      </c>
      <c r="R197" s="10">
        <f t="shared" si="23"/>
        <v>3.4344228399999999</v>
      </c>
      <c r="T197" s="11">
        <v>65.616699999999994</v>
      </c>
      <c r="U197" s="9" t="s">
        <v>74</v>
      </c>
      <c r="V197" s="9" t="s">
        <v>986</v>
      </c>
      <c r="W197" s="14">
        <v>6</v>
      </c>
    </row>
    <row r="198" spans="1:23" ht="28.5" customHeight="1">
      <c r="A198" s="9" t="s">
        <v>335</v>
      </c>
      <c r="B198" s="9" t="s">
        <v>523</v>
      </c>
      <c r="C198" s="9">
        <v>18</v>
      </c>
      <c r="D198" s="10">
        <v>2.9830000000000001</v>
      </c>
      <c r="E198" s="10">
        <v>10.154</v>
      </c>
      <c r="F198" s="9" t="s">
        <v>5</v>
      </c>
      <c r="G198" s="9">
        <v>4</v>
      </c>
      <c r="H198" s="9" t="s">
        <v>336</v>
      </c>
      <c r="I198" s="9" t="s">
        <v>6</v>
      </c>
      <c r="J198" s="9" t="s">
        <v>86</v>
      </c>
      <c r="K198" s="11">
        <v>525.07439999999997</v>
      </c>
      <c r="L198" s="11">
        <v>207</v>
      </c>
      <c r="M198" s="12">
        <v>1998</v>
      </c>
      <c r="N198" s="12">
        <f t="shared" si="22"/>
        <v>73.911363301967384</v>
      </c>
      <c r="O198" s="10">
        <v>3.4847999999999999</v>
      </c>
      <c r="P198" s="10">
        <v>0.24390000000000001</v>
      </c>
      <c r="Q198" s="11">
        <v>98</v>
      </c>
      <c r="R198" s="10">
        <f t="shared" si="23"/>
        <v>3.1868511599999998</v>
      </c>
      <c r="T198" s="11">
        <v>51.737499999999997</v>
      </c>
      <c r="U198" s="9" t="s">
        <v>74</v>
      </c>
      <c r="V198" s="9" t="s">
        <v>987</v>
      </c>
      <c r="W198" s="14">
        <v>12</v>
      </c>
    </row>
    <row r="199" spans="1:23" ht="28.5" customHeight="1">
      <c r="A199" s="9" t="s">
        <v>337</v>
      </c>
      <c r="B199" s="9" t="s">
        <v>522</v>
      </c>
      <c r="C199" s="9">
        <v>451</v>
      </c>
      <c r="D199" s="10">
        <v>0</v>
      </c>
      <c r="E199" s="10">
        <v>0.28999999999999998</v>
      </c>
      <c r="F199" s="9" t="s">
        <v>5</v>
      </c>
      <c r="G199" s="9">
        <v>4</v>
      </c>
      <c r="H199" s="9" t="s">
        <v>338</v>
      </c>
      <c r="I199" s="9" t="s">
        <v>6</v>
      </c>
      <c r="K199" s="11">
        <v>120</v>
      </c>
      <c r="L199" s="11">
        <v>19</v>
      </c>
      <c r="M199" s="12">
        <v>2003</v>
      </c>
      <c r="N199" s="12">
        <f t="shared" si="22"/>
        <v>137.50194966244408</v>
      </c>
      <c r="O199" s="10">
        <v>2.4098999999999999</v>
      </c>
      <c r="P199" s="10">
        <v>0.1963</v>
      </c>
      <c r="Q199" s="11">
        <v>99</v>
      </c>
      <c r="R199" s="10">
        <f t="shared" si="23"/>
        <v>2.2257652400000003</v>
      </c>
      <c r="T199" s="11">
        <v>49.6</v>
      </c>
      <c r="U199" s="9" t="s">
        <v>63</v>
      </c>
      <c r="V199" s="9" t="s">
        <v>987</v>
      </c>
      <c r="W199" s="14">
        <v>22</v>
      </c>
    </row>
    <row r="200" spans="1:23" ht="28.5" customHeight="1">
      <c r="A200" s="9" t="s">
        <v>337</v>
      </c>
      <c r="B200" s="9" t="s">
        <v>522</v>
      </c>
      <c r="C200" s="9">
        <v>451</v>
      </c>
      <c r="D200" s="10">
        <v>0.75700000000000001</v>
      </c>
      <c r="E200" s="10">
        <v>5.0259999999999998</v>
      </c>
      <c r="F200" s="9" t="s">
        <v>5</v>
      </c>
      <c r="G200" s="9">
        <v>4</v>
      </c>
      <c r="H200" s="9" t="s">
        <v>338</v>
      </c>
      <c r="I200" s="9" t="s">
        <v>6</v>
      </c>
      <c r="J200" s="9" t="s">
        <v>73</v>
      </c>
      <c r="K200" s="11">
        <v>120</v>
      </c>
      <c r="L200" s="11">
        <v>19</v>
      </c>
      <c r="M200" s="12">
        <v>2003</v>
      </c>
      <c r="N200" s="12">
        <f t="shared" si="22"/>
        <v>98.901622329935051</v>
      </c>
      <c r="O200" s="10">
        <v>3.0146000000000002</v>
      </c>
      <c r="P200" s="10">
        <v>0.18090000000000001</v>
      </c>
      <c r="Q200" s="11">
        <v>100</v>
      </c>
      <c r="R200" s="10">
        <f t="shared" si="23"/>
        <v>2.88370076</v>
      </c>
      <c r="T200" s="11">
        <v>54.209099999999999</v>
      </c>
      <c r="U200" s="9" t="s">
        <v>63</v>
      </c>
      <c r="V200" s="9" t="s">
        <v>987</v>
      </c>
      <c r="W200" s="14">
        <v>22</v>
      </c>
    </row>
    <row r="201" spans="1:23" ht="28.5" customHeight="1">
      <c r="A201" s="9" t="s">
        <v>339</v>
      </c>
      <c r="B201" s="9" t="s">
        <v>523</v>
      </c>
      <c r="C201" s="9">
        <v>212</v>
      </c>
      <c r="D201" s="10">
        <v>8.0000000000000002E-3</v>
      </c>
      <c r="E201" s="10">
        <v>10</v>
      </c>
      <c r="F201" s="9" t="s">
        <v>5</v>
      </c>
      <c r="G201" s="9">
        <v>4</v>
      </c>
      <c r="H201" s="9" t="s">
        <v>340</v>
      </c>
      <c r="I201" s="9" t="s">
        <v>6</v>
      </c>
      <c r="J201" s="9" t="s">
        <v>86</v>
      </c>
      <c r="K201" s="11">
        <v>622.93349999999998</v>
      </c>
      <c r="L201" s="11">
        <v>616.68610000000001</v>
      </c>
      <c r="M201" s="12">
        <v>2005</v>
      </c>
      <c r="N201" s="12">
        <f t="shared" si="22"/>
        <v>52.01922246483803</v>
      </c>
      <c r="O201" s="10">
        <v>3.9565999999999999</v>
      </c>
      <c r="P201" s="10">
        <v>0.1416</v>
      </c>
      <c r="Q201" s="11">
        <v>97</v>
      </c>
      <c r="R201" s="10">
        <f t="shared" si="23"/>
        <v>3.7863977599999998</v>
      </c>
      <c r="T201" s="11">
        <v>52.61</v>
      </c>
      <c r="U201" s="9" t="s">
        <v>74</v>
      </c>
      <c r="V201" s="9" t="s">
        <v>986</v>
      </c>
      <c r="W201" s="14">
        <v>10</v>
      </c>
    </row>
    <row r="202" spans="1:23" ht="28.5" customHeight="1">
      <c r="A202" s="9" t="s">
        <v>339</v>
      </c>
      <c r="B202" s="9" t="s">
        <v>523</v>
      </c>
      <c r="C202" s="9">
        <v>212</v>
      </c>
      <c r="D202" s="10">
        <v>10</v>
      </c>
      <c r="E202" s="10">
        <v>20.446000000000002</v>
      </c>
      <c r="F202" s="9" t="s">
        <v>5</v>
      </c>
      <c r="G202" s="9">
        <v>4</v>
      </c>
      <c r="H202" s="9" t="s">
        <v>340</v>
      </c>
      <c r="I202" s="9" t="s">
        <v>6</v>
      </c>
      <c r="J202" s="9" t="s">
        <v>86</v>
      </c>
      <c r="K202" s="11">
        <v>676.56510000000003</v>
      </c>
      <c r="L202" s="11">
        <v>653.15419999999995</v>
      </c>
      <c r="M202" s="12">
        <v>2004</v>
      </c>
      <c r="N202" s="12">
        <f t="shared" si="22"/>
        <v>54.804330920295456</v>
      </c>
      <c r="O202" s="10">
        <v>3.8932000000000002</v>
      </c>
      <c r="P202" s="10">
        <v>0.1308</v>
      </c>
      <c r="Q202" s="11">
        <v>97</v>
      </c>
      <c r="R202" s="10">
        <f t="shared" si="23"/>
        <v>3.7347654400000003</v>
      </c>
      <c r="T202" s="11">
        <v>55.3917</v>
      </c>
      <c r="U202" s="9" t="s">
        <v>74</v>
      </c>
      <c r="V202" s="9" t="s">
        <v>986</v>
      </c>
      <c r="W202" s="14">
        <v>8</v>
      </c>
    </row>
    <row r="203" spans="1:23" ht="28.5" customHeight="1">
      <c r="A203" s="9" t="s">
        <v>341</v>
      </c>
      <c r="B203" s="9" t="s">
        <v>523</v>
      </c>
      <c r="C203" s="9">
        <v>16</v>
      </c>
      <c r="D203" s="10">
        <v>0</v>
      </c>
      <c r="E203" s="10">
        <v>0.38</v>
      </c>
      <c r="F203" s="9" t="s">
        <v>5</v>
      </c>
      <c r="G203" s="9">
        <v>4</v>
      </c>
      <c r="H203" s="9" t="s">
        <v>342</v>
      </c>
      <c r="I203" s="9" t="s">
        <v>13</v>
      </c>
      <c r="J203" s="9" t="s">
        <v>79</v>
      </c>
      <c r="K203" s="11">
        <v>2122</v>
      </c>
      <c r="L203" s="11">
        <v>113</v>
      </c>
      <c r="M203" s="12">
        <v>1999</v>
      </c>
      <c r="N203" s="12">
        <f t="shared" si="22"/>
        <v>96.691049521872884</v>
      </c>
      <c r="O203" s="10">
        <v>3.0535000000000001</v>
      </c>
      <c r="P203" s="10">
        <v>0.39450000000000002</v>
      </c>
      <c r="Q203" s="11">
        <v>88</v>
      </c>
      <c r="R203" s="10">
        <f t="shared" si="23"/>
        <v>2.0709789999999999</v>
      </c>
      <c r="T203" s="11">
        <v>41.45</v>
      </c>
      <c r="U203" s="9" t="s">
        <v>213</v>
      </c>
      <c r="V203" s="9" t="s">
        <v>988</v>
      </c>
      <c r="W203" s="14">
        <v>8</v>
      </c>
    </row>
    <row r="204" spans="1:23" ht="28.5" customHeight="1">
      <c r="A204" s="9" t="s">
        <v>341</v>
      </c>
      <c r="B204" s="9" t="s">
        <v>523</v>
      </c>
      <c r="C204" s="9">
        <v>16</v>
      </c>
      <c r="D204" s="10">
        <v>0.38</v>
      </c>
      <c r="E204" s="10">
        <v>1.1000000000000001</v>
      </c>
      <c r="F204" s="9" t="s">
        <v>5</v>
      </c>
      <c r="G204" s="9">
        <v>4</v>
      </c>
      <c r="H204" s="9" t="s">
        <v>342</v>
      </c>
      <c r="I204" s="9" t="s">
        <v>12</v>
      </c>
      <c r="J204" s="9" t="s">
        <v>79</v>
      </c>
      <c r="K204" s="11">
        <v>2122</v>
      </c>
      <c r="L204" s="11">
        <v>113</v>
      </c>
      <c r="M204" s="12">
        <v>2004</v>
      </c>
      <c r="N204" s="12">
        <f>(LN(O204/5))/-0.0038</f>
        <v>126.59806989911654</v>
      </c>
      <c r="O204" s="10">
        <v>3.0905999999999998</v>
      </c>
      <c r="P204" s="10" t="s">
        <v>226</v>
      </c>
      <c r="Q204" s="11">
        <v>100</v>
      </c>
      <c r="R204" s="10">
        <f>O204-5*(1-(Q204/100))</f>
        <v>3.0905999999999998</v>
      </c>
      <c r="S204" s="10">
        <v>0.2616</v>
      </c>
      <c r="T204" s="11">
        <v>46.75</v>
      </c>
      <c r="U204" s="9" t="s">
        <v>213</v>
      </c>
      <c r="V204" s="9" t="s">
        <v>987</v>
      </c>
      <c r="W204" s="14">
        <v>40</v>
      </c>
    </row>
    <row r="205" spans="1:23" ht="28.5" customHeight="1">
      <c r="A205" s="9" t="s">
        <v>341</v>
      </c>
      <c r="B205" s="9" t="s">
        <v>523</v>
      </c>
      <c r="C205" s="9">
        <v>16</v>
      </c>
      <c r="D205" s="10">
        <v>1.1000000000000001</v>
      </c>
      <c r="E205" s="10">
        <v>1.78</v>
      </c>
      <c r="F205" s="9" t="s">
        <v>5</v>
      </c>
      <c r="G205" s="9">
        <v>4</v>
      </c>
      <c r="H205" s="9" t="s">
        <v>342</v>
      </c>
      <c r="I205" s="9" t="s">
        <v>13</v>
      </c>
      <c r="J205" s="9" t="s">
        <v>79</v>
      </c>
      <c r="K205" s="11">
        <v>1975.3</v>
      </c>
      <c r="L205" s="11">
        <v>105.32940000000001</v>
      </c>
      <c r="M205" s="12">
        <v>2004</v>
      </c>
      <c r="N205" s="12">
        <f t="shared" ref="N205" si="24">(LN(O205/5.35))/-0.0058</f>
        <v>107.83381502337889</v>
      </c>
      <c r="O205" s="10">
        <v>2.8624000000000001</v>
      </c>
      <c r="P205" s="10">
        <v>0.23330000000000001</v>
      </c>
      <c r="Q205" s="11">
        <v>100</v>
      </c>
      <c r="R205" s="10">
        <f>O205-(4*(P205^2))-(3*(1-Q205/100))</f>
        <v>2.6446844400000002</v>
      </c>
      <c r="T205" s="11">
        <v>44.416699999999999</v>
      </c>
      <c r="U205" s="9" t="s">
        <v>213</v>
      </c>
      <c r="V205" s="9" t="s">
        <v>988</v>
      </c>
      <c r="W205" s="14">
        <v>28</v>
      </c>
    </row>
    <row r="206" spans="1:23" ht="28.5" customHeight="1">
      <c r="A206" s="9" t="s">
        <v>341</v>
      </c>
      <c r="B206" s="9" t="s">
        <v>523</v>
      </c>
      <c r="C206" s="9">
        <v>16</v>
      </c>
      <c r="D206" s="10">
        <v>1.78</v>
      </c>
      <c r="E206" s="10">
        <v>1.8280000000000001</v>
      </c>
      <c r="F206" s="9" t="s">
        <v>5</v>
      </c>
      <c r="G206" s="9">
        <v>4</v>
      </c>
      <c r="H206" s="9" t="s">
        <v>342</v>
      </c>
      <c r="I206" s="9" t="s">
        <v>12</v>
      </c>
      <c r="J206" s="9" t="s">
        <v>79</v>
      </c>
      <c r="K206" s="11">
        <v>1816</v>
      </c>
      <c r="L206" s="11">
        <v>97</v>
      </c>
      <c r="M206" s="12">
        <v>2004</v>
      </c>
      <c r="N206" s="12">
        <f>(LN(O206/5))/-0.0038</f>
        <v>197.91860952470927</v>
      </c>
      <c r="O206" s="10">
        <v>2.3569</v>
      </c>
      <c r="P206" s="10" t="s">
        <v>226</v>
      </c>
      <c r="Q206" s="11">
        <v>99</v>
      </c>
      <c r="R206" s="10">
        <f>O206-5*(1-(Q206/100))</f>
        <v>2.3068999999999997</v>
      </c>
      <c r="S206" s="10">
        <v>0.53100000000000003</v>
      </c>
      <c r="U206" s="9" t="s">
        <v>213</v>
      </c>
      <c r="V206" s="9" t="s">
        <v>988</v>
      </c>
      <c r="W206" s="14">
        <v>28</v>
      </c>
    </row>
    <row r="207" spans="1:23" ht="28.5" customHeight="1">
      <c r="A207" s="9" t="s">
        <v>343</v>
      </c>
      <c r="B207" s="9" t="s">
        <v>524</v>
      </c>
      <c r="C207" s="9" t="s">
        <v>824</v>
      </c>
      <c r="D207" s="10">
        <v>298.024</v>
      </c>
      <c r="E207" s="10">
        <v>298.57</v>
      </c>
      <c r="F207" s="9" t="s">
        <v>5</v>
      </c>
      <c r="G207" s="9">
        <v>4</v>
      </c>
      <c r="H207" s="9" t="s">
        <v>344</v>
      </c>
      <c r="I207" s="9" t="s">
        <v>6</v>
      </c>
      <c r="J207" s="9" t="s">
        <v>73</v>
      </c>
      <c r="K207" s="11">
        <v>535.85709999999995</v>
      </c>
      <c r="L207" s="11">
        <v>28.928599999999999</v>
      </c>
      <c r="M207" s="12">
        <v>1971</v>
      </c>
      <c r="N207" s="12">
        <f t="shared" ref="N207:N211" si="25">(LN(O207/5.35))/-0.0058</f>
        <v>84.34873296064282</v>
      </c>
      <c r="O207" s="10">
        <v>3.2801</v>
      </c>
      <c r="P207" s="10">
        <v>0.14560000000000001</v>
      </c>
      <c r="Q207" s="11">
        <v>85</v>
      </c>
      <c r="R207" s="10">
        <f t="shared" ref="R207:R211" si="26">O207-(4*(P207^2))-(3*(1-Q207/100))</f>
        <v>2.7453025599999998</v>
      </c>
      <c r="T207" s="11">
        <v>62.7</v>
      </c>
      <c r="U207" s="9" t="s">
        <v>213</v>
      </c>
      <c r="V207" s="9" t="s">
        <v>987</v>
      </c>
      <c r="W207" s="14">
        <v>35</v>
      </c>
    </row>
    <row r="208" spans="1:23" ht="28.5" customHeight="1">
      <c r="A208" s="9" t="s">
        <v>343</v>
      </c>
      <c r="B208" s="9" t="s">
        <v>524</v>
      </c>
      <c r="C208" s="9" t="s">
        <v>824</v>
      </c>
      <c r="D208" s="10">
        <v>298.57</v>
      </c>
      <c r="E208" s="10">
        <v>300.404</v>
      </c>
      <c r="F208" s="9" t="s">
        <v>5</v>
      </c>
      <c r="G208" s="9">
        <v>4</v>
      </c>
      <c r="H208" s="9" t="s">
        <v>344</v>
      </c>
      <c r="I208" s="9" t="s">
        <v>13</v>
      </c>
      <c r="J208" s="9" t="s">
        <v>79</v>
      </c>
      <c r="K208" s="11">
        <v>2923.5365000000002</v>
      </c>
      <c r="L208" s="11">
        <v>156.16679999999999</v>
      </c>
      <c r="M208" s="12">
        <v>1978</v>
      </c>
      <c r="N208" s="12">
        <f t="shared" si="25"/>
        <v>126.19093775708815</v>
      </c>
      <c r="O208" s="10">
        <v>2.5733000000000001</v>
      </c>
      <c r="P208" s="10">
        <v>0.2457</v>
      </c>
      <c r="Q208" s="11">
        <v>87</v>
      </c>
      <c r="R208" s="10">
        <f t="shared" si="26"/>
        <v>1.94182604</v>
      </c>
      <c r="T208" s="11">
        <v>42.3125</v>
      </c>
      <c r="U208" s="9" t="s">
        <v>213</v>
      </c>
      <c r="V208" s="9" t="s">
        <v>988</v>
      </c>
      <c r="W208" s="14">
        <v>17</v>
      </c>
    </row>
    <row r="209" spans="1:23" ht="28.5" customHeight="1">
      <c r="A209" s="9" t="s">
        <v>343</v>
      </c>
      <c r="B209" s="9" t="s">
        <v>524</v>
      </c>
      <c r="C209" s="9" t="s">
        <v>824</v>
      </c>
      <c r="D209" s="10">
        <v>300.41300000000001</v>
      </c>
      <c r="E209" s="10">
        <v>301.33800000000002</v>
      </c>
      <c r="F209" s="9" t="s">
        <v>5</v>
      </c>
      <c r="G209" s="9">
        <v>4</v>
      </c>
      <c r="H209" s="9" t="s">
        <v>344</v>
      </c>
      <c r="I209" s="9" t="s">
        <v>6</v>
      </c>
      <c r="K209" s="11">
        <v>1298</v>
      </c>
      <c r="L209" s="11">
        <v>69</v>
      </c>
      <c r="M209" s="12">
        <v>1978</v>
      </c>
      <c r="N209" s="12">
        <f t="shared" si="25"/>
        <v>85.202372677635651</v>
      </c>
      <c r="O209" s="10">
        <v>3.2639</v>
      </c>
      <c r="P209" s="10">
        <v>0.16220000000000001</v>
      </c>
      <c r="Q209" s="11">
        <v>97</v>
      </c>
      <c r="R209" s="10">
        <f t="shared" si="26"/>
        <v>3.0686646399999997</v>
      </c>
      <c r="T209" s="11">
        <v>51.133299999999998</v>
      </c>
      <c r="U209" s="9" t="s">
        <v>213</v>
      </c>
      <c r="V209" s="9" t="s">
        <v>988</v>
      </c>
      <c r="W209" s="14">
        <v>41</v>
      </c>
    </row>
    <row r="210" spans="1:23" ht="28.5" customHeight="1">
      <c r="A210" s="9" t="s">
        <v>345</v>
      </c>
      <c r="B210" s="9" t="s">
        <v>524</v>
      </c>
      <c r="C210" s="9" t="s">
        <v>978</v>
      </c>
      <c r="D210" s="10">
        <v>20.922000000000001</v>
      </c>
      <c r="E210" s="10">
        <v>21.143999999999998</v>
      </c>
      <c r="F210" s="9" t="s">
        <v>5</v>
      </c>
      <c r="G210" s="9">
        <v>4</v>
      </c>
      <c r="H210" s="9" t="s">
        <v>346</v>
      </c>
      <c r="I210" s="9" t="s">
        <v>13</v>
      </c>
      <c r="J210" s="9" t="s">
        <v>86</v>
      </c>
      <c r="K210" s="11">
        <v>3218</v>
      </c>
      <c r="L210" s="11">
        <v>87</v>
      </c>
      <c r="M210" s="12">
        <v>1998</v>
      </c>
      <c r="N210" s="12">
        <f t="shared" si="25"/>
        <v>124.2190263524754</v>
      </c>
      <c r="O210" s="10">
        <v>2.6029</v>
      </c>
      <c r="P210" s="10">
        <v>0.22239999999999999</v>
      </c>
      <c r="Q210" s="11">
        <v>93</v>
      </c>
      <c r="R210" s="10">
        <f t="shared" si="26"/>
        <v>2.1950529599999999</v>
      </c>
      <c r="T210" s="11">
        <v>52.1</v>
      </c>
      <c r="U210" s="9" t="s">
        <v>213</v>
      </c>
      <c r="V210" s="9" t="s">
        <v>987</v>
      </c>
      <c r="W210" s="14">
        <v>7</v>
      </c>
    </row>
    <row r="211" spans="1:23" ht="28.5" customHeight="1">
      <c r="A211" s="9" t="s">
        <v>345</v>
      </c>
      <c r="B211" s="9" t="s">
        <v>524</v>
      </c>
      <c r="C211" s="9" t="s">
        <v>978</v>
      </c>
      <c r="D211" s="10">
        <v>21.143999999999998</v>
      </c>
      <c r="E211" s="10">
        <v>21.652000000000001</v>
      </c>
      <c r="F211" s="9" t="s">
        <v>5</v>
      </c>
      <c r="G211" s="9">
        <v>4</v>
      </c>
      <c r="H211" s="9" t="s">
        <v>346</v>
      </c>
      <c r="I211" s="9" t="s">
        <v>13</v>
      </c>
      <c r="J211" s="9" t="s">
        <v>73</v>
      </c>
      <c r="K211" s="11">
        <v>4048</v>
      </c>
      <c r="L211" s="11">
        <v>110</v>
      </c>
      <c r="M211" s="12">
        <v>1998</v>
      </c>
      <c r="N211" s="12">
        <f t="shared" si="25"/>
        <v>130.5813331550824</v>
      </c>
      <c r="O211" s="10">
        <v>2.5085999999999999</v>
      </c>
      <c r="P211" s="10">
        <v>0.24970000000000001</v>
      </c>
      <c r="Q211" s="11">
        <v>83</v>
      </c>
      <c r="R211" s="10">
        <f t="shared" si="26"/>
        <v>1.7491996399999996</v>
      </c>
      <c r="T211" s="11">
        <v>49.8</v>
      </c>
      <c r="U211" s="9" t="s">
        <v>213</v>
      </c>
      <c r="V211" s="9" t="s">
        <v>988</v>
      </c>
      <c r="W211" s="14">
        <v>10</v>
      </c>
    </row>
    <row r="212" spans="1:23" ht="28.5" customHeight="1">
      <c r="A212" s="9" t="s">
        <v>345</v>
      </c>
      <c r="B212" s="9" t="s">
        <v>524</v>
      </c>
      <c r="C212" s="9" t="s">
        <v>978</v>
      </c>
      <c r="D212" s="10">
        <v>21.652000000000001</v>
      </c>
      <c r="E212" s="10">
        <v>22.899000000000001</v>
      </c>
      <c r="F212" s="9" t="s">
        <v>5</v>
      </c>
      <c r="G212" s="9">
        <v>4</v>
      </c>
      <c r="H212" s="9" t="s">
        <v>346</v>
      </c>
      <c r="I212" s="9" t="s">
        <v>12</v>
      </c>
      <c r="J212" s="9" t="s">
        <v>73</v>
      </c>
      <c r="K212" s="11">
        <v>6538.8114999999998</v>
      </c>
      <c r="L212" s="11">
        <v>239.91980000000001</v>
      </c>
      <c r="M212" s="12">
        <v>2010</v>
      </c>
      <c r="N212" s="12">
        <f t="shared" ref="N212:N213" si="27">(LN(O212/5))/-0.0038</f>
        <v>45.882470301257278</v>
      </c>
      <c r="O212" s="10">
        <v>4.2</v>
      </c>
      <c r="P212" s="10" t="s">
        <v>226</v>
      </c>
      <c r="Q212" s="11">
        <v>100</v>
      </c>
      <c r="R212" s="10">
        <f t="shared" ref="R212" si="28">O212-5*(1-(Q212/100))</f>
        <v>4.2</v>
      </c>
      <c r="S212" s="10">
        <v>0.29670000000000002</v>
      </c>
      <c r="T212" s="11">
        <v>42.82</v>
      </c>
      <c r="U212" s="9" t="s">
        <v>213</v>
      </c>
      <c r="V212" s="9" t="s">
        <v>986</v>
      </c>
      <c r="W212" s="14">
        <v>49</v>
      </c>
    </row>
    <row r="213" spans="1:23" ht="28.5" customHeight="1">
      <c r="A213" s="9" t="s">
        <v>345</v>
      </c>
      <c r="B213" s="9" t="s">
        <v>524</v>
      </c>
      <c r="C213" s="9" t="s">
        <v>978</v>
      </c>
      <c r="D213" s="10">
        <v>22.968</v>
      </c>
      <c r="E213" s="10">
        <v>23.481999999999999</v>
      </c>
      <c r="F213" s="9" t="s">
        <v>5</v>
      </c>
      <c r="G213" s="9">
        <v>4</v>
      </c>
      <c r="H213" s="9" t="s">
        <v>346</v>
      </c>
      <c r="I213" s="9" t="s">
        <v>12</v>
      </c>
      <c r="J213" s="9" t="s">
        <v>73</v>
      </c>
      <c r="K213" s="11">
        <v>5851.9961000000003</v>
      </c>
      <c r="L213" s="11">
        <v>253.31909999999999</v>
      </c>
      <c r="M213" s="12">
        <v>1970</v>
      </c>
      <c r="N213" s="12">
        <f t="shared" si="27"/>
        <v>180.75968883924517</v>
      </c>
      <c r="O213" s="10">
        <v>2.5156999999999998</v>
      </c>
      <c r="P213" s="10" t="s">
        <v>226</v>
      </c>
      <c r="Q213" s="11">
        <v>79</v>
      </c>
      <c r="R213" s="10">
        <v>1.5</v>
      </c>
      <c r="S213" s="10">
        <v>0.37590000000000001</v>
      </c>
      <c r="T213" s="11">
        <v>48.2</v>
      </c>
      <c r="U213" s="9" t="s">
        <v>213</v>
      </c>
      <c r="V213" s="9" t="s">
        <v>988</v>
      </c>
      <c r="W213" s="14">
        <v>12</v>
      </c>
    </row>
    <row r="214" spans="1:23" ht="28.5" customHeight="1">
      <c r="A214" s="9" t="s">
        <v>345</v>
      </c>
      <c r="B214" s="9" t="s">
        <v>524</v>
      </c>
      <c r="C214" s="9" t="s">
        <v>978</v>
      </c>
      <c r="D214" s="10">
        <v>23.481999999999999</v>
      </c>
      <c r="E214" s="10">
        <v>23.99</v>
      </c>
      <c r="F214" s="9" t="s">
        <v>5</v>
      </c>
      <c r="G214" s="9">
        <v>4</v>
      </c>
      <c r="H214" s="9" t="s">
        <v>347</v>
      </c>
      <c r="I214" s="9" t="s">
        <v>13</v>
      </c>
      <c r="J214" s="9" t="s">
        <v>79</v>
      </c>
      <c r="K214" s="11">
        <v>6580</v>
      </c>
      <c r="L214" s="11">
        <v>251</v>
      </c>
      <c r="M214" s="12">
        <v>1998</v>
      </c>
      <c r="N214" s="12">
        <f t="shared" ref="N214:N277" si="29">(LN(O214/5.35))/-0.0058</f>
        <v>136.68115096834694</v>
      </c>
      <c r="O214" s="10">
        <v>2.4214000000000002</v>
      </c>
      <c r="P214" s="10">
        <v>0.19370000000000001</v>
      </c>
      <c r="Q214" s="11">
        <v>99</v>
      </c>
      <c r="R214" s="10">
        <f t="shared" ref="R214:R277" si="30">O214-(4*(P214^2))-(3*(1-Q214/100))</f>
        <v>2.2413212400000004</v>
      </c>
      <c r="T214" s="11">
        <v>59.65</v>
      </c>
      <c r="U214" s="9" t="s">
        <v>213</v>
      </c>
      <c r="V214" s="9" t="s">
        <v>988</v>
      </c>
      <c r="W214" s="14">
        <v>11</v>
      </c>
    </row>
    <row r="215" spans="1:23" ht="28.5" customHeight="1">
      <c r="A215" s="9" t="s">
        <v>345</v>
      </c>
      <c r="B215" s="9" t="s">
        <v>524</v>
      </c>
      <c r="C215" s="9" t="s">
        <v>978</v>
      </c>
      <c r="D215" s="10">
        <v>23.99</v>
      </c>
      <c r="E215" s="10">
        <v>24.341000000000001</v>
      </c>
      <c r="F215" s="9" t="s">
        <v>5</v>
      </c>
      <c r="G215" s="9">
        <v>4</v>
      </c>
      <c r="H215" s="9" t="s">
        <v>347</v>
      </c>
      <c r="I215" s="9" t="s">
        <v>13</v>
      </c>
      <c r="J215" s="9" t="s">
        <v>79</v>
      </c>
      <c r="K215" s="11">
        <v>8071.9486999999999</v>
      </c>
      <c r="L215" s="11">
        <v>270.28210000000001</v>
      </c>
      <c r="M215" s="12">
        <v>1998</v>
      </c>
      <c r="N215" s="12">
        <f t="shared" si="29"/>
        <v>104.06255045109354</v>
      </c>
      <c r="O215" s="10">
        <v>2.9257</v>
      </c>
      <c r="P215" s="10">
        <v>0.21609999999999999</v>
      </c>
      <c r="Q215" s="11">
        <v>99</v>
      </c>
      <c r="R215" s="10">
        <f t="shared" si="30"/>
        <v>2.7089031600000002</v>
      </c>
      <c r="T215" s="11">
        <v>49.25</v>
      </c>
      <c r="U215" s="9" t="s">
        <v>213</v>
      </c>
      <c r="V215" s="9" t="s">
        <v>988</v>
      </c>
      <c r="W215" s="14">
        <v>32</v>
      </c>
    </row>
    <row r="216" spans="1:23" ht="28.5" customHeight="1">
      <c r="A216" s="9" t="s">
        <v>345</v>
      </c>
      <c r="B216" s="9" t="s">
        <v>524</v>
      </c>
      <c r="C216" s="9" t="s">
        <v>978</v>
      </c>
      <c r="D216" s="10">
        <v>24.341000000000001</v>
      </c>
      <c r="E216" s="10">
        <v>25.158999999999999</v>
      </c>
      <c r="F216" s="9" t="s">
        <v>5</v>
      </c>
      <c r="G216" s="9">
        <v>4</v>
      </c>
      <c r="H216" s="9" t="s">
        <v>347</v>
      </c>
      <c r="I216" s="9" t="s">
        <v>13</v>
      </c>
      <c r="J216" s="9" t="s">
        <v>79</v>
      </c>
      <c r="K216" s="11">
        <v>10294</v>
      </c>
      <c r="L216" s="11">
        <v>299</v>
      </c>
      <c r="M216" s="12">
        <v>1998</v>
      </c>
      <c r="N216" s="12">
        <f t="shared" si="29"/>
        <v>88.094869331454447</v>
      </c>
      <c r="O216" s="10">
        <v>3.2096</v>
      </c>
      <c r="P216" s="10">
        <v>0.23499999999999999</v>
      </c>
      <c r="Q216" s="11">
        <v>98</v>
      </c>
      <c r="R216" s="10">
        <f t="shared" si="30"/>
        <v>2.9287000000000001</v>
      </c>
      <c r="T216" s="11">
        <v>48.05</v>
      </c>
      <c r="U216" s="9" t="s">
        <v>213</v>
      </c>
      <c r="V216" s="9" t="s">
        <v>988</v>
      </c>
      <c r="W216" s="14">
        <v>37</v>
      </c>
    </row>
    <row r="217" spans="1:23" ht="28.5" customHeight="1">
      <c r="A217" s="9" t="s">
        <v>345</v>
      </c>
      <c r="B217" s="9" t="s">
        <v>523</v>
      </c>
      <c r="C217" s="9">
        <v>87</v>
      </c>
      <c r="D217" s="10">
        <v>25.158999999999999</v>
      </c>
      <c r="E217" s="10">
        <v>25.937000000000001</v>
      </c>
      <c r="F217" s="9" t="s">
        <v>5</v>
      </c>
      <c r="G217" s="9">
        <v>4</v>
      </c>
      <c r="H217" s="9" t="s">
        <v>348</v>
      </c>
      <c r="I217" s="9" t="s">
        <v>13</v>
      </c>
      <c r="J217" s="9" t="s">
        <v>79</v>
      </c>
      <c r="K217" s="11">
        <v>4695</v>
      </c>
      <c r="L217" s="11">
        <v>153</v>
      </c>
      <c r="M217" s="12">
        <v>1998</v>
      </c>
      <c r="N217" s="12">
        <f t="shared" si="29"/>
        <v>82.181028682506451</v>
      </c>
      <c r="O217" s="10">
        <v>3.3216000000000001</v>
      </c>
      <c r="P217" s="10">
        <v>0.2084</v>
      </c>
      <c r="Q217" s="11">
        <v>100</v>
      </c>
      <c r="R217" s="10">
        <f t="shared" si="30"/>
        <v>3.1478777600000001</v>
      </c>
      <c r="T217" s="11">
        <v>47.2667</v>
      </c>
      <c r="U217" s="9" t="s">
        <v>213</v>
      </c>
      <c r="V217" s="9" t="s">
        <v>988</v>
      </c>
      <c r="W217" s="14">
        <v>42</v>
      </c>
    </row>
    <row r="218" spans="1:23" ht="28.5" customHeight="1">
      <c r="A218" s="9" t="s">
        <v>345</v>
      </c>
      <c r="B218" s="9" t="s">
        <v>523</v>
      </c>
      <c r="C218" s="9">
        <v>87</v>
      </c>
      <c r="D218" s="10">
        <v>25.937000000000001</v>
      </c>
      <c r="E218" s="10">
        <v>29.15</v>
      </c>
      <c r="F218" s="9" t="s">
        <v>5</v>
      </c>
      <c r="G218" s="9">
        <v>4</v>
      </c>
      <c r="H218" s="9" t="s">
        <v>348</v>
      </c>
      <c r="I218" s="9" t="s">
        <v>13</v>
      </c>
      <c r="J218" s="9" t="s">
        <v>73</v>
      </c>
      <c r="K218" s="11">
        <v>2235</v>
      </c>
      <c r="L218" s="11">
        <v>73</v>
      </c>
      <c r="M218" s="12">
        <v>1992</v>
      </c>
      <c r="N218" s="12">
        <f t="shared" si="29"/>
        <v>62.414286861921731</v>
      </c>
      <c r="O218" s="10">
        <v>3.7250999999999999</v>
      </c>
      <c r="P218" s="10">
        <v>0.20449999999999999</v>
      </c>
      <c r="Q218" s="11">
        <v>97</v>
      </c>
      <c r="R218" s="10">
        <f t="shared" si="30"/>
        <v>3.4678189999999995</v>
      </c>
      <c r="T218" s="11">
        <v>50.357100000000003</v>
      </c>
      <c r="U218" s="9" t="s">
        <v>213</v>
      </c>
      <c r="V218" s="9"/>
    </row>
    <row r="219" spans="1:23" ht="28.5" customHeight="1">
      <c r="A219" s="9" t="s">
        <v>345</v>
      </c>
      <c r="B219" s="9" t="s">
        <v>523</v>
      </c>
      <c r="C219" s="9">
        <v>87</v>
      </c>
      <c r="D219" s="10">
        <v>29.15</v>
      </c>
      <c r="E219" s="10">
        <v>29.689</v>
      </c>
      <c r="F219" s="9" t="s">
        <v>5</v>
      </c>
      <c r="G219" s="9">
        <v>4</v>
      </c>
      <c r="H219" s="9" t="s">
        <v>348</v>
      </c>
      <c r="I219" s="9" t="s">
        <v>6</v>
      </c>
      <c r="J219" s="9" t="s">
        <v>73</v>
      </c>
      <c r="K219" s="11">
        <v>936</v>
      </c>
      <c r="L219" s="11">
        <v>23</v>
      </c>
      <c r="M219" s="12">
        <v>1989</v>
      </c>
      <c r="N219" s="12">
        <f t="shared" si="29"/>
        <v>94.508460766160795</v>
      </c>
      <c r="O219" s="10">
        <v>3.0924</v>
      </c>
      <c r="P219" s="10">
        <v>0.2437</v>
      </c>
      <c r="Q219" s="11">
        <v>93</v>
      </c>
      <c r="R219" s="10">
        <f t="shared" si="30"/>
        <v>2.6448412399999999</v>
      </c>
      <c r="T219" s="11">
        <v>45.3</v>
      </c>
      <c r="U219" s="9" t="s">
        <v>63</v>
      </c>
      <c r="V219" s="9" t="s">
        <v>987</v>
      </c>
      <c r="W219" s="14">
        <v>17</v>
      </c>
    </row>
    <row r="220" spans="1:23" ht="28.5" customHeight="1">
      <c r="A220" s="9" t="s">
        <v>345</v>
      </c>
      <c r="B220" s="9" t="s">
        <v>523</v>
      </c>
      <c r="C220" s="9">
        <v>87</v>
      </c>
      <c r="D220" s="10">
        <v>29.689</v>
      </c>
      <c r="E220" s="10">
        <v>38.716000000000001</v>
      </c>
      <c r="F220" s="9" t="s">
        <v>5</v>
      </c>
      <c r="G220" s="9">
        <v>4</v>
      </c>
      <c r="H220" s="9" t="s">
        <v>348</v>
      </c>
      <c r="I220" s="9" t="s">
        <v>6</v>
      </c>
      <c r="K220" s="11">
        <v>780.34469999999999</v>
      </c>
      <c r="L220" s="11">
        <v>34.992899999999999</v>
      </c>
      <c r="M220" s="12">
        <v>1989</v>
      </c>
      <c r="N220" s="12">
        <f t="shared" si="29"/>
        <v>82.181028682506451</v>
      </c>
      <c r="O220" s="10">
        <v>3.3216000000000001</v>
      </c>
      <c r="P220" s="10">
        <v>0.24030000000000001</v>
      </c>
      <c r="Q220" s="11">
        <v>88</v>
      </c>
      <c r="R220" s="10">
        <f t="shared" si="30"/>
        <v>2.7306236400000001</v>
      </c>
      <c r="T220" s="11">
        <v>53.566699999999997</v>
      </c>
      <c r="U220" s="9" t="s">
        <v>63</v>
      </c>
      <c r="V220" s="9" t="s">
        <v>987</v>
      </c>
      <c r="W220" s="14">
        <v>17</v>
      </c>
    </row>
    <row r="221" spans="1:23" ht="28.5" customHeight="1">
      <c r="A221" s="9" t="s">
        <v>345</v>
      </c>
      <c r="B221" s="9" t="s">
        <v>523</v>
      </c>
      <c r="C221" s="9">
        <v>87</v>
      </c>
      <c r="D221" s="10">
        <v>38.716000000000001</v>
      </c>
      <c r="E221" s="10">
        <v>38.899000000000001</v>
      </c>
      <c r="F221" s="9" t="s">
        <v>5</v>
      </c>
      <c r="G221" s="9">
        <v>4</v>
      </c>
      <c r="H221" s="9" t="s">
        <v>348</v>
      </c>
      <c r="I221" s="9" t="s">
        <v>6</v>
      </c>
      <c r="K221" s="11">
        <v>694</v>
      </c>
      <c r="L221" s="11">
        <v>41</v>
      </c>
      <c r="M221" s="12">
        <v>2001</v>
      </c>
      <c r="N221" s="12">
        <f t="shared" si="29"/>
        <v>93.651979403003168</v>
      </c>
      <c r="O221" s="10">
        <v>3.1078000000000001</v>
      </c>
      <c r="P221" s="10">
        <v>0.1724</v>
      </c>
      <c r="Q221" s="11">
        <v>97</v>
      </c>
      <c r="R221" s="10">
        <f t="shared" si="30"/>
        <v>2.8989129599999997</v>
      </c>
      <c r="T221" s="11">
        <v>64</v>
      </c>
      <c r="U221" s="9" t="s">
        <v>63</v>
      </c>
      <c r="V221" s="9" t="s">
        <v>987</v>
      </c>
      <c r="W221" s="14">
        <v>17</v>
      </c>
    </row>
    <row r="222" spans="1:23" ht="28.5" customHeight="1">
      <c r="A222" s="9" t="s">
        <v>345</v>
      </c>
      <c r="B222" s="9" t="s">
        <v>523</v>
      </c>
      <c r="C222" s="9">
        <v>87</v>
      </c>
      <c r="D222" s="10">
        <v>38.899000000000001</v>
      </c>
      <c r="E222" s="10">
        <v>40.85</v>
      </c>
      <c r="F222" s="9" t="s">
        <v>5</v>
      </c>
      <c r="G222" s="9">
        <v>4</v>
      </c>
      <c r="H222" s="9" t="s">
        <v>307</v>
      </c>
      <c r="I222" s="9" t="s">
        <v>6</v>
      </c>
      <c r="J222" s="9" t="s">
        <v>73</v>
      </c>
      <c r="K222" s="11">
        <v>25.3429</v>
      </c>
      <c r="L222" s="11">
        <v>2.02</v>
      </c>
      <c r="M222" s="12">
        <v>1951</v>
      </c>
      <c r="N222" s="12">
        <f t="shared" si="29"/>
        <v>72.354969295349761</v>
      </c>
      <c r="O222" s="10">
        <v>3.5164</v>
      </c>
      <c r="P222" s="10">
        <v>0.23630000000000001</v>
      </c>
      <c r="Q222" s="11">
        <v>99</v>
      </c>
      <c r="R222" s="10">
        <f t="shared" si="30"/>
        <v>3.26304924</v>
      </c>
      <c r="T222" s="11">
        <v>70.174999999999997</v>
      </c>
      <c r="U222" s="9" t="s">
        <v>63</v>
      </c>
      <c r="V222" s="9" t="s">
        <v>990</v>
      </c>
      <c r="W222" s="14">
        <v>4</v>
      </c>
    </row>
    <row r="223" spans="1:23" ht="28.5" customHeight="1">
      <c r="A223" s="9" t="s">
        <v>349</v>
      </c>
      <c r="B223" s="9" t="s">
        <v>522</v>
      </c>
      <c r="C223" s="9">
        <v>116</v>
      </c>
      <c r="D223" s="10">
        <v>0</v>
      </c>
      <c r="E223" s="10">
        <v>5.6280000000000001</v>
      </c>
      <c r="F223" s="9" t="s">
        <v>5</v>
      </c>
      <c r="G223" s="9">
        <v>4</v>
      </c>
      <c r="H223" s="9" t="s">
        <v>350</v>
      </c>
      <c r="I223" s="9" t="s">
        <v>6</v>
      </c>
      <c r="K223" s="11">
        <v>282</v>
      </c>
      <c r="L223" s="11">
        <v>61</v>
      </c>
      <c r="M223" s="12">
        <v>1998</v>
      </c>
      <c r="N223" s="12">
        <f t="shared" si="29"/>
        <v>64.037224790046594</v>
      </c>
      <c r="O223" s="10">
        <v>3.6901999999999999</v>
      </c>
      <c r="P223" s="10">
        <v>0.12859999999999999</v>
      </c>
      <c r="Q223" s="11">
        <v>94</v>
      </c>
      <c r="R223" s="10">
        <f t="shared" si="30"/>
        <v>3.4440481599999999</v>
      </c>
      <c r="T223" s="11">
        <v>60.416699999999999</v>
      </c>
      <c r="U223" s="9" t="s">
        <v>63</v>
      </c>
      <c r="V223" s="9" t="s">
        <v>990</v>
      </c>
      <c r="W223" s="14">
        <v>19</v>
      </c>
    </row>
    <row r="224" spans="1:23" ht="28.5" customHeight="1">
      <c r="A224" s="9" t="s">
        <v>349</v>
      </c>
      <c r="B224" s="9" t="s">
        <v>522</v>
      </c>
      <c r="C224" s="9">
        <v>116</v>
      </c>
      <c r="D224" s="10">
        <v>5.6280000000000001</v>
      </c>
      <c r="E224" s="10">
        <v>16.462</v>
      </c>
      <c r="F224" s="9" t="s">
        <v>5</v>
      </c>
      <c r="G224" s="9">
        <v>4</v>
      </c>
      <c r="H224" s="9" t="s">
        <v>350</v>
      </c>
      <c r="I224" s="9" t="s">
        <v>6</v>
      </c>
      <c r="J224" s="9" t="s">
        <v>73</v>
      </c>
      <c r="K224" s="11">
        <v>204.03319999999999</v>
      </c>
      <c r="L224" s="11">
        <v>55.560499999999998</v>
      </c>
      <c r="M224" s="12">
        <v>1981</v>
      </c>
      <c r="N224" s="12">
        <f t="shared" si="29"/>
        <v>88.605948550087149</v>
      </c>
      <c r="O224" s="10">
        <v>3.2000999999999999</v>
      </c>
      <c r="P224" s="10">
        <v>0.1993</v>
      </c>
      <c r="Q224" s="11">
        <v>92</v>
      </c>
      <c r="R224" s="10">
        <f t="shared" si="30"/>
        <v>2.8012180400000002</v>
      </c>
      <c r="T224" s="11">
        <v>57.809100000000001</v>
      </c>
      <c r="U224" s="9" t="s">
        <v>63</v>
      </c>
      <c r="V224" s="9" t="s">
        <v>987</v>
      </c>
      <c r="W224" s="14">
        <v>18</v>
      </c>
    </row>
    <row r="225" spans="1:23" ht="28.5" customHeight="1">
      <c r="A225" s="9" t="s">
        <v>349</v>
      </c>
      <c r="B225" s="9" t="s">
        <v>522</v>
      </c>
      <c r="C225" s="9">
        <v>116</v>
      </c>
      <c r="D225" s="10">
        <v>16.462</v>
      </c>
      <c r="E225" s="10">
        <v>22.5</v>
      </c>
      <c r="F225" s="9" t="s">
        <v>5</v>
      </c>
      <c r="G225" s="9">
        <v>4</v>
      </c>
      <c r="H225" s="9" t="s">
        <v>350</v>
      </c>
      <c r="I225" s="9" t="s">
        <v>6</v>
      </c>
      <c r="J225" s="9" t="s">
        <v>73</v>
      </c>
      <c r="K225" s="11">
        <v>182.4144</v>
      </c>
      <c r="L225" s="11">
        <v>66.023200000000003</v>
      </c>
      <c r="M225" s="12">
        <v>1981</v>
      </c>
      <c r="N225" s="12">
        <f t="shared" si="29"/>
        <v>154.01488714667718</v>
      </c>
      <c r="O225" s="10">
        <v>2.1898</v>
      </c>
      <c r="P225" s="10">
        <v>0.31380000000000002</v>
      </c>
      <c r="Q225" s="11">
        <v>84</v>
      </c>
      <c r="R225" s="10">
        <v>1.5</v>
      </c>
      <c r="T225" s="11">
        <v>47.433300000000003</v>
      </c>
      <c r="U225" s="9" t="s">
        <v>63</v>
      </c>
      <c r="V225" s="9" t="s">
        <v>988</v>
      </c>
      <c r="W225" s="14">
        <v>8</v>
      </c>
    </row>
    <row r="226" spans="1:23" ht="28.5" customHeight="1">
      <c r="A226" s="9" t="s">
        <v>349</v>
      </c>
      <c r="B226" s="9" t="s">
        <v>522</v>
      </c>
      <c r="C226" s="9">
        <v>116</v>
      </c>
      <c r="D226" s="10">
        <v>22.5</v>
      </c>
      <c r="E226" s="10">
        <v>28.213000000000001</v>
      </c>
      <c r="F226" s="9" t="s">
        <v>5</v>
      </c>
      <c r="G226" s="9">
        <v>4</v>
      </c>
      <c r="H226" s="9" t="s">
        <v>350</v>
      </c>
      <c r="I226" s="9" t="s">
        <v>6</v>
      </c>
      <c r="J226" s="9" t="s">
        <v>73</v>
      </c>
      <c r="K226" s="11">
        <v>347.87720000000002</v>
      </c>
      <c r="L226" s="11">
        <v>73.953800000000001</v>
      </c>
      <c r="M226" s="12">
        <v>2006</v>
      </c>
      <c r="N226" s="12">
        <f t="shared" si="29"/>
        <v>55.185610774486172</v>
      </c>
      <c r="O226" s="10">
        <v>3.8845999999999998</v>
      </c>
      <c r="P226" s="10">
        <v>8.1199999999999994E-2</v>
      </c>
      <c r="Q226" s="11">
        <v>100</v>
      </c>
      <c r="R226" s="10">
        <f t="shared" si="30"/>
        <v>3.85822624</v>
      </c>
      <c r="T226" s="11">
        <v>50.45</v>
      </c>
      <c r="U226" s="9" t="s">
        <v>63</v>
      </c>
      <c r="V226" s="9"/>
    </row>
    <row r="227" spans="1:23" ht="28.5" customHeight="1">
      <c r="A227" s="9" t="s">
        <v>351</v>
      </c>
      <c r="B227" s="9" t="s">
        <v>522</v>
      </c>
      <c r="C227" s="9">
        <v>24</v>
      </c>
      <c r="D227" s="10">
        <v>0</v>
      </c>
      <c r="E227" s="10">
        <v>0.21</v>
      </c>
      <c r="F227" s="9" t="s">
        <v>5</v>
      </c>
      <c r="G227" s="9">
        <v>4</v>
      </c>
      <c r="H227" s="9" t="s">
        <v>352</v>
      </c>
      <c r="I227" s="9" t="s">
        <v>6</v>
      </c>
      <c r="J227" s="9" t="s">
        <v>73</v>
      </c>
      <c r="K227" s="11">
        <v>598</v>
      </c>
      <c r="L227" s="11">
        <v>91</v>
      </c>
      <c r="M227" s="12">
        <v>1981</v>
      </c>
      <c r="N227" s="12">
        <f t="shared" si="29"/>
        <v>75.931880003319506</v>
      </c>
      <c r="O227" s="10">
        <v>3.4441999999999999</v>
      </c>
      <c r="P227" s="10">
        <v>0.16800000000000001</v>
      </c>
      <c r="Q227" s="11">
        <v>96</v>
      </c>
      <c r="R227" s="10">
        <f t="shared" si="30"/>
        <v>3.2113039999999997</v>
      </c>
      <c r="T227" s="11">
        <v>44.5</v>
      </c>
      <c r="U227" s="9" t="s">
        <v>63</v>
      </c>
      <c r="V227" s="9" t="s">
        <v>990</v>
      </c>
      <c r="W227" s="14">
        <v>13</v>
      </c>
    </row>
    <row r="228" spans="1:23" ht="28.5" customHeight="1">
      <c r="A228" s="9" t="s">
        <v>351</v>
      </c>
      <c r="B228" s="9" t="s">
        <v>522</v>
      </c>
      <c r="C228" s="9">
        <v>24</v>
      </c>
      <c r="D228" s="10">
        <v>0.21</v>
      </c>
      <c r="E228" s="10">
        <v>0.627</v>
      </c>
      <c r="F228" s="9" t="s">
        <v>5</v>
      </c>
      <c r="G228" s="9">
        <v>4</v>
      </c>
      <c r="H228" s="9" t="s">
        <v>353</v>
      </c>
      <c r="I228" s="9" t="s">
        <v>6</v>
      </c>
      <c r="J228" s="9" t="s">
        <v>86</v>
      </c>
      <c r="K228" s="11">
        <v>598</v>
      </c>
      <c r="L228" s="11">
        <v>91</v>
      </c>
      <c r="M228" s="12">
        <v>2001</v>
      </c>
      <c r="N228" s="12">
        <f t="shared" si="29"/>
        <v>54.698077552242772</v>
      </c>
      <c r="O228" s="10">
        <v>3.8956</v>
      </c>
      <c r="P228" s="10">
        <v>0.1973</v>
      </c>
      <c r="Q228" s="11">
        <v>94</v>
      </c>
      <c r="R228" s="10">
        <f t="shared" si="30"/>
        <v>3.55989084</v>
      </c>
      <c r="T228" s="11">
        <v>32.299999999999997</v>
      </c>
      <c r="U228" s="9" t="s">
        <v>63</v>
      </c>
      <c r="V228" s="9" t="s">
        <v>990</v>
      </c>
      <c r="W228" s="14">
        <v>13</v>
      </c>
    </row>
    <row r="229" spans="1:23" ht="28.5" customHeight="1">
      <c r="A229" s="9" t="s">
        <v>351</v>
      </c>
      <c r="B229" s="9" t="s">
        <v>522</v>
      </c>
      <c r="C229" s="9">
        <v>24</v>
      </c>
      <c r="D229" s="10">
        <v>0.627</v>
      </c>
      <c r="E229" s="10">
        <v>6.3920000000000003</v>
      </c>
      <c r="F229" s="9" t="s">
        <v>5</v>
      </c>
      <c r="G229" s="9">
        <v>4</v>
      </c>
      <c r="H229" s="9" t="s">
        <v>353</v>
      </c>
      <c r="I229" s="9" t="s">
        <v>6</v>
      </c>
      <c r="J229" s="9" t="s">
        <v>86</v>
      </c>
      <c r="K229" s="11">
        <v>585.13620000000003</v>
      </c>
      <c r="L229" s="11">
        <v>89.356300000000005</v>
      </c>
      <c r="M229" s="12">
        <v>2001</v>
      </c>
      <c r="N229" s="12">
        <f t="shared" si="29"/>
        <v>68.026362203784899</v>
      </c>
      <c r="O229" s="10">
        <v>3.6057999999999999</v>
      </c>
      <c r="P229" s="10">
        <v>0.1784</v>
      </c>
      <c r="Q229" s="11">
        <v>98</v>
      </c>
      <c r="R229" s="10">
        <f t="shared" si="30"/>
        <v>3.41849376</v>
      </c>
      <c r="T229" s="11">
        <v>42.45</v>
      </c>
      <c r="U229" s="9" t="s">
        <v>63</v>
      </c>
      <c r="V229" s="9" t="s">
        <v>990</v>
      </c>
      <c r="W229" s="14">
        <v>13</v>
      </c>
    </row>
    <row r="230" spans="1:23" ht="28.5" customHeight="1">
      <c r="A230" s="9" t="s">
        <v>351</v>
      </c>
      <c r="B230" s="9" t="s">
        <v>522</v>
      </c>
      <c r="C230" s="9">
        <v>24</v>
      </c>
      <c r="D230" s="10">
        <v>6.3920000000000003</v>
      </c>
      <c r="E230" s="10">
        <v>9.5020000000000007</v>
      </c>
      <c r="F230" s="9" t="s">
        <v>5</v>
      </c>
      <c r="G230" s="9">
        <v>4</v>
      </c>
      <c r="H230" s="9" t="s">
        <v>353</v>
      </c>
      <c r="I230" s="9" t="s">
        <v>6</v>
      </c>
      <c r="J230" s="9" t="s">
        <v>73</v>
      </c>
      <c r="K230" s="11">
        <v>418</v>
      </c>
      <c r="L230" s="11">
        <v>68</v>
      </c>
      <c r="M230" s="12">
        <v>2001</v>
      </c>
      <c r="N230" s="12">
        <f t="shared" si="29"/>
        <v>59.996758978484124</v>
      </c>
      <c r="O230" s="10">
        <v>3.7776999999999998</v>
      </c>
      <c r="P230" s="10">
        <v>0.18049999999999999</v>
      </c>
      <c r="Q230" s="11">
        <v>95</v>
      </c>
      <c r="R230" s="10">
        <f t="shared" si="30"/>
        <v>3.4973789999999996</v>
      </c>
      <c r="T230" s="11">
        <v>47.5</v>
      </c>
      <c r="U230" s="9" t="s">
        <v>63</v>
      </c>
      <c r="V230" s="9" t="s">
        <v>990</v>
      </c>
      <c r="W230" s="14">
        <v>23</v>
      </c>
    </row>
    <row r="231" spans="1:23" ht="28.5" customHeight="1">
      <c r="A231" s="9" t="s">
        <v>351</v>
      </c>
      <c r="B231" s="9" t="s">
        <v>522</v>
      </c>
      <c r="C231" s="9">
        <v>24</v>
      </c>
      <c r="D231" s="10">
        <v>9.5020000000000007</v>
      </c>
      <c r="E231" s="10">
        <v>16.899999999999999</v>
      </c>
      <c r="F231" s="9" t="s">
        <v>5</v>
      </c>
      <c r="G231" s="9">
        <v>4</v>
      </c>
      <c r="H231" s="9" t="s">
        <v>353</v>
      </c>
      <c r="I231" s="9" t="s">
        <v>6</v>
      </c>
      <c r="J231" s="9" t="s">
        <v>73</v>
      </c>
      <c r="K231" s="11">
        <v>488.69600000000003</v>
      </c>
      <c r="L231" s="11">
        <v>63.5274</v>
      </c>
      <c r="M231" s="12">
        <v>2001</v>
      </c>
      <c r="N231" s="12">
        <f t="shared" si="29"/>
        <v>90.344152923402703</v>
      </c>
      <c r="O231" s="10">
        <v>3.1680000000000001</v>
      </c>
      <c r="P231" s="10">
        <v>0.2087</v>
      </c>
      <c r="Q231" s="11">
        <v>79</v>
      </c>
      <c r="R231" s="10">
        <f t="shared" si="30"/>
        <v>2.3637772400000001</v>
      </c>
      <c r="T231" s="11">
        <v>46.814300000000003</v>
      </c>
      <c r="U231" s="9" t="s">
        <v>63</v>
      </c>
      <c r="V231" s="9" t="s">
        <v>987</v>
      </c>
      <c r="W231" s="14">
        <v>4</v>
      </c>
    </row>
    <row r="232" spans="1:23" ht="28.5" customHeight="1">
      <c r="A232" s="9" t="s">
        <v>351</v>
      </c>
      <c r="B232" s="9" t="s">
        <v>522</v>
      </c>
      <c r="C232" s="9">
        <v>24</v>
      </c>
      <c r="D232" s="10">
        <v>16.899999999999999</v>
      </c>
      <c r="E232" s="10">
        <v>19.329999999999998</v>
      </c>
      <c r="F232" s="9" t="s">
        <v>5</v>
      </c>
      <c r="G232" s="9">
        <v>4</v>
      </c>
      <c r="H232" s="9" t="s">
        <v>354</v>
      </c>
      <c r="I232" s="9" t="s">
        <v>6</v>
      </c>
      <c r="J232" s="9" t="s">
        <v>73</v>
      </c>
      <c r="K232" s="11">
        <v>402</v>
      </c>
      <c r="L232" s="11">
        <v>46</v>
      </c>
      <c r="M232" s="12">
        <v>1996</v>
      </c>
      <c r="N232" s="12">
        <f t="shared" si="29"/>
        <v>93.042801457690928</v>
      </c>
      <c r="O232" s="10">
        <v>3.1187999999999998</v>
      </c>
      <c r="P232" s="10">
        <v>0.1656</v>
      </c>
      <c r="Q232" s="11">
        <v>84</v>
      </c>
      <c r="R232" s="10">
        <f t="shared" si="30"/>
        <v>2.5291065599999998</v>
      </c>
      <c r="T232" s="11">
        <v>46.2667</v>
      </c>
      <c r="U232" s="9" t="s">
        <v>63</v>
      </c>
      <c r="V232" s="9" t="s">
        <v>987</v>
      </c>
      <c r="W232" s="14">
        <v>12</v>
      </c>
    </row>
    <row r="233" spans="1:23" ht="28.5" customHeight="1">
      <c r="A233" s="9" t="s">
        <v>351</v>
      </c>
      <c r="B233" s="9" t="s">
        <v>522</v>
      </c>
      <c r="C233" s="9">
        <v>24</v>
      </c>
      <c r="D233" s="10">
        <v>19.329999999999998</v>
      </c>
      <c r="E233" s="10">
        <v>24.9</v>
      </c>
      <c r="F233" s="9" t="s">
        <v>5</v>
      </c>
      <c r="G233" s="9">
        <v>4</v>
      </c>
      <c r="H233" s="9" t="s">
        <v>354</v>
      </c>
      <c r="I233" s="9" t="s">
        <v>6</v>
      </c>
      <c r="J233" s="9" t="s">
        <v>73</v>
      </c>
      <c r="K233" s="11">
        <v>456.642</v>
      </c>
      <c r="L233" s="11">
        <v>54.056199999999997</v>
      </c>
      <c r="M233" s="12">
        <v>2002</v>
      </c>
      <c r="N233" s="12">
        <f t="shared" si="29"/>
        <v>56.849130574911463</v>
      </c>
      <c r="O233" s="10">
        <v>3.8473000000000002</v>
      </c>
      <c r="P233" s="10">
        <v>0.10390000000000001</v>
      </c>
      <c r="Q233" s="11">
        <v>91</v>
      </c>
      <c r="R233" s="10">
        <f t="shared" si="30"/>
        <v>3.5341191599999999</v>
      </c>
      <c r="T233" s="11">
        <v>52.11</v>
      </c>
      <c r="U233" s="9" t="s">
        <v>63</v>
      </c>
      <c r="V233" s="9" t="s">
        <v>990</v>
      </c>
      <c r="W233" s="14">
        <v>28</v>
      </c>
    </row>
    <row r="234" spans="1:23" ht="28.5" customHeight="1">
      <c r="A234" s="9" t="s">
        <v>351</v>
      </c>
      <c r="B234" s="9" t="s">
        <v>522</v>
      </c>
      <c r="C234" s="9">
        <v>24</v>
      </c>
      <c r="D234" s="10">
        <v>24.9</v>
      </c>
      <c r="E234" s="10">
        <v>31.15</v>
      </c>
      <c r="F234" s="9" t="s">
        <v>5</v>
      </c>
      <c r="G234" s="9">
        <v>4</v>
      </c>
      <c r="H234" s="9" t="s">
        <v>355</v>
      </c>
      <c r="I234" s="9" t="s">
        <v>6</v>
      </c>
      <c r="J234" s="9" t="s">
        <v>73</v>
      </c>
      <c r="K234" s="11">
        <v>457.85599999999999</v>
      </c>
      <c r="L234" s="11">
        <v>53.523200000000003</v>
      </c>
      <c r="M234" s="12">
        <v>2007</v>
      </c>
      <c r="N234" s="12">
        <f t="shared" si="29"/>
        <v>59.149940124913982</v>
      </c>
      <c r="O234" s="10">
        <v>3.7963</v>
      </c>
      <c r="P234" s="10">
        <v>0.108</v>
      </c>
      <c r="Q234" s="11">
        <v>99</v>
      </c>
      <c r="R234" s="10">
        <f t="shared" si="30"/>
        <v>3.7196439999999997</v>
      </c>
      <c r="T234" s="11">
        <v>60.25</v>
      </c>
      <c r="U234" s="9" t="s">
        <v>63</v>
      </c>
      <c r="V234" s="9" t="s">
        <v>990</v>
      </c>
      <c r="W234" s="14">
        <v>41</v>
      </c>
    </row>
    <row r="235" spans="1:23" ht="28.5" customHeight="1">
      <c r="A235" s="9" t="s">
        <v>351</v>
      </c>
      <c r="B235" s="9" t="s">
        <v>522</v>
      </c>
      <c r="C235" s="9">
        <v>24</v>
      </c>
      <c r="D235" s="10">
        <v>31.15</v>
      </c>
      <c r="E235" s="10">
        <v>35.15</v>
      </c>
      <c r="F235" s="9" t="s">
        <v>5</v>
      </c>
      <c r="G235" s="9">
        <v>4</v>
      </c>
      <c r="H235" s="9" t="s">
        <v>356</v>
      </c>
      <c r="I235" s="9" t="s">
        <v>6</v>
      </c>
      <c r="J235" s="9" t="s">
        <v>73</v>
      </c>
      <c r="K235" s="11">
        <v>465.4</v>
      </c>
      <c r="L235" s="11">
        <v>54.174999999999997</v>
      </c>
      <c r="M235" s="12">
        <v>2002</v>
      </c>
      <c r="N235" s="12">
        <f t="shared" si="29"/>
        <v>81.445522456375755</v>
      </c>
      <c r="O235" s="10">
        <v>3.3357999999999999</v>
      </c>
      <c r="P235" s="10">
        <v>0.27650000000000002</v>
      </c>
      <c r="Q235" s="11">
        <v>100</v>
      </c>
      <c r="R235" s="10">
        <f t="shared" si="30"/>
        <v>3.0299909999999999</v>
      </c>
      <c r="T235" s="11">
        <v>50.825000000000003</v>
      </c>
      <c r="U235" s="9" t="s">
        <v>63</v>
      </c>
      <c r="V235" s="9" t="s">
        <v>988</v>
      </c>
      <c r="W235" s="14">
        <v>19</v>
      </c>
    </row>
    <row r="236" spans="1:23" ht="28.5" customHeight="1">
      <c r="A236" s="9" t="s">
        <v>351</v>
      </c>
      <c r="B236" s="9" t="s">
        <v>522</v>
      </c>
      <c r="C236" s="9">
        <v>24</v>
      </c>
      <c r="D236" s="10">
        <v>35.15</v>
      </c>
      <c r="E236" s="10">
        <v>40.5</v>
      </c>
      <c r="F236" s="9" t="s">
        <v>5</v>
      </c>
      <c r="G236" s="9">
        <v>4</v>
      </c>
      <c r="H236" s="9" t="s">
        <v>357</v>
      </c>
      <c r="I236" s="9" t="s">
        <v>6</v>
      </c>
      <c r="J236" s="9" t="s">
        <v>73</v>
      </c>
      <c r="K236" s="11">
        <v>465.56639999999999</v>
      </c>
      <c r="L236" s="11">
        <v>54.001899999999999</v>
      </c>
      <c r="M236" s="12">
        <v>2002</v>
      </c>
      <c r="N236" s="12">
        <f t="shared" si="29"/>
        <v>68.246454768229384</v>
      </c>
      <c r="O236" s="10">
        <v>3.6012</v>
      </c>
      <c r="P236" s="10">
        <v>0.22919999999999999</v>
      </c>
      <c r="Q236" s="11">
        <v>99</v>
      </c>
      <c r="R236" s="10">
        <f t="shared" si="30"/>
        <v>3.3610694399999996</v>
      </c>
      <c r="T236" s="11">
        <v>45</v>
      </c>
      <c r="U236" s="9" t="s">
        <v>63</v>
      </c>
      <c r="V236" s="9" t="s">
        <v>990</v>
      </c>
      <c r="W236" s="14">
        <v>11</v>
      </c>
    </row>
    <row r="237" spans="1:23" ht="28.5" customHeight="1">
      <c r="A237" s="9" t="s">
        <v>351</v>
      </c>
      <c r="B237" s="9" t="s">
        <v>522</v>
      </c>
      <c r="C237" s="9">
        <v>24</v>
      </c>
      <c r="D237" s="10">
        <v>40.5</v>
      </c>
      <c r="E237" s="10">
        <v>46.811999999999998</v>
      </c>
      <c r="F237" s="9" t="s">
        <v>5</v>
      </c>
      <c r="G237" s="9">
        <v>4</v>
      </c>
      <c r="H237" s="9" t="s">
        <v>358</v>
      </c>
      <c r="I237" s="9" t="s">
        <v>6</v>
      </c>
      <c r="J237" s="9" t="s">
        <v>73</v>
      </c>
      <c r="K237" s="11">
        <v>367</v>
      </c>
      <c r="L237" s="11">
        <v>40</v>
      </c>
      <c r="M237" s="12">
        <v>2002</v>
      </c>
      <c r="N237" s="12">
        <f t="shared" si="29"/>
        <v>61.670714712009705</v>
      </c>
      <c r="O237" s="10">
        <v>3.7412000000000001</v>
      </c>
      <c r="P237" s="10">
        <v>0.2082</v>
      </c>
      <c r="Q237" s="11">
        <v>100</v>
      </c>
      <c r="R237" s="10">
        <f t="shared" si="30"/>
        <v>3.56781104</v>
      </c>
      <c r="T237" s="11">
        <v>53.8538</v>
      </c>
      <c r="U237" s="9" t="s">
        <v>63</v>
      </c>
      <c r="V237" s="9" t="s">
        <v>990</v>
      </c>
      <c r="W237" s="14">
        <v>30</v>
      </c>
    </row>
    <row r="238" spans="1:23" ht="28.5" customHeight="1">
      <c r="A238" s="9" t="s">
        <v>359</v>
      </c>
      <c r="B238" s="9" t="s">
        <v>522</v>
      </c>
      <c r="C238" s="9">
        <v>110</v>
      </c>
      <c r="D238" s="10">
        <v>0</v>
      </c>
      <c r="E238" s="10">
        <v>0.58499999999999996</v>
      </c>
      <c r="F238" s="9" t="s">
        <v>5</v>
      </c>
      <c r="G238" s="9">
        <v>4</v>
      </c>
      <c r="H238" s="9" t="s">
        <v>360</v>
      </c>
      <c r="I238" s="9" t="s">
        <v>6</v>
      </c>
      <c r="J238" s="9" t="s">
        <v>86</v>
      </c>
      <c r="K238" s="11">
        <v>618</v>
      </c>
      <c r="L238" s="11">
        <v>53</v>
      </c>
      <c r="M238" s="12">
        <v>1983</v>
      </c>
      <c r="N238" s="12">
        <f t="shared" si="29"/>
        <v>136.14084670480688</v>
      </c>
      <c r="O238" s="10">
        <v>2.4289999999999998</v>
      </c>
      <c r="P238" s="10">
        <v>0.2596</v>
      </c>
      <c r="Q238" s="11">
        <v>91</v>
      </c>
      <c r="R238" s="10">
        <f t="shared" si="30"/>
        <v>1.8894313599999997</v>
      </c>
      <c r="T238" s="11">
        <v>49.1875</v>
      </c>
      <c r="U238" s="9" t="s">
        <v>63</v>
      </c>
      <c r="V238" s="9" t="s">
        <v>988</v>
      </c>
      <c r="W238" s="14">
        <v>9</v>
      </c>
    </row>
    <row r="239" spans="1:23" ht="28.5" customHeight="1">
      <c r="A239" s="9" t="s">
        <v>361</v>
      </c>
      <c r="B239" s="9" t="s">
        <v>522</v>
      </c>
      <c r="C239" s="9">
        <v>111</v>
      </c>
      <c r="D239" s="10">
        <v>0</v>
      </c>
      <c r="E239" s="10">
        <v>8.4499999999999993</v>
      </c>
      <c r="F239" s="9" t="s">
        <v>5</v>
      </c>
      <c r="G239" s="9">
        <v>4</v>
      </c>
      <c r="H239" s="9" t="s">
        <v>362</v>
      </c>
      <c r="I239" s="9" t="s">
        <v>6</v>
      </c>
      <c r="J239" s="9" t="s">
        <v>73</v>
      </c>
      <c r="K239" s="11">
        <v>289.69229999999999</v>
      </c>
      <c r="L239" s="11">
        <v>67</v>
      </c>
      <c r="M239" s="12">
        <v>2002</v>
      </c>
      <c r="N239" s="12">
        <f t="shared" si="29"/>
        <v>55.630022282277004</v>
      </c>
      <c r="O239" s="10">
        <v>3.8746</v>
      </c>
      <c r="P239" s="10">
        <v>0.15820000000000001</v>
      </c>
      <c r="Q239" s="11">
        <v>98</v>
      </c>
      <c r="R239" s="10">
        <f t="shared" si="30"/>
        <v>3.71449104</v>
      </c>
      <c r="T239" s="11">
        <v>47.478900000000003</v>
      </c>
      <c r="U239" s="9" t="s">
        <v>63</v>
      </c>
      <c r="V239" s="9" t="s">
        <v>990</v>
      </c>
      <c r="W239" s="14">
        <v>40</v>
      </c>
    </row>
    <row r="240" spans="1:23" ht="28.5" customHeight="1">
      <c r="A240" s="9" t="s">
        <v>361</v>
      </c>
      <c r="B240" s="9" t="s">
        <v>522</v>
      </c>
      <c r="C240" s="9">
        <v>111</v>
      </c>
      <c r="D240" s="10">
        <v>8.4499999999999993</v>
      </c>
      <c r="E240" s="10">
        <v>8.6349999999999998</v>
      </c>
      <c r="F240" s="9" t="s">
        <v>5</v>
      </c>
      <c r="G240" s="9">
        <v>4</v>
      </c>
      <c r="H240" s="9" t="s">
        <v>362</v>
      </c>
      <c r="I240" s="9" t="s">
        <v>6</v>
      </c>
      <c r="J240" s="9" t="s">
        <v>79</v>
      </c>
      <c r="K240" s="11">
        <v>322</v>
      </c>
      <c r="L240" s="11">
        <v>70</v>
      </c>
      <c r="M240" s="12">
        <v>2002</v>
      </c>
      <c r="N240" s="12">
        <f t="shared" si="29"/>
        <v>96.459701104145452</v>
      </c>
      <c r="O240" s="10">
        <v>3.0575999999999999</v>
      </c>
      <c r="P240" s="10">
        <v>0.1268</v>
      </c>
      <c r="Q240" s="11">
        <v>99</v>
      </c>
      <c r="R240" s="10">
        <f t="shared" si="30"/>
        <v>2.96328704</v>
      </c>
      <c r="T240" s="11">
        <v>47.55</v>
      </c>
      <c r="U240" s="9" t="s">
        <v>63</v>
      </c>
      <c r="V240" s="9"/>
    </row>
    <row r="241" spans="1:23" ht="28.5" customHeight="1">
      <c r="A241" s="9" t="s">
        <v>363</v>
      </c>
      <c r="B241" s="9" t="s">
        <v>522</v>
      </c>
      <c r="C241" s="9">
        <v>112</v>
      </c>
      <c r="D241" s="10">
        <v>0</v>
      </c>
      <c r="E241" s="10">
        <v>7.62</v>
      </c>
      <c r="F241" s="9" t="s">
        <v>5</v>
      </c>
      <c r="G241" s="9">
        <v>4</v>
      </c>
      <c r="H241" s="9" t="s">
        <v>364</v>
      </c>
      <c r="I241" s="9" t="s">
        <v>6</v>
      </c>
      <c r="J241" s="9" t="s">
        <v>73</v>
      </c>
      <c r="K241" s="11">
        <v>188.74019999999999</v>
      </c>
      <c r="L241" s="11">
        <v>32.535400000000003</v>
      </c>
      <c r="M241" s="12">
        <v>1989</v>
      </c>
      <c r="N241" s="12">
        <f t="shared" si="29"/>
        <v>116.34683377015504</v>
      </c>
      <c r="O241" s="10">
        <v>2.7244999999999999</v>
      </c>
      <c r="P241" s="10">
        <v>0.20810000000000001</v>
      </c>
      <c r="Q241" s="11">
        <v>87</v>
      </c>
      <c r="R241" s="10">
        <f t="shared" si="30"/>
        <v>2.1612775599999998</v>
      </c>
      <c r="T241" s="11">
        <v>45.512500000000003</v>
      </c>
      <c r="U241" s="9" t="s">
        <v>63</v>
      </c>
      <c r="V241" s="9" t="s">
        <v>987</v>
      </c>
      <c r="W241" s="14">
        <v>2</v>
      </c>
    </row>
    <row r="242" spans="1:23" ht="28.5" customHeight="1">
      <c r="A242" s="9" t="s">
        <v>363</v>
      </c>
      <c r="B242" s="9" t="s">
        <v>522</v>
      </c>
      <c r="C242" s="9">
        <v>112</v>
      </c>
      <c r="D242" s="10">
        <v>7.62</v>
      </c>
      <c r="E242" s="10">
        <v>13.196</v>
      </c>
      <c r="F242" s="9" t="s">
        <v>5</v>
      </c>
      <c r="G242" s="9">
        <v>4</v>
      </c>
      <c r="H242" s="9" t="s">
        <v>364</v>
      </c>
      <c r="I242" s="9" t="s">
        <v>6</v>
      </c>
      <c r="J242" s="9" t="s">
        <v>79</v>
      </c>
      <c r="K242" s="11">
        <v>101.825</v>
      </c>
      <c r="L242" s="11">
        <v>25.4175</v>
      </c>
      <c r="M242" s="12">
        <v>2008</v>
      </c>
      <c r="N242" s="12">
        <f t="shared" si="29"/>
        <v>55.785837332416548</v>
      </c>
      <c r="O242" s="10">
        <v>3.8711000000000002</v>
      </c>
      <c r="P242" s="10">
        <v>7.7799999999999994E-2</v>
      </c>
      <c r="Q242" s="11">
        <v>99</v>
      </c>
      <c r="R242" s="10">
        <f t="shared" si="30"/>
        <v>3.8168886400000002</v>
      </c>
      <c r="T242" s="11">
        <v>49.7667</v>
      </c>
      <c r="U242" s="9" t="s">
        <v>63</v>
      </c>
      <c r="V242" s="9"/>
    </row>
    <row r="243" spans="1:23" ht="28.5" customHeight="1">
      <c r="A243" s="9" t="s">
        <v>363</v>
      </c>
      <c r="B243" s="9" t="s">
        <v>522</v>
      </c>
      <c r="C243" s="9">
        <v>112</v>
      </c>
      <c r="D243" s="10">
        <v>13.196</v>
      </c>
      <c r="E243" s="10">
        <v>21.693999999999999</v>
      </c>
      <c r="F243" s="9" t="s">
        <v>5</v>
      </c>
      <c r="G243" s="9">
        <v>4</v>
      </c>
      <c r="H243" s="9" t="s">
        <v>364</v>
      </c>
      <c r="I243" s="9" t="s">
        <v>6</v>
      </c>
      <c r="J243" s="9" t="s">
        <v>86</v>
      </c>
      <c r="K243" s="11">
        <v>76</v>
      </c>
      <c r="L243" s="11">
        <v>28</v>
      </c>
      <c r="M243" s="12">
        <v>2007</v>
      </c>
      <c r="N243" s="12">
        <f t="shared" si="29"/>
        <v>59.736807699739543</v>
      </c>
      <c r="O243" s="10">
        <v>3.7833999999999999</v>
      </c>
      <c r="P243" s="10">
        <v>7.0000000000000007E-2</v>
      </c>
      <c r="Q243" s="11">
        <v>95</v>
      </c>
      <c r="R243" s="10">
        <f t="shared" si="30"/>
        <v>3.6137999999999995</v>
      </c>
      <c r="T243" s="11">
        <v>62.423499999999997</v>
      </c>
      <c r="U243" s="9" t="s">
        <v>63</v>
      </c>
      <c r="V243" s="9" t="s">
        <v>990</v>
      </c>
      <c r="W243" s="14">
        <v>38</v>
      </c>
    </row>
    <row r="244" spans="1:23" ht="28.5" customHeight="1">
      <c r="A244" s="9" t="s">
        <v>363</v>
      </c>
      <c r="B244" s="9" t="s">
        <v>522</v>
      </c>
      <c r="C244" s="9">
        <v>112</v>
      </c>
      <c r="D244" s="10">
        <v>21.693999999999999</v>
      </c>
      <c r="E244" s="10">
        <v>29.501000000000001</v>
      </c>
      <c r="F244" s="9" t="s">
        <v>5</v>
      </c>
      <c r="G244" s="9">
        <v>4</v>
      </c>
      <c r="H244" s="9" t="s">
        <v>364</v>
      </c>
      <c r="I244" s="9" t="s">
        <v>6</v>
      </c>
      <c r="J244" s="9" t="s">
        <v>86</v>
      </c>
      <c r="K244" s="11">
        <v>76</v>
      </c>
      <c r="L244" s="11">
        <v>28</v>
      </c>
      <c r="M244" s="12">
        <v>2001</v>
      </c>
      <c r="N244" s="12">
        <f t="shared" si="29"/>
        <v>83.85534195931028</v>
      </c>
      <c r="O244" s="10">
        <v>3.2894999999999999</v>
      </c>
      <c r="P244" s="10">
        <v>7.2099999999999997E-2</v>
      </c>
      <c r="Q244" s="11">
        <v>84</v>
      </c>
      <c r="R244" s="10">
        <f t="shared" si="30"/>
        <v>2.7887063599999999</v>
      </c>
      <c r="T244" s="11">
        <v>57.342100000000002</v>
      </c>
      <c r="U244" s="9" t="s">
        <v>63</v>
      </c>
      <c r="V244" s="9" t="s">
        <v>987</v>
      </c>
      <c r="W244" s="14">
        <v>19</v>
      </c>
    </row>
    <row r="245" spans="1:23" ht="28.5" customHeight="1">
      <c r="A245" s="9" t="s">
        <v>365</v>
      </c>
      <c r="B245" s="9" t="s">
        <v>524</v>
      </c>
      <c r="C245" s="9" t="s">
        <v>978</v>
      </c>
      <c r="D245" s="10">
        <v>0</v>
      </c>
      <c r="E245" s="10">
        <v>0.252</v>
      </c>
      <c r="F245" s="9" t="s">
        <v>5</v>
      </c>
      <c r="G245" s="9">
        <v>4</v>
      </c>
      <c r="H245" s="9" t="s">
        <v>330</v>
      </c>
      <c r="I245" s="9" t="s">
        <v>13</v>
      </c>
      <c r="K245" s="11">
        <v>1112</v>
      </c>
      <c r="L245" s="11">
        <v>211</v>
      </c>
      <c r="M245" s="12">
        <v>1963</v>
      </c>
      <c r="N245" s="12">
        <f t="shared" si="29"/>
        <v>118.44791411880004</v>
      </c>
      <c r="O245" s="10">
        <v>2.6915</v>
      </c>
      <c r="P245" s="10">
        <v>0.1021</v>
      </c>
      <c r="Q245" s="11">
        <v>95</v>
      </c>
      <c r="R245" s="10">
        <f t="shared" si="30"/>
        <v>2.4998023599999994</v>
      </c>
      <c r="T245" s="11">
        <v>40.366700000000002</v>
      </c>
      <c r="U245" s="9" t="s">
        <v>213</v>
      </c>
      <c r="V245" s="9" t="s">
        <v>987</v>
      </c>
      <c r="W245" s="14">
        <v>25</v>
      </c>
    </row>
    <row r="246" spans="1:23" ht="28.5" customHeight="1">
      <c r="A246" s="9" t="s">
        <v>366</v>
      </c>
      <c r="B246" s="9" t="s">
        <v>523</v>
      </c>
      <c r="C246" s="9">
        <v>14</v>
      </c>
      <c r="D246" s="10">
        <v>154.62799999999999</v>
      </c>
      <c r="E246" s="10">
        <v>154.887</v>
      </c>
      <c r="F246" s="9" t="s">
        <v>5</v>
      </c>
      <c r="G246" s="9">
        <v>4</v>
      </c>
      <c r="H246" s="9" t="s">
        <v>367</v>
      </c>
      <c r="I246" s="9" t="s">
        <v>6</v>
      </c>
      <c r="J246" s="9" t="s">
        <v>73</v>
      </c>
      <c r="K246" s="11">
        <v>996</v>
      </c>
      <c r="L246" s="11">
        <v>104</v>
      </c>
      <c r="M246" s="12">
        <v>2001</v>
      </c>
      <c r="N246" s="12">
        <f t="shared" si="29"/>
        <v>103.10464460839127</v>
      </c>
      <c r="O246" s="10">
        <v>2.9420000000000002</v>
      </c>
      <c r="P246" s="10">
        <v>0.22370000000000001</v>
      </c>
      <c r="Q246" s="11">
        <v>97</v>
      </c>
      <c r="R246" s="10">
        <f t="shared" si="30"/>
        <v>2.6518332400000002</v>
      </c>
      <c r="T246" s="11">
        <v>48.25</v>
      </c>
      <c r="U246" s="9" t="s">
        <v>213</v>
      </c>
      <c r="V246" s="9" t="s">
        <v>988</v>
      </c>
      <c r="W246" s="14">
        <v>29</v>
      </c>
    </row>
    <row r="247" spans="1:23" ht="28.5" customHeight="1">
      <c r="A247" s="9" t="s">
        <v>366</v>
      </c>
      <c r="B247" s="9" t="s">
        <v>523</v>
      </c>
      <c r="C247" s="9">
        <v>14</v>
      </c>
      <c r="D247" s="10">
        <v>154.887</v>
      </c>
      <c r="E247" s="10">
        <v>154.99</v>
      </c>
      <c r="F247" s="9" t="s">
        <v>5</v>
      </c>
      <c r="G247" s="9">
        <v>4</v>
      </c>
      <c r="H247" s="9" t="s">
        <v>367</v>
      </c>
      <c r="I247" s="9" t="s">
        <v>6</v>
      </c>
      <c r="J247" s="9" t="s">
        <v>79</v>
      </c>
      <c r="K247" s="11">
        <v>996</v>
      </c>
      <c r="L247" s="11">
        <v>104</v>
      </c>
      <c r="M247" s="12">
        <v>2001</v>
      </c>
      <c r="N247" s="12">
        <f t="shared" si="29"/>
        <v>88.132476141659609</v>
      </c>
      <c r="O247" s="10">
        <v>3.2088999999999999</v>
      </c>
      <c r="P247" s="10">
        <v>0.28460000000000002</v>
      </c>
      <c r="Q247" s="11">
        <v>98</v>
      </c>
      <c r="R247" s="10">
        <f t="shared" si="30"/>
        <v>2.8249113599999998</v>
      </c>
      <c r="U247" s="9" t="s">
        <v>213</v>
      </c>
      <c r="V247" s="9" t="s">
        <v>986</v>
      </c>
      <c r="W247" s="14">
        <v>34</v>
      </c>
    </row>
    <row r="248" spans="1:23" ht="28.5" customHeight="1">
      <c r="A248" s="9" t="s">
        <v>366</v>
      </c>
      <c r="B248" s="9" t="s">
        <v>523</v>
      </c>
      <c r="C248" s="9">
        <v>14</v>
      </c>
      <c r="D248" s="10">
        <v>154.99</v>
      </c>
      <c r="E248" s="10">
        <v>160.35</v>
      </c>
      <c r="F248" s="9" t="s">
        <v>5</v>
      </c>
      <c r="G248" s="9">
        <v>4</v>
      </c>
      <c r="H248" s="9" t="s">
        <v>367</v>
      </c>
      <c r="I248" s="9" t="s">
        <v>6</v>
      </c>
      <c r="J248" s="9" t="s">
        <v>79</v>
      </c>
      <c r="K248" s="11">
        <v>721.72950000000003</v>
      </c>
      <c r="L248" s="11">
        <v>81.050600000000003</v>
      </c>
      <c r="M248" s="12">
        <v>2001</v>
      </c>
      <c r="N248" s="12">
        <f t="shared" si="29"/>
        <v>71.904470062461186</v>
      </c>
      <c r="O248" s="10">
        <v>3.5255999999999998</v>
      </c>
      <c r="P248" s="10">
        <v>0.2107</v>
      </c>
      <c r="Q248" s="11">
        <v>97</v>
      </c>
      <c r="R248" s="10">
        <f t="shared" si="30"/>
        <v>3.2580220400000002</v>
      </c>
      <c r="T248" s="11">
        <v>47.8583</v>
      </c>
      <c r="U248" s="9" t="s">
        <v>63</v>
      </c>
      <c r="V248" s="9" t="s">
        <v>990</v>
      </c>
      <c r="W248" s="14">
        <v>2</v>
      </c>
    </row>
    <row r="249" spans="1:23" ht="28.5" customHeight="1">
      <c r="A249" s="9" t="s">
        <v>366</v>
      </c>
      <c r="B249" s="9" t="s">
        <v>523</v>
      </c>
      <c r="C249" s="9">
        <v>14</v>
      </c>
      <c r="D249" s="10">
        <v>160.35</v>
      </c>
      <c r="E249" s="10">
        <v>167.179</v>
      </c>
      <c r="F249" s="9" t="s">
        <v>5</v>
      </c>
      <c r="G249" s="9">
        <v>4</v>
      </c>
      <c r="H249" s="9" t="s">
        <v>367</v>
      </c>
      <c r="I249" s="9" t="s">
        <v>6</v>
      </c>
      <c r="J249" s="9" t="s">
        <v>73</v>
      </c>
      <c r="K249" s="11">
        <v>438</v>
      </c>
      <c r="L249" s="11">
        <v>73</v>
      </c>
      <c r="M249" s="12">
        <v>2010</v>
      </c>
      <c r="N249" s="12">
        <f t="shared" si="29"/>
        <v>41.726213037688353</v>
      </c>
      <c r="O249" s="10">
        <v>4.2</v>
      </c>
      <c r="P249" s="10">
        <v>0.02</v>
      </c>
      <c r="Q249" s="11">
        <v>100</v>
      </c>
      <c r="R249" s="10">
        <f t="shared" si="30"/>
        <v>4.1984000000000004</v>
      </c>
      <c r="T249" s="11">
        <v>51.669199999999996</v>
      </c>
      <c r="U249" s="9" t="s">
        <v>63</v>
      </c>
      <c r="V249" s="9"/>
    </row>
    <row r="250" spans="1:23" ht="28.5" customHeight="1">
      <c r="A250" s="9" t="s">
        <v>366</v>
      </c>
      <c r="B250" s="9" t="s">
        <v>523</v>
      </c>
      <c r="C250" s="9">
        <v>14</v>
      </c>
      <c r="D250" s="10">
        <v>167.179</v>
      </c>
      <c r="E250" s="10">
        <v>174.631</v>
      </c>
      <c r="F250" s="9" t="s">
        <v>5</v>
      </c>
      <c r="G250" s="9">
        <v>4</v>
      </c>
      <c r="H250" s="9" t="s">
        <v>367</v>
      </c>
      <c r="I250" s="9" t="s">
        <v>6</v>
      </c>
      <c r="J250" s="9" t="s">
        <v>86</v>
      </c>
      <c r="K250" s="11">
        <v>438</v>
      </c>
      <c r="L250" s="11">
        <v>73</v>
      </c>
      <c r="M250" s="12">
        <v>2007</v>
      </c>
      <c r="N250" s="12">
        <f t="shared" si="29"/>
        <v>51.640525282837366</v>
      </c>
      <c r="O250" s="10">
        <v>3.9653</v>
      </c>
      <c r="P250" s="10">
        <v>0.1007</v>
      </c>
      <c r="Q250" s="11">
        <v>97</v>
      </c>
      <c r="R250" s="10">
        <f t="shared" si="30"/>
        <v>3.8347380400000004</v>
      </c>
      <c r="T250" s="11">
        <v>61.9</v>
      </c>
      <c r="U250" s="9" t="s">
        <v>63</v>
      </c>
      <c r="V250" s="9" t="s">
        <v>990</v>
      </c>
      <c r="W250" s="14">
        <v>46</v>
      </c>
    </row>
    <row r="251" spans="1:23" ht="28.5" customHeight="1">
      <c r="A251" s="9" t="s">
        <v>366</v>
      </c>
      <c r="B251" s="9" t="s">
        <v>523</v>
      </c>
      <c r="C251" s="9">
        <v>14</v>
      </c>
      <c r="D251" s="10">
        <v>174.631</v>
      </c>
      <c r="E251" s="10">
        <v>181.078</v>
      </c>
      <c r="F251" s="9" t="s">
        <v>5</v>
      </c>
      <c r="G251" s="9">
        <v>4</v>
      </c>
      <c r="H251" s="9" t="s">
        <v>367</v>
      </c>
      <c r="I251" s="9" t="s">
        <v>6</v>
      </c>
      <c r="J251" s="9" t="s">
        <v>73</v>
      </c>
      <c r="K251" s="11">
        <v>365.25659999999999</v>
      </c>
      <c r="L251" s="11">
        <v>63.4529</v>
      </c>
      <c r="M251" s="12">
        <v>1999</v>
      </c>
      <c r="N251" s="12">
        <f t="shared" si="29"/>
        <v>61.730635828768079</v>
      </c>
      <c r="O251" s="10">
        <v>3.7399</v>
      </c>
      <c r="P251" s="10">
        <v>0.17549999999999999</v>
      </c>
      <c r="Q251" s="11">
        <v>100</v>
      </c>
      <c r="R251" s="10">
        <f t="shared" si="30"/>
        <v>3.6166990000000001</v>
      </c>
      <c r="T251" s="11">
        <v>42.607700000000001</v>
      </c>
      <c r="U251" s="9" t="s">
        <v>63</v>
      </c>
      <c r="V251" s="9" t="s">
        <v>990</v>
      </c>
      <c r="W251" s="14">
        <v>32</v>
      </c>
    </row>
    <row r="252" spans="1:23" ht="28.5" customHeight="1">
      <c r="A252" s="9" t="s">
        <v>366</v>
      </c>
      <c r="B252" s="9" t="s">
        <v>523</v>
      </c>
      <c r="C252" s="9">
        <v>14</v>
      </c>
      <c r="D252" s="10">
        <v>181.078</v>
      </c>
      <c r="E252" s="10">
        <v>186.09899999999999</v>
      </c>
      <c r="F252" s="9" t="s">
        <v>5</v>
      </c>
      <c r="G252" s="9">
        <v>4</v>
      </c>
      <c r="H252" s="9" t="s">
        <v>367</v>
      </c>
      <c r="I252" s="9" t="s">
        <v>6</v>
      </c>
      <c r="J252" s="9" t="s">
        <v>73</v>
      </c>
      <c r="K252" s="11">
        <v>389.40969999999999</v>
      </c>
      <c r="L252" s="11">
        <v>51.2498</v>
      </c>
      <c r="M252" s="12">
        <v>1999</v>
      </c>
      <c r="N252" s="12">
        <f t="shared" si="29"/>
        <v>55.901676879403979</v>
      </c>
      <c r="O252" s="10">
        <v>3.8685</v>
      </c>
      <c r="P252" s="10">
        <v>9.9500000000000005E-2</v>
      </c>
      <c r="Q252" s="11">
        <v>98</v>
      </c>
      <c r="R252" s="10">
        <f t="shared" si="30"/>
        <v>3.7688989999999998</v>
      </c>
      <c r="T252" s="11">
        <v>49.636400000000002</v>
      </c>
      <c r="U252" s="9" t="s">
        <v>63</v>
      </c>
      <c r="V252" s="9" t="s">
        <v>990</v>
      </c>
      <c r="W252" s="14">
        <v>44</v>
      </c>
    </row>
    <row r="253" spans="1:23" ht="28.5" customHeight="1">
      <c r="A253" s="9" t="s">
        <v>366</v>
      </c>
      <c r="B253" s="9" t="s">
        <v>523</v>
      </c>
      <c r="C253" s="9">
        <v>14</v>
      </c>
      <c r="D253" s="10">
        <v>186.09899999999999</v>
      </c>
      <c r="E253" s="10">
        <v>194.499</v>
      </c>
      <c r="F253" s="9" t="s">
        <v>5</v>
      </c>
      <c r="G253" s="9">
        <v>4</v>
      </c>
      <c r="H253" s="9" t="s">
        <v>367</v>
      </c>
      <c r="I253" s="9" t="s">
        <v>6</v>
      </c>
      <c r="J253" s="9" t="s">
        <v>73</v>
      </c>
      <c r="K253" s="11">
        <v>337.49619999999999</v>
      </c>
      <c r="L253" s="11">
        <v>51</v>
      </c>
      <c r="M253" s="12">
        <v>1992</v>
      </c>
      <c r="N253" s="12">
        <f t="shared" si="29"/>
        <v>56.822244132435216</v>
      </c>
      <c r="O253" s="10">
        <v>3.8479000000000001</v>
      </c>
      <c r="P253" s="10">
        <v>9.4E-2</v>
      </c>
      <c r="Q253" s="11">
        <v>88</v>
      </c>
      <c r="R253" s="10">
        <f t="shared" si="30"/>
        <v>3.4525560000000004</v>
      </c>
      <c r="T253" s="11">
        <v>64.323499999999996</v>
      </c>
      <c r="U253" s="9" t="s">
        <v>63</v>
      </c>
      <c r="V253" s="9" t="s">
        <v>990</v>
      </c>
      <c r="W253" s="14">
        <v>21</v>
      </c>
    </row>
    <row r="254" spans="1:23" ht="28.5" customHeight="1">
      <c r="A254" s="9" t="s">
        <v>366</v>
      </c>
      <c r="B254" s="9" t="s">
        <v>523</v>
      </c>
      <c r="C254" s="9">
        <v>14</v>
      </c>
      <c r="D254" s="10">
        <v>194.499</v>
      </c>
      <c r="E254" s="10">
        <v>200.85</v>
      </c>
      <c r="F254" s="9" t="s">
        <v>5</v>
      </c>
      <c r="G254" s="9">
        <v>4</v>
      </c>
      <c r="H254" s="9" t="s">
        <v>367</v>
      </c>
      <c r="I254" s="9" t="s">
        <v>6</v>
      </c>
      <c r="J254" s="9" t="s">
        <v>79</v>
      </c>
      <c r="K254" s="11">
        <v>437.9495</v>
      </c>
      <c r="L254" s="11">
        <v>60.969299999999997</v>
      </c>
      <c r="M254" s="12">
        <v>1991</v>
      </c>
      <c r="N254" s="12">
        <f t="shared" si="29"/>
        <v>71.860462627899707</v>
      </c>
      <c r="O254" s="10">
        <v>3.5265</v>
      </c>
      <c r="P254" s="10">
        <v>9.2600000000000002E-2</v>
      </c>
      <c r="Q254" s="11">
        <v>88</v>
      </c>
      <c r="R254" s="10">
        <f t="shared" si="30"/>
        <v>3.13220096</v>
      </c>
      <c r="T254" s="11">
        <v>60.264299999999999</v>
      </c>
      <c r="U254" s="9" t="s">
        <v>63</v>
      </c>
      <c r="V254" s="9" t="s">
        <v>987</v>
      </c>
      <c r="W254" s="14">
        <v>32</v>
      </c>
    </row>
    <row r="255" spans="1:23" ht="28.5" customHeight="1">
      <c r="A255" s="9" t="s">
        <v>366</v>
      </c>
      <c r="B255" s="9" t="s">
        <v>524</v>
      </c>
      <c r="C255" s="9" t="s">
        <v>978</v>
      </c>
      <c r="D255" s="10">
        <v>200.85</v>
      </c>
      <c r="E255" s="10">
        <v>201.863</v>
      </c>
      <c r="F255" s="9" t="s">
        <v>5</v>
      </c>
      <c r="G255" s="9">
        <v>4</v>
      </c>
      <c r="H255" s="9" t="s">
        <v>367</v>
      </c>
      <c r="I255" s="9" t="s">
        <v>6</v>
      </c>
      <c r="K255" s="11">
        <v>1144.3593000000001</v>
      </c>
      <c r="L255" s="11">
        <v>141.8253</v>
      </c>
      <c r="M255" s="12">
        <v>2000</v>
      </c>
      <c r="N255" s="12">
        <f t="shared" si="29"/>
        <v>96.1836181098396</v>
      </c>
      <c r="O255" s="10">
        <v>3.0625</v>
      </c>
      <c r="P255" s="10">
        <v>0.19309999999999999</v>
      </c>
      <c r="Q255" s="11">
        <v>99</v>
      </c>
      <c r="R255" s="10">
        <f t="shared" si="30"/>
        <v>2.8833495600000001</v>
      </c>
      <c r="T255" s="11">
        <v>58.375</v>
      </c>
      <c r="U255" s="9" t="s">
        <v>213</v>
      </c>
      <c r="V255" s="9" t="s">
        <v>988</v>
      </c>
      <c r="W255" s="14">
        <v>36</v>
      </c>
    </row>
    <row r="256" spans="1:23" ht="28.5" customHeight="1">
      <c r="A256" s="9" t="s">
        <v>366</v>
      </c>
      <c r="B256" s="9" t="s">
        <v>524</v>
      </c>
      <c r="C256" s="9" t="s">
        <v>978</v>
      </c>
      <c r="D256" s="10">
        <v>201.863</v>
      </c>
      <c r="E256" s="10">
        <v>202.196</v>
      </c>
      <c r="F256" s="9" t="s">
        <v>5</v>
      </c>
      <c r="G256" s="9">
        <v>4</v>
      </c>
      <c r="H256" s="9" t="s">
        <v>368</v>
      </c>
      <c r="I256" s="9" t="s">
        <v>6</v>
      </c>
      <c r="K256" s="11">
        <v>1444</v>
      </c>
      <c r="L256" s="11">
        <v>167</v>
      </c>
      <c r="M256" s="12">
        <v>2007</v>
      </c>
      <c r="N256" s="12">
        <f t="shared" si="29"/>
        <v>53.516008543625624</v>
      </c>
      <c r="O256" s="10">
        <v>3.9224000000000001</v>
      </c>
      <c r="P256" s="10">
        <v>6.4799999999999996E-2</v>
      </c>
      <c r="Q256" s="11">
        <v>100</v>
      </c>
      <c r="R256" s="10">
        <f t="shared" si="30"/>
        <v>3.9056038399999999</v>
      </c>
      <c r="T256" s="11">
        <v>56.7</v>
      </c>
      <c r="U256" s="9" t="s">
        <v>213</v>
      </c>
      <c r="V256" s="9"/>
    </row>
    <row r="257" spans="1:23" ht="28.5" customHeight="1">
      <c r="A257" s="9" t="s">
        <v>366</v>
      </c>
      <c r="B257" s="9" t="s">
        <v>524</v>
      </c>
      <c r="C257" s="9" t="s">
        <v>978</v>
      </c>
      <c r="D257" s="10">
        <v>202.196</v>
      </c>
      <c r="E257" s="10">
        <v>203.86099999999999</v>
      </c>
      <c r="F257" s="9" t="s">
        <v>5</v>
      </c>
      <c r="G257" s="9">
        <v>4</v>
      </c>
      <c r="H257" s="9" t="s">
        <v>369</v>
      </c>
      <c r="I257" s="9" t="s">
        <v>6</v>
      </c>
      <c r="J257" s="9" t="s">
        <v>73</v>
      </c>
      <c r="K257" s="11">
        <v>946.11350000000004</v>
      </c>
      <c r="L257" s="11">
        <v>113.6793</v>
      </c>
      <c r="M257" s="12">
        <v>2007</v>
      </c>
      <c r="N257" s="12">
        <f t="shared" si="29"/>
        <v>55.061380552773393</v>
      </c>
      <c r="O257" s="10">
        <v>3.8874</v>
      </c>
      <c r="P257" s="10">
        <v>0.1835</v>
      </c>
      <c r="Q257" s="11">
        <v>100</v>
      </c>
      <c r="R257" s="10">
        <f t="shared" si="30"/>
        <v>3.7527110000000001</v>
      </c>
      <c r="T257" s="11">
        <v>59.38</v>
      </c>
      <c r="U257" s="9" t="s">
        <v>213</v>
      </c>
      <c r="V257" s="9"/>
    </row>
    <row r="258" spans="1:23" ht="28.5" customHeight="1">
      <c r="A258" s="9" t="s">
        <v>366</v>
      </c>
      <c r="B258" s="9" t="s">
        <v>524</v>
      </c>
      <c r="C258" s="9" t="s">
        <v>978</v>
      </c>
      <c r="D258" s="10">
        <v>203.86099999999999</v>
      </c>
      <c r="E258" s="10">
        <v>203.95599999999999</v>
      </c>
      <c r="F258" s="9" t="s">
        <v>5</v>
      </c>
      <c r="G258" s="9">
        <v>4</v>
      </c>
      <c r="H258" s="9" t="s">
        <v>369</v>
      </c>
      <c r="I258" s="9" t="s">
        <v>6</v>
      </c>
      <c r="J258" s="9" t="s">
        <v>73</v>
      </c>
      <c r="K258" s="11">
        <v>805</v>
      </c>
      <c r="L258" s="11">
        <v>98</v>
      </c>
      <c r="M258" s="12">
        <v>2007</v>
      </c>
      <c r="N258" s="12">
        <f t="shared" si="29"/>
        <v>159.79537740985529</v>
      </c>
      <c r="O258" s="10">
        <v>2.1175999999999999</v>
      </c>
      <c r="P258" s="10">
        <v>0.18060000000000001</v>
      </c>
      <c r="Q258" s="11">
        <v>100</v>
      </c>
      <c r="R258" s="10">
        <f t="shared" si="30"/>
        <v>1.9871345599999999</v>
      </c>
      <c r="T258" s="11">
        <v>47.6</v>
      </c>
      <c r="U258" s="9" t="s">
        <v>213</v>
      </c>
      <c r="V258" s="9"/>
    </row>
    <row r="259" spans="1:23" ht="28.5" customHeight="1">
      <c r="A259" s="9" t="s">
        <v>61</v>
      </c>
      <c r="B259" s="9" t="s">
        <v>523</v>
      </c>
      <c r="C259" s="9">
        <v>85</v>
      </c>
      <c r="D259" s="10">
        <v>195.76400000000001</v>
      </c>
      <c r="E259" s="10">
        <v>202.56100000000001</v>
      </c>
      <c r="F259" s="9" t="s">
        <v>5</v>
      </c>
      <c r="G259" s="9">
        <v>4</v>
      </c>
      <c r="H259" s="9" t="s">
        <v>370</v>
      </c>
      <c r="I259" s="9" t="s">
        <v>13</v>
      </c>
      <c r="J259" s="9" t="s">
        <v>86</v>
      </c>
      <c r="K259" s="11">
        <v>445.57510000000002</v>
      </c>
      <c r="L259" s="11">
        <v>136.44390000000001</v>
      </c>
      <c r="M259" s="12">
        <v>2009</v>
      </c>
      <c r="N259" s="12">
        <f t="shared" si="29"/>
        <v>51.901606714403599</v>
      </c>
      <c r="O259" s="10">
        <v>3.9592999999999998</v>
      </c>
      <c r="P259" s="10">
        <v>0.12139999999999999</v>
      </c>
      <c r="Q259" s="11">
        <v>100</v>
      </c>
      <c r="R259" s="10">
        <f t="shared" si="30"/>
        <v>3.9003481599999996</v>
      </c>
      <c r="T259" s="11">
        <v>43.935699999999997</v>
      </c>
      <c r="U259" s="9" t="s">
        <v>74</v>
      </c>
      <c r="V259" s="9" t="s">
        <v>986</v>
      </c>
      <c r="W259" s="14">
        <v>17</v>
      </c>
    </row>
    <row r="260" spans="1:23" ht="28.5" customHeight="1">
      <c r="A260" s="9" t="s">
        <v>61</v>
      </c>
      <c r="B260" s="9" t="s">
        <v>523</v>
      </c>
      <c r="C260" s="9">
        <v>85</v>
      </c>
      <c r="D260" s="10">
        <v>202.56100000000001</v>
      </c>
      <c r="E260" s="10">
        <v>209</v>
      </c>
      <c r="F260" s="9" t="s">
        <v>5</v>
      </c>
      <c r="G260" s="9">
        <v>4</v>
      </c>
      <c r="H260" s="9" t="s">
        <v>370</v>
      </c>
      <c r="I260" s="9" t="s">
        <v>6</v>
      </c>
      <c r="J260" s="9" t="s">
        <v>86</v>
      </c>
      <c r="K260" s="11">
        <v>434</v>
      </c>
      <c r="L260" s="11">
        <v>132.06720000000001</v>
      </c>
      <c r="M260" s="12">
        <v>2006</v>
      </c>
      <c r="N260" s="12">
        <f t="shared" si="29"/>
        <v>75.586817259274568</v>
      </c>
      <c r="O260" s="10">
        <v>3.4510999999999998</v>
      </c>
      <c r="P260" s="10">
        <v>9.4299999999999995E-2</v>
      </c>
      <c r="Q260" s="11">
        <v>97</v>
      </c>
      <c r="R260" s="10">
        <f t="shared" si="30"/>
        <v>3.3255300399999994</v>
      </c>
      <c r="T260" s="11">
        <v>51.966700000000003</v>
      </c>
      <c r="U260" s="9" t="s">
        <v>74</v>
      </c>
      <c r="V260" s="9" t="s">
        <v>986</v>
      </c>
      <c r="W260" s="14">
        <v>5</v>
      </c>
    </row>
    <row r="261" spans="1:23" ht="28.5" customHeight="1">
      <c r="A261" s="9" t="s">
        <v>61</v>
      </c>
      <c r="B261" s="9" t="s">
        <v>523</v>
      </c>
      <c r="C261" s="9">
        <v>85</v>
      </c>
      <c r="D261" s="10">
        <v>209.017</v>
      </c>
      <c r="E261" s="10">
        <v>209.56200000000001</v>
      </c>
      <c r="F261" s="9" t="s">
        <v>5</v>
      </c>
      <c r="G261" s="9">
        <v>4</v>
      </c>
      <c r="H261" s="9" t="s">
        <v>371</v>
      </c>
      <c r="I261" s="9" t="s">
        <v>6</v>
      </c>
      <c r="J261" s="9" t="s">
        <v>73</v>
      </c>
      <c r="K261" s="11">
        <v>434</v>
      </c>
      <c r="L261" s="11">
        <v>134</v>
      </c>
      <c r="M261" s="12">
        <v>2007</v>
      </c>
      <c r="N261" s="12">
        <f t="shared" si="29"/>
        <v>56.151442099216283</v>
      </c>
      <c r="O261" s="10">
        <v>3.8628999999999998</v>
      </c>
      <c r="P261" s="10">
        <v>0.17460000000000001</v>
      </c>
      <c r="Q261" s="11">
        <v>98</v>
      </c>
      <c r="R261" s="10">
        <f t="shared" si="30"/>
        <v>3.6809593599999997</v>
      </c>
      <c r="T261" s="11">
        <v>65.349999999999994</v>
      </c>
      <c r="U261" s="9" t="s">
        <v>74</v>
      </c>
      <c r="V261" s="9" t="s">
        <v>986</v>
      </c>
      <c r="W261" s="14">
        <v>7</v>
      </c>
    </row>
    <row r="262" spans="1:23" ht="28.5" customHeight="1">
      <c r="A262" s="9" t="s">
        <v>61</v>
      </c>
      <c r="B262" s="9" t="s">
        <v>523</v>
      </c>
      <c r="C262" s="9">
        <v>85</v>
      </c>
      <c r="D262" s="10">
        <v>209.56200000000001</v>
      </c>
      <c r="E262" s="10">
        <v>211.95400000000001</v>
      </c>
      <c r="F262" s="9" t="s">
        <v>5</v>
      </c>
      <c r="G262" s="9">
        <v>4</v>
      </c>
      <c r="H262" s="9" t="s">
        <v>371</v>
      </c>
      <c r="I262" s="9" t="s">
        <v>6</v>
      </c>
      <c r="J262" s="9" t="s">
        <v>73</v>
      </c>
      <c r="K262" s="11">
        <v>434</v>
      </c>
      <c r="L262" s="11">
        <v>134</v>
      </c>
      <c r="M262" s="12">
        <v>2007</v>
      </c>
      <c r="N262" s="12">
        <f t="shared" si="29"/>
        <v>62.474467004844882</v>
      </c>
      <c r="O262" s="10">
        <v>3.7238000000000002</v>
      </c>
      <c r="P262" s="10">
        <v>0.18459999999999999</v>
      </c>
      <c r="Q262" s="11">
        <v>98</v>
      </c>
      <c r="R262" s="10">
        <f t="shared" si="30"/>
        <v>3.5274913600000004</v>
      </c>
      <c r="T262" s="11">
        <v>74.125</v>
      </c>
      <c r="U262" s="9" t="s">
        <v>74</v>
      </c>
      <c r="V262" s="9" t="s">
        <v>986</v>
      </c>
      <c r="W262" s="14">
        <v>7</v>
      </c>
    </row>
    <row r="263" spans="1:23" ht="28.5" customHeight="1">
      <c r="A263" s="9" t="s">
        <v>61</v>
      </c>
      <c r="B263" s="9" t="s">
        <v>523</v>
      </c>
      <c r="C263" s="9">
        <v>85</v>
      </c>
      <c r="D263" s="10">
        <v>211.95400000000001</v>
      </c>
      <c r="E263" s="10">
        <v>215.5</v>
      </c>
      <c r="F263" s="9" t="s">
        <v>5</v>
      </c>
      <c r="G263" s="9">
        <v>4</v>
      </c>
      <c r="H263" s="9" t="s">
        <v>371</v>
      </c>
      <c r="I263" s="9" t="s">
        <v>6</v>
      </c>
      <c r="J263" s="9" t="s">
        <v>73</v>
      </c>
      <c r="K263" s="11">
        <v>434</v>
      </c>
      <c r="L263" s="11">
        <v>134</v>
      </c>
      <c r="M263" s="12">
        <v>2007</v>
      </c>
      <c r="N263" s="12">
        <f t="shared" si="29"/>
        <v>60.572782686864358</v>
      </c>
      <c r="O263" s="10">
        <v>3.7650999999999999</v>
      </c>
      <c r="P263" s="10">
        <v>0.16470000000000001</v>
      </c>
      <c r="Q263" s="11">
        <v>98</v>
      </c>
      <c r="R263" s="10">
        <f t="shared" si="30"/>
        <v>3.5965956399999999</v>
      </c>
      <c r="T263" s="11">
        <v>74.025000000000006</v>
      </c>
      <c r="U263" s="9" t="s">
        <v>74</v>
      </c>
      <c r="V263" s="9" t="s">
        <v>986</v>
      </c>
      <c r="W263" s="14">
        <v>9</v>
      </c>
    </row>
    <row r="264" spans="1:23" ht="28.5" customHeight="1">
      <c r="A264" s="9" t="s">
        <v>61</v>
      </c>
      <c r="B264" s="9" t="s">
        <v>523</v>
      </c>
      <c r="C264" s="9">
        <v>85</v>
      </c>
      <c r="D264" s="10">
        <v>215.5</v>
      </c>
      <c r="E264" s="10">
        <v>222.2</v>
      </c>
      <c r="F264" s="9" t="s">
        <v>5</v>
      </c>
      <c r="G264" s="9">
        <v>4</v>
      </c>
      <c r="H264" s="9" t="s">
        <v>371</v>
      </c>
      <c r="I264" s="9" t="s">
        <v>6</v>
      </c>
      <c r="J264" s="9" t="s">
        <v>73</v>
      </c>
      <c r="K264" s="11">
        <v>434</v>
      </c>
      <c r="L264" s="11">
        <v>134</v>
      </c>
      <c r="M264" s="12">
        <v>2007</v>
      </c>
      <c r="N264" s="12">
        <f t="shared" si="29"/>
        <v>49.523030157068831</v>
      </c>
      <c r="O264" s="10">
        <v>4.0143000000000004</v>
      </c>
      <c r="P264" s="10">
        <v>0.154</v>
      </c>
      <c r="Q264" s="11">
        <v>97</v>
      </c>
      <c r="R264" s="10">
        <f t="shared" si="30"/>
        <v>3.8294360000000003</v>
      </c>
      <c r="T264" s="11">
        <v>55.169199999999996</v>
      </c>
      <c r="U264" s="9" t="s">
        <v>74</v>
      </c>
      <c r="V264" s="9"/>
    </row>
    <row r="265" spans="1:23" ht="28.5" customHeight="1">
      <c r="A265" s="9" t="s">
        <v>61</v>
      </c>
      <c r="B265" s="9" t="s">
        <v>523</v>
      </c>
      <c r="C265" s="9">
        <v>85</v>
      </c>
      <c r="D265" s="10">
        <v>222.2</v>
      </c>
      <c r="E265" s="10">
        <v>225.86600000000001</v>
      </c>
      <c r="F265" s="9" t="s">
        <v>5</v>
      </c>
      <c r="G265" s="9">
        <v>4</v>
      </c>
      <c r="H265" s="9" t="s">
        <v>371</v>
      </c>
      <c r="I265" s="9" t="s">
        <v>13</v>
      </c>
      <c r="J265" s="9" t="s">
        <v>73</v>
      </c>
      <c r="K265" s="11">
        <v>434</v>
      </c>
      <c r="L265" s="11">
        <v>134</v>
      </c>
      <c r="M265" s="12">
        <v>2008</v>
      </c>
      <c r="N265" s="12">
        <f t="shared" si="29"/>
        <v>44.09046089229799</v>
      </c>
      <c r="O265" s="10">
        <v>4.1428000000000003</v>
      </c>
      <c r="P265" s="10">
        <v>0.13880000000000001</v>
      </c>
      <c r="Q265" s="11">
        <v>99</v>
      </c>
      <c r="R265" s="10">
        <f t="shared" si="30"/>
        <v>4.0357382399999997</v>
      </c>
      <c r="T265" s="11">
        <v>54.35</v>
      </c>
      <c r="U265" s="9" t="s">
        <v>74</v>
      </c>
      <c r="V265" s="9"/>
    </row>
    <row r="266" spans="1:23" ht="28.5" customHeight="1">
      <c r="A266" s="9" t="s">
        <v>61</v>
      </c>
      <c r="B266" s="9" t="s">
        <v>523</v>
      </c>
      <c r="C266" s="9">
        <v>85</v>
      </c>
      <c r="D266" s="10">
        <v>225.86600000000001</v>
      </c>
      <c r="E266" s="10">
        <v>229.297</v>
      </c>
      <c r="F266" s="9" t="s">
        <v>5</v>
      </c>
      <c r="G266" s="9">
        <v>4</v>
      </c>
      <c r="H266" s="9" t="s">
        <v>371</v>
      </c>
      <c r="I266" s="9" t="s">
        <v>13</v>
      </c>
      <c r="J266" s="9" t="s">
        <v>73</v>
      </c>
      <c r="K266" s="11">
        <v>517.37040000000002</v>
      </c>
      <c r="L266" s="11">
        <v>135.9408</v>
      </c>
      <c r="M266" s="12">
        <v>2008</v>
      </c>
      <c r="N266" s="12">
        <f t="shared" si="29"/>
        <v>47.830548306534872</v>
      </c>
      <c r="O266" s="10">
        <v>4.0538999999999996</v>
      </c>
      <c r="P266" s="10">
        <v>0.13009999999999999</v>
      </c>
      <c r="Q266" s="11">
        <v>100</v>
      </c>
      <c r="R266" s="10">
        <f t="shared" si="30"/>
        <v>3.9861959599999994</v>
      </c>
      <c r="T266" s="11">
        <v>53.325000000000003</v>
      </c>
      <c r="U266" s="9" t="s">
        <v>74</v>
      </c>
      <c r="V266" s="9"/>
    </row>
    <row r="267" spans="1:23" ht="28.5" customHeight="1">
      <c r="A267" s="9" t="s">
        <v>61</v>
      </c>
      <c r="B267" s="9" t="s">
        <v>523</v>
      </c>
      <c r="C267" s="9">
        <v>85</v>
      </c>
      <c r="D267" s="10">
        <v>229.297</v>
      </c>
      <c r="E267" s="10">
        <v>232.041</v>
      </c>
      <c r="F267" s="9" t="s">
        <v>5</v>
      </c>
      <c r="G267" s="9">
        <v>4</v>
      </c>
      <c r="H267" s="9" t="s">
        <v>371</v>
      </c>
      <c r="I267" s="9" t="s">
        <v>6</v>
      </c>
      <c r="J267" s="9" t="s">
        <v>73</v>
      </c>
      <c r="K267" s="11">
        <v>670.11080000000004</v>
      </c>
      <c r="L267" s="11">
        <v>122.9067</v>
      </c>
      <c r="M267" s="12">
        <v>1995</v>
      </c>
      <c r="N267" s="12">
        <f t="shared" si="29"/>
        <v>84.322453174425306</v>
      </c>
      <c r="O267" s="10">
        <v>3.2806000000000002</v>
      </c>
      <c r="P267" s="10">
        <v>0.14829999999999999</v>
      </c>
      <c r="Q267" s="11">
        <v>95</v>
      </c>
      <c r="R267" s="10">
        <f t="shared" si="30"/>
        <v>3.0426284399999997</v>
      </c>
      <c r="T267" s="11">
        <v>44.5</v>
      </c>
      <c r="U267" s="9" t="s">
        <v>74</v>
      </c>
      <c r="V267" s="9" t="s">
        <v>987</v>
      </c>
      <c r="W267" s="14">
        <v>8</v>
      </c>
    </row>
    <row r="268" spans="1:23" ht="28.5" customHeight="1">
      <c r="A268" s="9" t="s">
        <v>61</v>
      </c>
      <c r="B268" s="9" t="s">
        <v>523</v>
      </c>
      <c r="C268" s="9">
        <v>85</v>
      </c>
      <c r="D268" s="10">
        <v>232.43600000000001</v>
      </c>
      <c r="E268" s="10">
        <v>236.52699999999999</v>
      </c>
      <c r="F268" s="9" t="s">
        <v>5</v>
      </c>
      <c r="G268" s="9">
        <v>4</v>
      </c>
      <c r="H268" s="9" t="s">
        <v>372</v>
      </c>
      <c r="I268" s="9" t="s">
        <v>6</v>
      </c>
      <c r="J268" s="9" t="s">
        <v>79</v>
      </c>
      <c r="K268" s="11">
        <v>536</v>
      </c>
      <c r="L268" s="11">
        <v>99</v>
      </c>
      <c r="M268" s="12">
        <v>1995</v>
      </c>
      <c r="N268" s="12">
        <f t="shared" si="29"/>
        <v>73.807495098669023</v>
      </c>
      <c r="O268" s="10">
        <v>3.4868999999999999</v>
      </c>
      <c r="P268" s="10">
        <v>0.1555</v>
      </c>
      <c r="Q268" s="11">
        <v>89</v>
      </c>
      <c r="R268" s="10">
        <f t="shared" si="30"/>
        <v>3.0601789999999998</v>
      </c>
      <c r="T268" s="11">
        <v>42.85</v>
      </c>
      <c r="U268" s="9" t="s">
        <v>74</v>
      </c>
      <c r="V268" s="9" t="s">
        <v>987</v>
      </c>
      <c r="W268" s="14">
        <v>9</v>
      </c>
    </row>
    <row r="269" spans="1:23" ht="28.5" customHeight="1">
      <c r="A269" s="9" t="s">
        <v>61</v>
      </c>
      <c r="B269" s="9" t="s">
        <v>523</v>
      </c>
      <c r="C269" s="9">
        <v>85</v>
      </c>
      <c r="D269" s="10">
        <v>236.52699999999999</v>
      </c>
      <c r="E269" s="10">
        <v>238.261</v>
      </c>
      <c r="F269" s="9" t="s">
        <v>5</v>
      </c>
      <c r="G269" s="9">
        <v>4</v>
      </c>
      <c r="H269" s="9" t="s">
        <v>372</v>
      </c>
      <c r="I269" s="9" t="s">
        <v>6</v>
      </c>
      <c r="J269" s="9" t="s">
        <v>79</v>
      </c>
      <c r="K269" s="11">
        <v>536</v>
      </c>
      <c r="L269" s="11">
        <v>99</v>
      </c>
      <c r="M269" s="12">
        <v>1995</v>
      </c>
      <c r="N269" s="12">
        <f t="shared" si="29"/>
        <v>104.61739161981366</v>
      </c>
      <c r="O269" s="10">
        <v>2.9163000000000001</v>
      </c>
      <c r="P269" s="10">
        <v>0.1293</v>
      </c>
      <c r="Q269" s="11">
        <v>86</v>
      </c>
      <c r="R269" s="10">
        <f t="shared" si="30"/>
        <v>2.4294260400000001</v>
      </c>
      <c r="T269" s="11">
        <v>43.2</v>
      </c>
      <c r="U269" s="9" t="s">
        <v>74</v>
      </c>
      <c r="V269" s="9" t="s">
        <v>987</v>
      </c>
      <c r="W269" s="14">
        <v>2</v>
      </c>
    </row>
    <row r="270" spans="1:23" ht="28.5" customHeight="1">
      <c r="A270" s="9" t="s">
        <v>61</v>
      </c>
      <c r="B270" s="9" t="s">
        <v>523</v>
      </c>
      <c r="C270" s="9">
        <v>85</v>
      </c>
      <c r="D270" s="10">
        <v>238.261</v>
      </c>
      <c r="E270" s="10">
        <v>248.304</v>
      </c>
      <c r="F270" s="9" t="s">
        <v>5</v>
      </c>
      <c r="G270" s="9">
        <v>4</v>
      </c>
      <c r="H270" s="9" t="s">
        <v>372</v>
      </c>
      <c r="I270" s="9" t="s">
        <v>6</v>
      </c>
      <c r="J270" s="9" t="s">
        <v>73</v>
      </c>
      <c r="K270" s="11">
        <v>520.43460000000005</v>
      </c>
      <c r="L270" s="11">
        <v>97.185199999999995</v>
      </c>
      <c r="M270" s="12">
        <v>2010</v>
      </c>
      <c r="N270" s="12">
        <f t="shared" si="29"/>
        <v>41.726213037688353</v>
      </c>
      <c r="O270" s="10">
        <v>4.2</v>
      </c>
      <c r="P270" s="10">
        <v>0.02</v>
      </c>
      <c r="Q270" s="11">
        <v>100</v>
      </c>
      <c r="R270" s="10">
        <f t="shared" si="30"/>
        <v>4.1984000000000004</v>
      </c>
      <c r="T270" s="11">
        <v>40.04</v>
      </c>
      <c r="U270" s="9" t="s">
        <v>74</v>
      </c>
      <c r="V270" s="9"/>
    </row>
    <row r="271" spans="1:23" ht="28.5" customHeight="1">
      <c r="A271" s="9" t="s">
        <v>61</v>
      </c>
      <c r="B271" s="9" t="s">
        <v>523</v>
      </c>
      <c r="C271" s="9">
        <v>85</v>
      </c>
      <c r="D271" s="10">
        <v>248.304</v>
      </c>
      <c r="E271" s="10">
        <v>253.059</v>
      </c>
      <c r="F271" s="9" t="s">
        <v>5</v>
      </c>
      <c r="G271" s="9">
        <v>4</v>
      </c>
      <c r="H271" s="9" t="s">
        <v>372</v>
      </c>
      <c r="I271" s="9" t="s">
        <v>6</v>
      </c>
      <c r="J271" s="9" t="s">
        <v>73</v>
      </c>
      <c r="K271" s="11">
        <v>311.22329999999999</v>
      </c>
      <c r="L271" s="11">
        <v>73</v>
      </c>
      <c r="M271" s="12">
        <v>2002</v>
      </c>
      <c r="N271" s="12">
        <f t="shared" si="29"/>
        <v>60.609420675283573</v>
      </c>
      <c r="O271" s="10">
        <v>3.7643</v>
      </c>
      <c r="P271" s="10">
        <v>0.1255</v>
      </c>
      <c r="Q271" s="11">
        <v>98</v>
      </c>
      <c r="R271" s="10">
        <f t="shared" si="30"/>
        <v>3.6412990000000001</v>
      </c>
      <c r="T271" s="11">
        <v>49.622199999999999</v>
      </c>
      <c r="U271" s="9" t="s">
        <v>74</v>
      </c>
      <c r="V271" s="9" t="s">
        <v>986</v>
      </c>
      <c r="W271" s="14">
        <v>11</v>
      </c>
    </row>
    <row r="272" spans="1:23" ht="28.5" customHeight="1">
      <c r="A272" s="9" t="s">
        <v>61</v>
      </c>
      <c r="B272" s="9" t="s">
        <v>523</v>
      </c>
      <c r="C272" s="9">
        <v>85</v>
      </c>
      <c r="D272" s="10">
        <v>253.059</v>
      </c>
      <c r="E272" s="10">
        <v>256.55700000000002</v>
      </c>
      <c r="F272" s="9" t="s">
        <v>5</v>
      </c>
      <c r="G272" s="9">
        <v>4</v>
      </c>
      <c r="H272" s="9" t="s">
        <v>372</v>
      </c>
      <c r="I272" s="9" t="s">
        <v>6</v>
      </c>
      <c r="J272" s="9" t="s">
        <v>73</v>
      </c>
      <c r="K272" s="11">
        <v>309</v>
      </c>
      <c r="L272" s="11">
        <v>73</v>
      </c>
      <c r="M272" s="12">
        <v>2002</v>
      </c>
      <c r="N272" s="12">
        <f t="shared" si="29"/>
        <v>60.083496573984362</v>
      </c>
      <c r="O272" s="10">
        <v>3.7757999999999998</v>
      </c>
      <c r="P272" s="10">
        <v>0.1361</v>
      </c>
      <c r="Q272" s="11">
        <v>98</v>
      </c>
      <c r="R272" s="10">
        <f t="shared" si="30"/>
        <v>3.6417071599999997</v>
      </c>
      <c r="T272" s="11">
        <v>48.93</v>
      </c>
      <c r="U272" s="9" t="s">
        <v>74</v>
      </c>
      <c r="V272" s="9" t="s">
        <v>986</v>
      </c>
      <c r="W272" s="14">
        <v>12</v>
      </c>
    </row>
    <row r="273" spans="1:23" ht="28.5" customHeight="1">
      <c r="A273" s="9" t="s">
        <v>373</v>
      </c>
      <c r="B273" s="9" t="s">
        <v>524</v>
      </c>
      <c r="C273" s="9">
        <v>90</v>
      </c>
      <c r="D273" s="10">
        <v>0</v>
      </c>
      <c r="E273" s="10">
        <v>9.9</v>
      </c>
      <c r="F273" s="9" t="s">
        <v>24</v>
      </c>
      <c r="G273" s="9">
        <v>4</v>
      </c>
      <c r="H273" s="9" t="s">
        <v>374</v>
      </c>
      <c r="I273" s="9" t="s">
        <v>13</v>
      </c>
      <c r="J273" s="9" t="s">
        <v>86</v>
      </c>
      <c r="K273" s="11">
        <v>1842.4332999999999</v>
      </c>
      <c r="L273" s="11">
        <v>765.39449999999999</v>
      </c>
      <c r="M273" s="12">
        <v>2000</v>
      </c>
      <c r="N273" s="12">
        <f t="shared" si="29"/>
        <v>101.86668886865377</v>
      </c>
      <c r="O273" s="10">
        <v>2.9632000000000001</v>
      </c>
      <c r="P273" s="10">
        <v>0.24640000000000001</v>
      </c>
      <c r="Q273" s="11">
        <v>93</v>
      </c>
      <c r="R273" s="10">
        <f t="shared" si="30"/>
        <v>2.5103481599999999</v>
      </c>
      <c r="T273" s="11">
        <v>54.65</v>
      </c>
      <c r="U273" s="9" t="s">
        <v>64</v>
      </c>
      <c r="V273" s="9" t="s">
        <v>988</v>
      </c>
      <c r="W273" s="14">
        <v>6</v>
      </c>
    </row>
    <row r="274" spans="1:23" ht="28.5" customHeight="1">
      <c r="A274" s="9" t="s">
        <v>373</v>
      </c>
      <c r="B274" s="9" t="s">
        <v>524</v>
      </c>
      <c r="C274" s="9">
        <v>90</v>
      </c>
      <c r="D274" s="10">
        <v>0</v>
      </c>
      <c r="E274" s="10">
        <v>9.9</v>
      </c>
      <c r="F274" s="9" t="s">
        <v>25</v>
      </c>
      <c r="G274" s="9">
        <v>4</v>
      </c>
      <c r="H274" s="9" t="s">
        <v>374</v>
      </c>
      <c r="I274" s="9" t="s">
        <v>13</v>
      </c>
      <c r="J274" s="9" t="s">
        <v>86</v>
      </c>
      <c r="K274" s="11">
        <v>1939.0011999999999</v>
      </c>
      <c r="L274" s="11">
        <v>870.26179999999999</v>
      </c>
      <c r="M274" s="12">
        <v>2000</v>
      </c>
      <c r="N274" s="12">
        <f t="shared" si="29"/>
        <v>91.200726858002511</v>
      </c>
      <c r="O274" s="10">
        <v>3.1522999999999999</v>
      </c>
      <c r="P274" s="10">
        <v>0.25419999999999998</v>
      </c>
      <c r="Q274" s="11">
        <v>96</v>
      </c>
      <c r="R274" s="10">
        <f t="shared" si="30"/>
        <v>2.7738294399999996</v>
      </c>
      <c r="T274" s="11">
        <v>56.6</v>
      </c>
      <c r="U274" s="9" t="s">
        <v>64</v>
      </c>
      <c r="V274" s="9" t="s">
        <v>988</v>
      </c>
      <c r="W274" s="14">
        <v>12</v>
      </c>
    </row>
    <row r="275" spans="1:23" ht="28.5" customHeight="1">
      <c r="A275" s="9" t="s">
        <v>373</v>
      </c>
      <c r="B275" s="9" t="s">
        <v>524</v>
      </c>
      <c r="C275" s="9">
        <v>90</v>
      </c>
      <c r="D275" s="10">
        <v>9.9</v>
      </c>
      <c r="E275" s="10">
        <v>14.47</v>
      </c>
      <c r="F275" s="9" t="s">
        <v>24</v>
      </c>
      <c r="G275" s="9">
        <v>4</v>
      </c>
      <c r="H275" s="9" t="s">
        <v>375</v>
      </c>
      <c r="I275" s="9" t="s">
        <v>6</v>
      </c>
      <c r="J275" s="9" t="s">
        <v>86</v>
      </c>
      <c r="K275" s="11">
        <v>3327</v>
      </c>
      <c r="L275" s="11">
        <v>982</v>
      </c>
      <c r="M275" s="12">
        <v>1998</v>
      </c>
      <c r="N275" s="12">
        <f t="shared" si="29"/>
        <v>86.028410058931826</v>
      </c>
      <c r="O275" s="10">
        <v>3.2483</v>
      </c>
      <c r="P275" s="10">
        <v>0.27529999999999999</v>
      </c>
      <c r="Q275" s="11">
        <v>85</v>
      </c>
      <c r="R275" s="10">
        <f t="shared" si="30"/>
        <v>2.4951396399999997</v>
      </c>
      <c r="T275" s="11">
        <v>49.52</v>
      </c>
      <c r="U275" s="9" t="s">
        <v>64</v>
      </c>
      <c r="V275" s="9" t="s">
        <v>988</v>
      </c>
      <c r="W275" s="14">
        <v>5</v>
      </c>
    </row>
    <row r="276" spans="1:23" ht="28.5" customHeight="1">
      <c r="A276" s="9" t="s">
        <v>373</v>
      </c>
      <c r="B276" s="9" t="s">
        <v>524</v>
      </c>
      <c r="C276" s="9">
        <v>90</v>
      </c>
      <c r="D276" s="10">
        <v>9.9</v>
      </c>
      <c r="E276" s="10">
        <v>14.47</v>
      </c>
      <c r="F276" s="9" t="s">
        <v>25</v>
      </c>
      <c r="G276" s="9">
        <v>4</v>
      </c>
      <c r="H276" s="9" t="s">
        <v>375</v>
      </c>
      <c r="I276" s="9" t="s">
        <v>6</v>
      </c>
      <c r="J276" s="9" t="s">
        <v>86</v>
      </c>
      <c r="K276" s="11">
        <v>3487</v>
      </c>
      <c r="L276" s="11">
        <v>1014</v>
      </c>
      <c r="M276" s="12">
        <v>1998</v>
      </c>
      <c r="N276" s="12">
        <f t="shared" si="29"/>
        <v>87.055873988237423</v>
      </c>
      <c r="O276" s="10">
        <v>3.2290000000000001</v>
      </c>
      <c r="P276" s="10">
        <v>0.2046</v>
      </c>
      <c r="Q276" s="11">
        <v>87</v>
      </c>
      <c r="R276" s="10">
        <f t="shared" si="30"/>
        <v>2.6715553600000002</v>
      </c>
      <c r="T276" s="11">
        <v>55.08</v>
      </c>
      <c r="U276" s="9" t="s">
        <v>64</v>
      </c>
      <c r="V276" s="9" t="s">
        <v>988</v>
      </c>
      <c r="W276" s="14">
        <v>11</v>
      </c>
    </row>
    <row r="277" spans="1:23" ht="28.5" customHeight="1">
      <c r="A277" s="9" t="s">
        <v>373</v>
      </c>
      <c r="B277" s="9" t="s">
        <v>524</v>
      </c>
      <c r="C277" s="9">
        <v>90</v>
      </c>
      <c r="D277" s="10">
        <v>14.47</v>
      </c>
      <c r="E277" s="10">
        <v>19.96</v>
      </c>
      <c r="F277" s="9" t="s">
        <v>24</v>
      </c>
      <c r="G277" s="9">
        <v>4</v>
      </c>
      <c r="H277" s="9" t="s">
        <v>376</v>
      </c>
      <c r="I277" s="9" t="s">
        <v>13</v>
      </c>
      <c r="J277" s="9" t="s">
        <v>86</v>
      </c>
      <c r="K277" s="11">
        <v>3677.9252999999999</v>
      </c>
      <c r="L277" s="11">
        <v>1074.8251</v>
      </c>
      <c r="M277" s="12">
        <v>2004</v>
      </c>
      <c r="N277" s="12">
        <f t="shared" si="29"/>
        <v>54.114851618375212</v>
      </c>
      <c r="O277" s="10">
        <v>3.9087999999999998</v>
      </c>
      <c r="P277" s="10">
        <v>0.20549999999999999</v>
      </c>
      <c r="Q277" s="11">
        <v>88</v>
      </c>
      <c r="R277" s="10">
        <f t="shared" si="30"/>
        <v>3.3798789999999999</v>
      </c>
      <c r="T277" s="11">
        <v>45.457099999999997</v>
      </c>
      <c r="U277" s="9" t="s">
        <v>64</v>
      </c>
      <c r="V277" s="9" t="s">
        <v>987</v>
      </c>
      <c r="W277" s="14">
        <v>3</v>
      </c>
    </row>
    <row r="278" spans="1:23" ht="28.5" customHeight="1">
      <c r="A278" s="9" t="s">
        <v>373</v>
      </c>
      <c r="B278" s="9" t="s">
        <v>524</v>
      </c>
      <c r="C278" s="9">
        <v>90</v>
      </c>
      <c r="D278" s="10">
        <v>14.47</v>
      </c>
      <c r="E278" s="10">
        <v>19.96</v>
      </c>
      <c r="F278" s="9" t="s">
        <v>25</v>
      </c>
      <c r="G278" s="9">
        <v>4</v>
      </c>
      <c r="H278" s="9" t="s">
        <v>376</v>
      </c>
      <c r="I278" s="9" t="s">
        <v>13</v>
      </c>
      <c r="J278" s="9" t="s">
        <v>86</v>
      </c>
      <c r="K278" s="11">
        <v>3783.6543000000001</v>
      </c>
      <c r="L278" s="11">
        <v>826.46119999999996</v>
      </c>
      <c r="M278" s="12">
        <v>2004</v>
      </c>
      <c r="N278" s="12">
        <f t="shared" ref="N278:N296" si="31">(LN(O278/5.35))/-0.0058</f>
        <v>56.7729632079838</v>
      </c>
      <c r="O278" s="10">
        <v>3.8490000000000002</v>
      </c>
      <c r="P278" s="10">
        <v>0.20749999999999999</v>
      </c>
      <c r="Q278" s="11">
        <v>100</v>
      </c>
      <c r="R278" s="10">
        <f t="shared" ref="R278:R296" si="32">O278-(4*(P278^2))-(3*(1-Q278/100))</f>
        <v>3.6767750000000001</v>
      </c>
      <c r="T278" s="11">
        <v>50.4</v>
      </c>
      <c r="U278" s="9" t="s">
        <v>64</v>
      </c>
      <c r="V278" s="9" t="s">
        <v>987</v>
      </c>
      <c r="W278" s="14">
        <v>11</v>
      </c>
    </row>
    <row r="279" spans="1:23" ht="28.5" customHeight="1">
      <c r="A279" s="9" t="s">
        <v>373</v>
      </c>
      <c r="B279" s="9" t="s">
        <v>524</v>
      </c>
      <c r="C279" s="9">
        <v>90</v>
      </c>
      <c r="D279" s="10">
        <v>19.96</v>
      </c>
      <c r="E279" s="10">
        <v>22.55</v>
      </c>
      <c r="F279" s="9" t="s">
        <v>24</v>
      </c>
      <c r="G279" s="9">
        <v>4</v>
      </c>
      <c r="H279" s="9" t="s">
        <v>377</v>
      </c>
      <c r="I279" s="9" t="s">
        <v>13</v>
      </c>
      <c r="J279" s="9" t="s">
        <v>86</v>
      </c>
      <c r="K279" s="11">
        <v>3832.7143000000001</v>
      </c>
      <c r="L279" s="11">
        <v>1161.8286000000001</v>
      </c>
      <c r="M279" s="12">
        <v>2000</v>
      </c>
      <c r="N279" s="12">
        <f t="shared" si="31"/>
        <v>84.1701093550043</v>
      </c>
      <c r="O279" s="10">
        <v>3.2835000000000001</v>
      </c>
      <c r="P279" s="10">
        <v>0.15359999999999999</v>
      </c>
      <c r="Q279" s="11">
        <v>78</v>
      </c>
      <c r="R279" s="10">
        <f t="shared" si="32"/>
        <v>2.52912816</v>
      </c>
      <c r="T279" s="11">
        <v>44.2333</v>
      </c>
      <c r="U279" s="9" t="s">
        <v>64</v>
      </c>
      <c r="V279" s="9" t="s">
        <v>988</v>
      </c>
      <c r="W279" s="14">
        <v>9</v>
      </c>
    </row>
    <row r="280" spans="1:23" ht="28.5" customHeight="1">
      <c r="A280" s="9" t="s">
        <v>373</v>
      </c>
      <c r="B280" s="9" t="s">
        <v>524</v>
      </c>
      <c r="C280" s="9">
        <v>90</v>
      </c>
      <c r="D280" s="10">
        <v>19.96</v>
      </c>
      <c r="E280" s="10">
        <v>22.55</v>
      </c>
      <c r="F280" s="9" t="s">
        <v>25</v>
      </c>
      <c r="G280" s="9">
        <v>4</v>
      </c>
      <c r="H280" s="9" t="s">
        <v>377</v>
      </c>
      <c r="I280" s="9" t="s">
        <v>13</v>
      </c>
      <c r="J280" s="9" t="s">
        <v>86</v>
      </c>
      <c r="K280" s="11">
        <v>3851.3714</v>
      </c>
      <c r="L280" s="11">
        <v>789.11429999999996</v>
      </c>
      <c r="M280" s="12">
        <v>2000</v>
      </c>
      <c r="N280" s="12">
        <f t="shared" si="31"/>
        <v>77.956094861515069</v>
      </c>
      <c r="O280" s="10">
        <v>3.4039999999999999</v>
      </c>
      <c r="P280" s="10">
        <v>0.1426</v>
      </c>
      <c r="Q280" s="11">
        <v>88</v>
      </c>
      <c r="R280" s="10">
        <f t="shared" si="32"/>
        <v>2.96266096</v>
      </c>
      <c r="T280" s="11">
        <v>48.366700000000002</v>
      </c>
      <c r="U280" s="9" t="s">
        <v>64</v>
      </c>
      <c r="V280" s="9" t="s">
        <v>988</v>
      </c>
      <c r="W280" s="14">
        <v>19</v>
      </c>
    </row>
    <row r="281" spans="1:23" ht="28.5" customHeight="1">
      <c r="A281" s="9" t="s">
        <v>373</v>
      </c>
      <c r="B281" s="9" t="s">
        <v>524</v>
      </c>
      <c r="C281" s="9">
        <v>90</v>
      </c>
      <c r="D281" s="10">
        <v>22.55</v>
      </c>
      <c r="E281" s="10">
        <v>23.49</v>
      </c>
      <c r="F281" s="9" t="s">
        <v>24</v>
      </c>
      <c r="G281" s="9">
        <v>4</v>
      </c>
      <c r="H281" s="9" t="s">
        <v>378</v>
      </c>
      <c r="I281" s="9" t="s">
        <v>13</v>
      </c>
      <c r="J281" s="9" t="s">
        <v>86</v>
      </c>
      <c r="K281" s="11">
        <v>4420.6170000000002</v>
      </c>
      <c r="L281" s="11">
        <v>1268.6383000000001</v>
      </c>
      <c r="M281" s="12">
        <v>1996</v>
      </c>
      <c r="N281" s="12">
        <f t="shared" si="31"/>
        <v>70.574549912843651</v>
      </c>
      <c r="O281" s="10">
        <v>3.5529000000000002</v>
      </c>
      <c r="P281" s="10">
        <v>0.2316</v>
      </c>
      <c r="Q281" s="11">
        <v>88</v>
      </c>
      <c r="R281" s="10">
        <f t="shared" si="32"/>
        <v>2.9783457600000003</v>
      </c>
      <c r="T281" s="11">
        <v>49.8</v>
      </c>
      <c r="U281" s="9" t="s">
        <v>64</v>
      </c>
      <c r="V281" s="9" t="s">
        <v>988</v>
      </c>
      <c r="W281" s="14">
        <v>20</v>
      </c>
    </row>
    <row r="282" spans="1:23" ht="28.5" customHeight="1">
      <c r="A282" s="9" t="s">
        <v>373</v>
      </c>
      <c r="B282" s="9" t="s">
        <v>524</v>
      </c>
      <c r="C282" s="9">
        <v>90</v>
      </c>
      <c r="D282" s="10">
        <v>22.55</v>
      </c>
      <c r="E282" s="10">
        <v>23.49</v>
      </c>
      <c r="F282" s="9" t="s">
        <v>25</v>
      </c>
      <c r="G282" s="9">
        <v>4</v>
      </c>
      <c r="H282" s="9" t="s">
        <v>378</v>
      </c>
      <c r="I282" s="9" t="s">
        <v>13</v>
      </c>
      <c r="J282" s="9" t="s">
        <v>86</v>
      </c>
      <c r="K282" s="11">
        <v>4157.3190999999997</v>
      </c>
      <c r="L282" s="11">
        <v>935.08510000000001</v>
      </c>
      <c r="M282" s="12">
        <v>1996</v>
      </c>
      <c r="N282" s="12">
        <f t="shared" si="31"/>
        <v>74.640198089756325</v>
      </c>
      <c r="O282" s="10">
        <v>3.4701</v>
      </c>
      <c r="P282" s="10">
        <v>0.28320000000000001</v>
      </c>
      <c r="Q282" s="11">
        <v>91</v>
      </c>
      <c r="R282" s="10">
        <f t="shared" si="32"/>
        <v>2.87929104</v>
      </c>
      <c r="T282" s="11">
        <v>56.5</v>
      </c>
      <c r="U282" s="9" t="s">
        <v>64</v>
      </c>
      <c r="V282" s="9" t="s">
        <v>988</v>
      </c>
      <c r="W282" s="14">
        <v>14</v>
      </c>
    </row>
    <row r="283" spans="1:23" ht="28.5" customHeight="1">
      <c r="A283" s="9" t="s">
        <v>373</v>
      </c>
      <c r="B283" s="9" t="s">
        <v>524</v>
      </c>
      <c r="C283" s="9">
        <v>90</v>
      </c>
      <c r="D283" s="10">
        <v>23.49</v>
      </c>
      <c r="E283" s="10">
        <v>28.21</v>
      </c>
      <c r="F283" s="9" t="s">
        <v>24</v>
      </c>
      <c r="G283" s="9">
        <v>4</v>
      </c>
      <c r="H283" s="9" t="s">
        <v>379</v>
      </c>
      <c r="I283" s="9" t="s">
        <v>13</v>
      </c>
      <c r="J283" s="9" t="s">
        <v>79</v>
      </c>
      <c r="K283" s="11">
        <v>4233.7660999999998</v>
      </c>
      <c r="L283" s="11">
        <v>1182.4000000000001</v>
      </c>
      <c r="M283" s="12">
        <v>2000</v>
      </c>
      <c r="N283" s="12">
        <f t="shared" si="31"/>
        <v>47.771016093063004</v>
      </c>
      <c r="O283" s="10">
        <v>4.0552999999999999</v>
      </c>
      <c r="P283" s="10">
        <v>0.23949999999999999</v>
      </c>
      <c r="Q283" s="11">
        <v>84</v>
      </c>
      <c r="R283" s="10">
        <f t="shared" si="32"/>
        <v>3.3458589999999999</v>
      </c>
      <c r="T283" s="11">
        <v>40.28</v>
      </c>
      <c r="U283" s="9" t="s">
        <v>64</v>
      </c>
      <c r="V283" s="9" t="s">
        <v>988</v>
      </c>
      <c r="W283" s="14">
        <v>28</v>
      </c>
    </row>
    <row r="284" spans="1:23" ht="28.5" customHeight="1">
      <c r="A284" s="9" t="s">
        <v>373</v>
      </c>
      <c r="B284" s="9" t="s">
        <v>524</v>
      </c>
      <c r="C284" s="9">
        <v>90</v>
      </c>
      <c r="D284" s="10">
        <v>23.49</v>
      </c>
      <c r="E284" s="10">
        <v>28.21</v>
      </c>
      <c r="F284" s="9" t="s">
        <v>25</v>
      </c>
      <c r="G284" s="9">
        <v>4</v>
      </c>
      <c r="H284" s="9" t="s">
        <v>379</v>
      </c>
      <c r="I284" s="9" t="s">
        <v>13</v>
      </c>
      <c r="J284" s="9" t="s">
        <v>79</v>
      </c>
      <c r="K284" s="11">
        <v>3894.3863999999999</v>
      </c>
      <c r="L284" s="11">
        <v>1052.0644</v>
      </c>
      <c r="M284" s="12">
        <v>2000</v>
      </c>
      <c r="N284" s="12">
        <f t="shared" si="31"/>
        <v>51.275674192644352</v>
      </c>
      <c r="O284" s="10">
        <v>3.9737</v>
      </c>
      <c r="P284" s="10">
        <v>0.27389999999999998</v>
      </c>
      <c r="Q284" s="11">
        <v>91</v>
      </c>
      <c r="R284" s="10">
        <f t="shared" si="32"/>
        <v>3.4036151600000002</v>
      </c>
      <c r="T284" s="11">
        <v>47.15</v>
      </c>
      <c r="U284" s="9" t="s">
        <v>64</v>
      </c>
      <c r="V284" s="9" t="s">
        <v>988</v>
      </c>
      <c r="W284" s="14">
        <v>29</v>
      </c>
    </row>
    <row r="285" spans="1:23" ht="28.5" customHeight="1">
      <c r="A285" s="9" t="s">
        <v>373</v>
      </c>
      <c r="B285" s="9" t="s">
        <v>524</v>
      </c>
      <c r="C285" s="9">
        <v>90</v>
      </c>
      <c r="D285" s="10">
        <v>28.21</v>
      </c>
      <c r="E285" s="10">
        <v>33.6</v>
      </c>
      <c r="F285" s="9" t="s">
        <v>24</v>
      </c>
      <c r="G285" s="9">
        <v>4</v>
      </c>
      <c r="H285" s="9" t="s">
        <v>380</v>
      </c>
      <c r="I285" s="9" t="s">
        <v>13</v>
      </c>
      <c r="J285" s="9" t="s">
        <v>73</v>
      </c>
      <c r="K285" s="11">
        <v>3554.9562000000001</v>
      </c>
      <c r="L285" s="11">
        <v>1139.8173999999999</v>
      </c>
      <c r="M285" s="12">
        <v>2010</v>
      </c>
      <c r="N285" s="12">
        <f t="shared" si="31"/>
        <v>41.726213037688353</v>
      </c>
      <c r="O285" s="10">
        <v>4.2</v>
      </c>
      <c r="P285" s="10">
        <v>0.02</v>
      </c>
      <c r="Q285" s="11">
        <v>100</v>
      </c>
      <c r="R285" s="10">
        <f t="shared" si="32"/>
        <v>4.1984000000000004</v>
      </c>
      <c r="T285" s="11">
        <v>48.16</v>
      </c>
      <c r="U285" s="9" t="s">
        <v>64</v>
      </c>
      <c r="V285" s="9"/>
    </row>
    <row r="286" spans="1:23" ht="28.5" customHeight="1">
      <c r="A286" s="9" t="s">
        <v>373</v>
      </c>
      <c r="B286" s="9" t="s">
        <v>524</v>
      </c>
      <c r="C286" s="9">
        <v>90</v>
      </c>
      <c r="D286" s="10">
        <v>28.21</v>
      </c>
      <c r="E286" s="10">
        <v>33.6</v>
      </c>
      <c r="F286" s="9" t="s">
        <v>25</v>
      </c>
      <c r="G286" s="9">
        <v>4</v>
      </c>
      <c r="H286" s="9" t="s">
        <v>380</v>
      </c>
      <c r="I286" s="9" t="s">
        <v>13</v>
      </c>
      <c r="J286" s="9" t="s">
        <v>79</v>
      </c>
      <c r="K286" s="11">
        <v>3423.9639999999999</v>
      </c>
      <c r="L286" s="11">
        <v>1099.2693999999999</v>
      </c>
      <c r="M286" s="12">
        <v>2010</v>
      </c>
      <c r="N286" s="12">
        <f t="shared" si="31"/>
        <v>41.726213037688353</v>
      </c>
      <c r="O286" s="10">
        <v>4.2</v>
      </c>
      <c r="P286" s="10">
        <v>0.02</v>
      </c>
      <c r="Q286" s="11">
        <v>100</v>
      </c>
      <c r="R286" s="10">
        <f t="shared" si="32"/>
        <v>4.1984000000000004</v>
      </c>
      <c r="T286" s="11">
        <v>49.966700000000003</v>
      </c>
      <c r="U286" s="9" t="s">
        <v>64</v>
      </c>
      <c r="V286" s="9"/>
    </row>
    <row r="287" spans="1:23" ht="28.5" customHeight="1">
      <c r="A287" s="9" t="s">
        <v>373</v>
      </c>
      <c r="B287" s="9" t="s">
        <v>524</v>
      </c>
      <c r="C287" s="9">
        <v>90</v>
      </c>
      <c r="D287" s="10">
        <v>33.6</v>
      </c>
      <c r="E287" s="10">
        <v>37.92</v>
      </c>
      <c r="F287" s="9" t="s">
        <v>24</v>
      </c>
      <c r="G287" s="9">
        <v>4</v>
      </c>
      <c r="H287" s="9" t="s">
        <v>381</v>
      </c>
      <c r="I287" s="9" t="s">
        <v>13</v>
      </c>
      <c r="J287" s="9" t="s">
        <v>79</v>
      </c>
      <c r="K287" s="11">
        <v>3426.375</v>
      </c>
      <c r="L287" s="11">
        <v>1104</v>
      </c>
      <c r="M287" s="12">
        <v>2002</v>
      </c>
      <c r="N287" s="12">
        <f t="shared" si="31"/>
        <v>45.50710484903427</v>
      </c>
      <c r="O287" s="10">
        <v>4.1089000000000002</v>
      </c>
      <c r="P287" s="10">
        <v>0.313</v>
      </c>
      <c r="Q287" s="11">
        <v>100</v>
      </c>
      <c r="R287" s="10">
        <f t="shared" si="32"/>
        <v>3.7170240000000003</v>
      </c>
      <c r="T287" s="11">
        <v>51.475000000000001</v>
      </c>
      <c r="U287" s="9" t="s">
        <v>64</v>
      </c>
      <c r="V287" s="9" t="s">
        <v>987</v>
      </c>
      <c r="W287" s="14">
        <v>14</v>
      </c>
    </row>
    <row r="288" spans="1:23" ht="28.5" customHeight="1">
      <c r="A288" s="9" t="s">
        <v>373</v>
      </c>
      <c r="B288" s="9" t="s">
        <v>524</v>
      </c>
      <c r="C288" s="9">
        <v>90</v>
      </c>
      <c r="D288" s="10">
        <v>33.6</v>
      </c>
      <c r="E288" s="10">
        <v>37.92</v>
      </c>
      <c r="F288" s="9" t="s">
        <v>25</v>
      </c>
      <c r="G288" s="9">
        <v>4</v>
      </c>
      <c r="H288" s="9" t="s">
        <v>381</v>
      </c>
      <c r="I288" s="9" t="s">
        <v>13</v>
      </c>
      <c r="J288" s="9" t="s">
        <v>79</v>
      </c>
      <c r="K288" s="11">
        <v>3444.0520999999999</v>
      </c>
      <c r="L288" s="11">
        <v>1117.7083</v>
      </c>
      <c r="M288" s="12">
        <v>2002</v>
      </c>
      <c r="N288" s="12">
        <f t="shared" si="31"/>
        <v>42.244231834291575</v>
      </c>
      <c r="O288" s="10">
        <v>4.1874000000000002</v>
      </c>
      <c r="P288" s="10">
        <v>0.2331</v>
      </c>
      <c r="Q288" s="11">
        <v>99</v>
      </c>
      <c r="R288" s="10">
        <f t="shared" si="32"/>
        <v>3.9400575600000005</v>
      </c>
      <c r="T288" s="11">
        <v>56.8</v>
      </c>
      <c r="U288" s="9" t="s">
        <v>64</v>
      </c>
      <c r="V288" s="9" t="s">
        <v>986</v>
      </c>
      <c r="W288" s="14">
        <v>10</v>
      </c>
    </row>
    <row r="289" spans="1:23" ht="28.5" customHeight="1">
      <c r="A289" s="9" t="s">
        <v>373</v>
      </c>
      <c r="B289" s="9" t="s">
        <v>524</v>
      </c>
      <c r="C289" s="9">
        <v>90</v>
      </c>
      <c r="D289" s="10">
        <v>37.92</v>
      </c>
      <c r="E289" s="10">
        <v>40.200000000000003</v>
      </c>
      <c r="F289" s="9" t="s">
        <v>24</v>
      </c>
      <c r="G289" s="9">
        <v>4</v>
      </c>
      <c r="H289" s="9" t="s">
        <v>381</v>
      </c>
      <c r="I289" s="9" t="s">
        <v>13</v>
      </c>
      <c r="J289" s="9" t="s">
        <v>73</v>
      </c>
      <c r="K289" s="11">
        <v>3377</v>
      </c>
      <c r="L289" s="11">
        <v>1104</v>
      </c>
      <c r="M289" s="12">
        <v>2002</v>
      </c>
      <c r="N289" s="12">
        <f t="shared" si="31"/>
        <v>42.338959032646478</v>
      </c>
      <c r="O289" s="10">
        <v>4.1851000000000003</v>
      </c>
      <c r="P289" s="10">
        <v>0.3392</v>
      </c>
      <c r="Q289" s="11">
        <v>100</v>
      </c>
      <c r="R289" s="10">
        <f t="shared" si="32"/>
        <v>3.7248734400000001</v>
      </c>
      <c r="T289" s="11">
        <v>51.866700000000002</v>
      </c>
      <c r="U289" s="9" t="s">
        <v>64</v>
      </c>
      <c r="V289" s="9" t="s">
        <v>988</v>
      </c>
      <c r="W289" s="14">
        <v>23</v>
      </c>
    </row>
    <row r="290" spans="1:23" ht="28.5" customHeight="1">
      <c r="A290" s="9" t="s">
        <v>373</v>
      </c>
      <c r="B290" s="9" t="s">
        <v>524</v>
      </c>
      <c r="C290" s="9">
        <v>90</v>
      </c>
      <c r="D290" s="10">
        <v>37.92</v>
      </c>
      <c r="E290" s="10">
        <v>40.200000000000003</v>
      </c>
      <c r="F290" s="9" t="s">
        <v>25</v>
      </c>
      <c r="G290" s="9">
        <v>4</v>
      </c>
      <c r="H290" s="9" t="s">
        <v>381</v>
      </c>
      <c r="I290" s="9" t="s">
        <v>13</v>
      </c>
      <c r="J290" s="9" t="s">
        <v>73</v>
      </c>
      <c r="K290" s="11">
        <v>3988</v>
      </c>
      <c r="L290" s="11">
        <v>1121</v>
      </c>
      <c r="M290" s="12">
        <v>2002</v>
      </c>
      <c r="N290" s="12">
        <f t="shared" si="31"/>
        <v>66.612053068955291</v>
      </c>
      <c r="O290" s="10">
        <v>3.6355</v>
      </c>
      <c r="P290" s="10">
        <v>0.2107</v>
      </c>
      <c r="Q290" s="11">
        <v>99</v>
      </c>
      <c r="R290" s="10">
        <f t="shared" si="32"/>
        <v>3.4279220400000003</v>
      </c>
      <c r="T290" s="11">
        <v>55</v>
      </c>
      <c r="U290" s="9" t="s">
        <v>64</v>
      </c>
      <c r="V290" s="9" t="s">
        <v>988</v>
      </c>
      <c r="W290" s="14">
        <v>4</v>
      </c>
    </row>
    <row r="291" spans="1:23" ht="28.5" customHeight="1">
      <c r="A291" s="9" t="s">
        <v>373</v>
      </c>
      <c r="B291" s="9" t="s">
        <v>524</v>
      </c>
      <c r="C291" s="9">
        <v>90</v>
      </c>
      <c r="D291" s="10">
        <v>40.200000000000003</v>
      </c>
      <c r="E291" s="10">
        <v>45.14</v>
      </c>
      <c r="F291" s="9" t="s">
        <v>24</v>
      </c>
      <c r="G291" s="9">
        <v>4</v>
      </c>
      <c r="H291" s="9" t="s">
        <v>382</v>
      </c>
      <c r="I291" s="9" t="s">
        <v>13</v>
      </c>
      <c r="J291" s="9" t="s">
        <v>79</v>
      </c>
      <c r="K291" s="11">
        <v>3392.5891000000001</v>
      </c>
      <c r="L291" s="11">
        <v>1039.2023999999999</v>
      </c>
      <c r="M291" s="12">
        <v>2007</v>
      </c>
      <c r="N291" s="12">
        <f t="shared" si="31"/>
        <v>46.58466825584734</v>
      </c>
      <c r="O291" s="10">
        <v>4.0833000000000004</v>
      </c>
      <c r="P291" s="10">
        <v>0.15229999999999999</v>
      </c>
      <c r="Q291" s="11">
        <v>99</v>
      </c>
      <c r="R291" s="10">
        <f t="shared" si="32"/>
        <v>3.9605188400000007</v>
      </c>
      <c r="T291" s="11">
        <v>51.06</v>
      </c>
      <c r="U291" s="9" t="s">
        <v>64</v>
      </c>
      <c r="V291" s="9" t="s">
        <v>986</v>
      </c>
      <c r="W291" s="14">
        <v>11</v>
      </c>
    </row>
    <row r="292" spans="1:23" ht="28.5" customHeight="1">
      <c r="A292" s="9" t="s">
        <v>373</v>
      </c>
      <c r="B292" s="9" t="s">
        <v>524</v>
      </c>
      <c r="C292" s="9">
        <v>90</v>
      </c>
      <c r="D292" s="10">
        <v>40.200000000000003</v>
      </c>
      <c r="E292" s="10">
        <v>45.14</v>
      </c>
      <c r="F292" s="9" t="s">
        <v>25</v>
      </c>
      <c r="G292" s="9">
        <v>4</v>
      </c>
      <c r="H292" s="9" t="s">
        <v>382</v>
      </c>
      <c r="I292" s="9" t="s">
        <v>13</v>
      </c>
      <c r="J292" s="9" t="s">
        <v>79</v>
      </c>
      <c r="K292" s="11">
        <v>3945.7260999999999</v>
      </c>
      <c r="L292" s="11">
        <v>1128.8861999999999</v>
      </c>
      <c r="M292" s="12">
        <v>2007</v>
      </c>
      <c r="N292" s="12">
        <f t="shared" si="31"/>
        <v>45.06289036800127</v>
      </c>
      <c r="O292" s="10">
        <v>4.1195000000000004</v>
      </c>
      <c r="P292" s="10">
        <v>0.16439999999999999</v>
      </c>
      <c r="Q292" s="11">
        <v>99</v>
      </c>
      <c r="R292" s="10">
        <f t="shared" si="32"/>
        <v>3.9813905600000004</v>
      </c>
      <c r="T292" s="11">
        <v>54.92</v>
      </c>
      <c r="U292" s="9" t="s">
        <v>64</v>
      </c>
      <c r="V292" s="9" t="s">
        <v>986</v>
      </c>
      <c r="W292" s="14">
        <v>13</v>
      </c>
    </row>
    <row r="293" spans="1:23" ht="28.5" customHeight="1">
      <c r="A293" s="9" t="s">
        <v>373</v>
      </c>
      <c r="B293" s="9" t="s">
        <v>524</v>
      </c>
      <c r="C293" s="9">
        <v>90</v>
      </c>
      <c r="D293" s="10">
        <v>45.14</v>
      </c>
      <c r="E293" s="10">
        <v>50.75</v>
      </c>
      <c r="F293" s="9" t="s">
        <v>24</v>
      </c>
      <c r="G293" s="9">
        <v>4</v>
      </c>
      <c r="H293" s="9" t="s">
        <v>383</v>
      </c>
      <c r="I293" s="9" t="s">
        <v>13</v>
      </c>
      <c r="J293" s="9" t="s">
        <v>86</v>
      </c>
      <c r="K293" s="11">
        <v>3536.1444000000001</v>
      </c>
      <c r="L293" s="11">
        <v>1044.7433000000001</v>
      </c>
      <c r="M293" s="12">
        <v>2001</v>
      </c>
      <c r="N293" s="12">
        <f t="shared" si="31"/>
        <v>36.03704500389258</v>
      </c>
      <c r="O293" s="10">
        <v>4.3409000000000004</v>
      </c>
      <c r="P293" s="10">
        <v>0.21240000000000001</v>
      </c>
      <c r="Q293" s="11">
        <v>99</v>
      </c>
      <c r="R293" s="10">
        <f t="shared" si="32"/>
        <v>4.1304449600000002</v>
      </c>
      <c r="T293" s="11">
        <v>51.16</v>
      </c>
      <c r="U293" s="9" t="s">
        <v>64</v>
      </c>
      <c r="V293" s="9"/>
    </row>
    <row r="294" spans="1:23" ht="28.5" customHeight="1">
      <c r="A294" s="9" t="s">
        <v>373</v>
      </c>
      <c r="B294" s="9" t="s">
        <v>524</v>
      </c>
      <c r="C294" s="9">
        <v>90</v>
      </c>
      <c r="D294" s="10">
        <v>45.14</v>
      </c>
      <c r="E294" s="10">
        <v>50.75</v>
      </c>
      <c r="F294" s="9" t="s">
        <v>25</v>
      </c>
      <c r="G294" s="9">
        <v>4</v>
      </c>
      <c r="H294" s="9" t="s">
        <v>383</v>
      </c>
      <c r="I294" s="9" t="s">
        <v>13</v>
      </c>
      <c r="J294" s="9" t="s">
        <v>86</v>
      </c>
      <c r="K294" s="11">
        <v>3494.4331999999999</v>
      </c>
      <c r="L294" s="11">
        <v>1186.3742999999999</v>
      </c>
      <c r="M294" s="12">
        <v>2001</v>
      </c>
      <c r="N294" s="12">
        <f t="shared" si="31"/>
        <v>37.40880201048688</v>
      </c>
      <c r="O294" s="10">
        <v>4.3064999999999998</v>
      </c>
      <c r="P294" s="10">
        <v>0.2029</v>
      </c>
      <c r="Q294" s="11">
        <v>100</v>
      </c>
      <c r="R294" s="10">
        <f t="shared" si="32"/>
        <v>4.1418263599999996</v>
      </c>
      <c r="T294" s="11">
        <v>54.7333</v>
      </c>
      <c r="U294" s="9" t="s">
        <v>64</v>
      </c>
      <c r="V294" s="9"/>
    </row>
    <row r="295" spans="1:23" ht="28.5" customHeight="1">
      <c r="A295" s="9" t="s">
        <v>373</v>
      </c>
      <c r="B295" s="9" t="s">
        <v>524</v>
      </c>
      <c r="C295" s="9">
        <v>90</v>
      </c>
      <c r="D295" s="10">
        <v>50.75</v>
      </c>
      <c r="E295" s="10">
        <v>56.4</v>
      </c>
      <c r="F295" s="9" t="s">
        <v>24</v>
      </c>
      <c r="G295" s="9">
        <v>4</v>
      </c>
      <c r="H295" s="9" t="s">
        <v>384</v>
      </c>
      <c r="I295" s="9" t="s">
        <v>13</v>
      </c>
      <c r="J295" s="9" t="s">
        <v>86</v>
      </c>
      <c r="K295" s="11">
        <v>3447.4971999999998</v>
      </c>
      <c r="L295" s="11">
        <v>1045.7995000000001</v>
      </c>
      <c r="M295" s="12">
        <v>2005</v>
      </c>
      <c r="N295" s="12">
        <f t="shared" si="31"/>
        <v>31.505664882634498</v>
      </c>
      <c r="O295" s="10">
        <v>4.4565000000000001</v>
      </c>
      <c r="P295" s="10">
        <v>0.1769</v>
      </c>
      <c r="Q295" s="11">
        <v>99</v>
      </c>
      <c r="R295" s="10">
        <f t="shared" si="32"/>
        <v>4.3013255599999995</v>
      </c>
      <c r="T295" s="11">
        <v>48.416699999999999</v>
      </c>
      <c r="U295" s="9" t="s">
        <v>64</v>
      </c>
      <c r="V295" s="9"/>
    </row>
    <row r="296" spans="1:23" ht="28.5" customHeight="1">
      <c r="A296" s="9" t="s">
        <v>373</v>
      </c>
      <c r="B296" s="9" t="s">
        <v>524</v>
      </c>
      <c r="C296" s="9">
        <v>90</v>
      </c>
      <c r="D296" s="10">
        <v>50.75</v>
      </c>
      <c r="E296" s="10">
        <v>56.4</v>
      </c>
      <c r="F296" s="9" t="s">
        <v>25</v>
      </c>
      <c r="G296" s="9">
        <v>4</v>
      </c>
      <c r="H296" s="9" t="s">
        <v>384</v>
      </c>
      <c r="I296" s="9" t="s">
        <v>13</v>
      </c>
      <c r="J296" s="9" t="s">
        <v>86</v>
      </c>
      <c r="K296" s="11">
        <v>3485.8485000000001</v>
      </c>
      <c r="L296" s="11">
        <v>1103.7991</v>
      </c>
      <c r="M296" s="12">
        <v>2005</v>
      </c>
      <c r="N296" s="12">
        <f t="shared" si="31"/>
        <v>31.381907191775252</v>
      </c>
      <c r="O296" s="10">
        <v>4.4596999999999998</v>
      </c>
      <c r="P296" s="10">
        <v>0.14349999999999999</v>
      </c>
      <c r="Q296" s="11">
        <v>99</v>
      </c>
      <c r="R296" s="10">
        <f t="shared" si="32"/>
        <v>4.3473309999999996</v>
      </c>
      <c r="T296" s="11">
        <v>50.5167</v>
      </c>
      <c r="U296" s="9" t="s">
        <v>64</v>
      </c>
      <c r="V296" s="9"/>
    </row>
    <row r="297" spans="1:23" ht="28.5" customHeight="1">
      <c r="A297" s="9" t="s">
        <v>373</v>
      </c>
      <c r="B297" s="9" t="s">
        <v>524</v>
      </c>
      <c r="C297" s="9">
        <v>90</v>
      </c>
      <c r="D297" s="10">
        <v>56.4</v>
      </c>
      <c r="E297" s="10">
        <v>58.7</v>
      </c>
      <c r="F297" s="9" t="s">
        <v>24</v>
      </c>
      <c r="G297" s="9">
        <v>4</v>
      </c>
      <c r="H297" s="9" t="s">
        <v>385</v>
      </c>
      <c r="I297" s="9" t="s">
        <v>12</v>
      </c>
      <c r="J297" s="9" t="s">
        <v>73</v>
      </c>
      <c r="K297" s="11">
        <v>1060.5429999999999</v>
      </c>
      <c r="L297" s="11">
        <v>572.21699999999998</v>
      </c>
      <c r="M297" s="12">
        <v>1964</v>
      </c>
      <c r="N297" s="12">
        <f t="shared" ref="N297:N298" si="33">(LN(O297/5))/-0.0038</f>
        <v>97.732256002896477</v>
      </c>
      <c r="O297" s="10">
        <v>3.4489000000000001</v>
      </c>
      <c r="P297" s="10" t="s">
        <v>226</v>
      </c>
      <c r="Q297" s="11">
        <v>100</v>
      </c>
      <c r="R297" s="10">
        <f t="shared" ref="R297:R298" si="34">O297-5*(1-(Q297/100))</f>
        <v>3.4489000000000001</v>
      </c>
      <c r="S297" s="10">
        <v>0.16639999999999999</v>
      </c>
      <c r="T297" s="11">
        <v>55.55</v>
      </c>
      <c r="U297" s="9" t="s">
        <v>64</v>
      </c>
      <c r="V297" s="9" t="s">
        <v>987</v>
      </c>
      <c r="W297" s="14">
        <v>6</v>
      </c>
    </row>
    <row r="298" spans="1:23" ht="28.5" customHeight="1">
      <c r="A298" s="9" t="s">
        <v>373</v>
      </c>
      <c r="B298" s="9" t="s">
        <v>524</v>
      </c>
      <c r="C298" s="9">
        <v>90</v>
      </c>
      <c r="D298" s="10">
        <v>56.4</v>
      </c>
      <c r="E298" s="10">
        <v>58.7</v>
      </c>
      <c r="F298" s="9" t="s">
        <v>25</v>
      </c>
      <c r="G298" s="9">
        <v>4</v>
      </c>
      <c r="H298" s="9" t="s">
        <v>385</v>
      </c>
      <c r="I298" s="9" t="s">
        <v>12</v>
      </c>
      <c r="J298" s="9" t="s">
        <v>73</v>
      </c>
      <c r="K298" s="11">
        <v>1813.6674</v>
      </c>
      <c r="L298" s="11">
        <v>597.68780000000004</v>
      </c>
      <c r="M298" s="12">
        <v>1964</v>
      </c>
      <c r="N298" s="12">
        <f t="shared" si="33"/>
        <v>88.628496463087771</v>
      </c>
      <c r="O298" s="10">
        <v>3.5703</v>
      </c>
      <c r="P298" s="10" t="s">
        <v>226</v>
      </c>
      <c r="Q298" s="11">
        <v>99</v>
      </c>
      <c r="R298" s="10">
        <f t="shared" si="34"/>
        <v>3.5202999999999998</v>
      </c>
      <c r="S298" s="10">
        <v>0.20369999999999999</v>
      </c>
      <c r="T298" s="11">
        <v>53.55</v>
      </c>
      <c r="U298" s="9" t="s">
        <v>64</v>
      </c>
      <c r="V298" s="9" t="s">
        <v>987</v>
      </c>
      <c r="W298" s="14">
        <v>7</v>
      </c>
    </row>
    <row r="299" spans="1:23" ht="28.5" customHeight="1">
      <c r="A299" s="9" t="s">
        <v>373</v>
      </c>
      <c r="B299" s="9" t="s">
        <v>524</v>
      </c>
      <c r="C299" s="9">
        <v>90</v>
      </c>
      <c r="D299" s="10">
        <v>58.7</v>
      </c>
      <c r="E299" s="10">
        <v>64</v>
      </c>
      <c r="F299" s="9" t="s">
        <v>24</v>
      </c>
      <c r="G299" s="9">
        <v>4</v>
      </c>
      <c r="H299" s="9" t="s">
        <v>386</v>
      </c>
      <c r="I299" s="9" t="s">
        <v>57</v>
      </c>
      <c r="J299" s="9" t="s">
        <v>86</v>
      </c>
      <c r="K299" s="11">
        <v>1683</v>
      </c>
      <c r="L299" s="11">
        <v>530</v>
      </c>
      <c r="M299" s="12">
        <v>2010</v>
      </c>
      <c r="N299" s="12">
        <f t="shared" ref="N299:N334" si="35">(LN(O299/5.35))/-0.0058</f>
        <v>45.628834881236791</v>
      </c>
      <c r="O299" s="10">
        <v>4.1059999999999999</v>
      </c>
      <c r="P299" s="10">
        <v>1.3899999999999999E-2</v>
      </c>
      <c r="Q299" s="11">
        <v>100</v>
      </c>
      <c r="R299" s="10">
        <f t="shared" ref="R299:R334" si="36">O299-(4*(P299^2))-(3*(1-Q299/100))</f>
        <v>4.1052271600000001</v>
      </c>
      <c r="T299" s="11">
        <v>53.86</v>
      </c>
      <c r="U299" s="9" t="s">
        <v>64</v>
      </c>
      <c r="V299" s="9"/>
    </row>
    <row r="300" spans="1:23" ht="28.5" customHeight="1">
      <c r="A300" s="9" t="s">
        <v>373</v>
      </c>
      <c r="B300" s="9" t="s">
        <v>524</v>
      </c>
      <c r="C300" s="9">
        <v>90</v>
      </c>
      <c r="D300" s="10">
        <v>58.7</v>
      </c>
      <c r="E300" s="10">
        <v>64</v>
      </c>
      <c r="F300" s="9" t="s">
        <v>25</v>
      </c>
      <c r="G300" s="9">
        <v>4</v>
      </c>
      <c r="H300" s="9" t="s">
        <v>386</v>
      </c>
      <c r="I300" s="9" t="s">
        <v>57</v>
      </c>
      <c r="J300" s="9" t="s">
        <v>86</v>
      </c>
      <c r="K300" s="11">
        <v>1784</v>
      </c>
      <c r="L300" s="11">
        <v>526</v>
      </c>
      <c r="M300" s="12">
        <v>2010</v>
      </c>
      <c r="N300" s="12">
        <f t="shared" si="35"/>
        <v>44.382031167308817</v>
      </c>
      <c r="O300" s="10">
        <v>4.1357999999999997</v>
      </c>
      <c r="P300" s="10">
        <v>0.02</v>
      </c>
      <c r="Q300" s="11">
        <v>100</v>
      </c>
      <c r="R300" s="10">
        <f t="shared" si="36"/>
        <v>4.1341999999999999</v>
      </c>
      <c r="T300" s="11">
        <v>53.52</v>
      </c>
      <c r="U300" s="9" t="s">
        <v>64</v>
      </c>
      <c r="V300" s="9" t="s">
        <v>986</v>
      </c>
      <c r="W300" s="14">
        <v>8</v>
      </c>
    </row>
    <row r="301" spans="1:23" ht="28.5" customHeight="1">
      <c r="A301" s="9" t="s">
        <v>373</v>
      </c>
      <c r="B301" s="9" t="s">
        <v>524</v>
      </c>
      <c r="C301" s="9">
        <v>90</v>
      </c>
      <c r="D301" s="10">
        <v>64</v>
      </c>
      <c r="E301" s="10">
        <v>69.8</v>
      </c>
      <c r="F301" s="9" t="s">
        <v>24</v>
      </c>
      <c r="G301" s="9">
        <v>4</v>
      </c>
      <c r="H301" s="9" t="s">
        <v>387</v>
      </c>
      <c r="I301" s="9" t="s">
        <v>57</v>
      </c>
      <c r="J301" s="9" t="s">
        <v>86</v>
      </c>
      <c r="K301" s="11">
        <v>1636.8362</v>
      </c>
      <c r="L301" s="11">
        <v>526.83969999999999</v>
      </c>
      <c r="M301" s="12">
        <v>2010</v>
      </c>
      <c r="N301" s="12">
        <f t="shared" si="35"/>
        <v>54.729061354437029</v>
      </c>
      <c r="O301" s="10">
        <v>3.8948999999999998</v>
      </c>
      <c r="P301" s="10">
        <v>3.7600000000000001E-2</v>
      </c>
      <c r="Q301" s="11">
        <v>100</v>
      </c>
      <c r="R301" s="10">
        <f t="shared" si="36"/>
        <v>3.8892449599999996</v>
      </c>
      <c r="T301" s="11">
        <v>55.616700000000002</v>
      </c>
      <c r="U301" s="9" t="s">
        <v>64</v>
      </c>
      <c r="V301" s="9" t="s">
        <v>986</v>
      </c>
      <c r="W301" s="14">
        <v>6</v>
      </c>
    </row>
    <row r="302" spans="1:23" ht="28.5" customHeight="1">
      <c r="A302" s="9" t="s">
        <v>373</v>
      </c>
      <c r="B302" s="9" t="s">
        <v>524</v>
      </c>
      <c r="C302" s="9">
        <v>90</v>
      </c>
      <c r="D302" s="10">
        <v>64</v>
      </c>
      <c r="E302" s="10">
        <v>69.8</v>
      </c>
      <c r="F302" s="9" t="s">
        <v>25</v>
      </c>
      <c r="G302" s="9">
        <v>4</v>
      </c>
      <c r="H302" s="9" t="s">
        <v>387</v>
      </c>
      <c r="I302" s="9" t="s">
        <v>57</v>
      </c>
      <c r="J302" s="9" t="s">
        <v>86</v>
      </c>
      <c r="K302" s="11">
        <v>1717.3922</v>
      </c>
      <c r="L302" s="11">
        <v>525.17600000000004</v>
      </c>
      <c r="M302" s="12">
        <v>2010</v>
      </c>
      <c r="N302" s="12">
        <f t="shared" si="35"/>
        <v>49.402812351892059</v>
      </c>
      <c r="O302" s="10">
        <v>4.0171000000000001</v>
      </c>
      <c r="P302" s="10">
        <v>0.02</v>
      </c>
      <c r="Q302" s="11">
        <v>100</v>
      </c>
      <c r="R302" s="10">
        <f t="shared" si="36"/>
        <v>4.0155000000000003</v>
      </c>
      <c r="T302" s="11">
        <v>54.2667</v>
      </c>
      <c r="U302" s="9" t="s">
        <v>64</v>
      </c>
      <c r="V302" s="9" t="s">
        <v>986</v>
      </c>
      <c r="W302" s="14">
        <v>3</v>
      </c>
    </row>
    <row r="303" spans="1:23" ht="28.5" customHeight="1">
      <c r="A303" s="9" t="s">
        <v>373</v>
      </c>
      <c r="B303" s="9" t="s">
        <v>524</v>
      </c>
      <c r="C303" s="9">
        <v>90</v>
      </c>
      <c r="D303" s="10">
        <v>69.8</v>
      </c>
      <c r="E303" s="10">
        <v>85.5</v>
      </c>
      <c r="F303" s="9" t="s">
        <v>24</v>
      </c>
      <c r="G303" s="9">
        <v>4</v>
      </c>
      <c r="H303" s="9" t="s">
        <v>388</v>
      </c>
      <c r="I303" s="9" t="s">
        <v>13</v>
      </c>
      <c r="J303" s="9" t="s">
        <v>86</v>
      </c>
      <c r="K303" s="11">
        <v>1652.9371000000001</v>
      </c>
      <c r="L303" s="11">
        <v>548.96759999999995</v>
      </c>
      <c r="M303" s="12">
        <v>2009</v>
      </c>
      <c r="N303" s="12">
        <f t="shared" si="35"/>
        <v>39.848137521870797</v>
      </c>
      <c r="O303" s="10">
        <v>4.2460000000000004</v>
      </c>
      <c r="P303" s="10">
        <v>0.1089</v>
      </c>
      <c r="Q303" s="11">
        <v>96</v>
      </c>
      <c r="R303" s="10">
        <f t="shared" si="36"/>
        <v>4.0785631600000007</v>
      </c>
      <c r="T303" s="11">
        <v>47.9</v>
      </c>
      <c r="U303" s="9" t="s">
        <v>64</v>
      </c>
      <c r="V303" s="9" t="s">
        <v>986</v>
      </c>
      <c r="W303" s="14">
        <v>15</v>
      </c>
    </row>
    <row r="304" spans="1:23" ht="28.5" customHeight="1">
      <c r="A304" s="9" t="s">
        <v>373</v>
      </c>
      <c r="B304" s="9" t="s">
        <v>524</v>
      </c>
      <c r="C304" s="9">
        <v>90</v>
      </c>
      <c r="D304" s="10">
        <v>69.8</v>
      </c>
      <c r="E304" s="10">
        <v>85.5</v>
      </c>
      <c r="F304" s="9" t="s">
        <v>25</v>
      </c>
      <c r="G304" s="9">
        <v>4</v>
      </c>
      <c r="H304" s="9" t="s">
        <v>388</v>
      </c>
      <c r="I304" s="9" t="s">
        <v>13</v>
      </c>
      <c r="J304" s="9" t="s">
        <v>86</v>
      </c>
      <c r="K304" s="11">
        <v>1714.095</v>
      </c>
      <c r="L304" s="11">
        <v>567.07169999999996</v>
      </c>
      <c r="M304" s="12">
        <v>2009</v>
      </c>
      <c r="N304" s="12">
        <f t="shared" si="35"/>
        <v>35.256361782086969</v>
      </c>
      <c r="O304" s="10">
        <v>4.3605999999999998</v>
      </c>
      <c r="P304" s="10">
        <v>0.1346</v>
      </c>
      <c r="Q304" s="11">
        <v>96</v>
      </c>
      <c r="R304" s="10">
        <f t="shared" si="36"/>
        <v>4.1681313599999994</v>
      </c>
      <c r="T304" s="11">
        <v>53.956299999999999</v>
      </c>
      <c r="U304" s="9" t="s">
        <v>64</v>
      </c>
      <c r="V304" s="9"/>
    </row>
    <row r="305" spans="1:23" ht="28.5" customHeight="1">
      <c r="A305" s="9" t="s">
        <v>373</v>
      </c>
      <c r="B305" s="9" t="s">
        <v>524</v>
      </c>
      <c r="C305" s="9">
        <v>90</v>
      </c>
      <c r="D305" s="10">
        <v>85.5</v>
      </c>
      <c r="E305" s="10">
        <v>93.2</v>
      </c>
      <c r="F305" s="9" t="s">
        <v>24</v>
      </c>
      <c r="G305" s="9">
        <v>4</v>
      </c>
      <c r="H305" s="9" t="s">
        <v>389</v>
      </c>
      <c r="I305" s="9" t="s">
        <v>13</v>
      </c>
      <c r="J305" s="9" t="s">
        <v>86</v>
      </c>
      <c r="K305" s="11">
        <v>1849.7688000000001</v>
      </c>
      <c r="L305" s="11">
        <v>622.19010000000003</v>
      </c>
      <c r="M305" s="12">
        <v>1994</v>
      </c>
      <c r="N305" s="12">
        <f t="shared" si="35"/>
        <v>79.758505711339069</v>
      </c>
      <c r="O305" s="10">
        <v>3.3685999999999998</v>
      </c>
      <c r="P305" s="10">
        <v>0.25130000000000002</v>
      </c>
      <c r="Q305" s="11">
        <v>80</v>
      </c>
      <c r="R305" s="10">
        <f t="shared" si="36"/>
        <v>2.5159932400000002</v>
      </c>
      <c r="T305" s="11">
        <v>48.262500000000003</v>
      </c>
      <c r="U305" s="9" t="s">
        <v>64</v>
      </c>
      <c r="V305" s="9" t="s">
        <v>988</v>
      </c>
      <c r="W305" s="14">
        <v>7</v>
      </c>
    </row>
    <row r="306" spans="1:23" ht="28.5" customHeight="1">
      <c r="A306" s="9" t="s">
        <v>373</v>
      </c>
      <c r="B306" s="9" t="s">
        <v>524</v>
      </c>
      <c r="C306" s="9">
        <v>90</v>
      </c>
      <c r="D306" s="10">
        <v>85.5</v>
      </c>
      <c r="E306" s="10">
        <v>93.2</v>
      </c>
      <c r="F306" s="9" t="s">
        <v>25</v>
      </c>
      <c r="G306" s="9">
        <v>4</v>
      </c>
      <c r="H306" s="9" t="s">
        <v>389</v>
      </c>
      <c r="I306" s="9" t="s">
        <v>13</v>
      </c>
      <c r="J306" s="9" t="s">
        <v>86</v>
      </c>
      <c r="K306" s="11">
        <v>1903.1960999999999</v>
      </c>
      <c r="L306" s="11">
        <v>661.55119999999999</v>
      </c>
      <c r="M306" s="12">
        <v>1994</v>
      </c>
      <c r="N306" s="12">
        <f t="shared" si="35"/>
        <v>69.428264213123498</v>
      </c>
      <c r="O306" s="10">
        <v>3.5766</v>
      </c>
      <c r="P306" s="10">
        <v>0.23849999999999999</v>
      </c>
      <c r="Q306" s="11">
        <v>81</v>
      </c>
      <c r="R306" s="10">
        <f t="shared" si="36"/>
        <v>2.7790710000000001</v>
      </c>
      <c r="T306" s="11">
        <v>51.6571</v>
      </c>
      <c r="U306" s="9" t="s">
        <v>64</v>
      </c>
      <c r="V306" s="9" t="s">
        <v>988</v>
      </c>
      <c r="W306" s="14">
        <v>13</v>
      </c>
    </row>
    <row r="307" spans="1:23" ht="28.5" customHeight="1">
      <c r="A307" s="9" t="s">
        <v>373</v>
      </c>
      <c r="B307" s="9" t="s">
        <v>524</v>
      </c>
      <c r="C307" s="9">
        <v>90</v>
      </c>
      <c r="D307" s="10">
        <v>93.2</v>
      </c>
      <c r="E307" s="10">
        <v>96.01</v>
      </c>
      <c r="F307" s="9" t="s">
        <v>24</v>
      </c>
      <c r="G307" s="9">
        <v>4</v>
      </c>
      <c r="H307" s="9" t="s">
        <v>390</v>
      </c>
      <c r="I307" s="9" t="s">
        <v>13</v>
      </c>
      <c r="J307" s="9" t="s">
        <v>86</v>
      </c>
      <c r="K307" s="11">
        <v>1934</v>
      </c>
      <c r="L307" s="11">
        <v>621</v>
      </c>
      <c r="M307" s="12">
        <v>1996</v>
      </c>
      <c r="N307" s="12">
        <f t="shared" si="35"/>
        <v>57.581154343000556</v>
      </c>
      <c r="O307" s="10">
        <v>3.831</v>
      </c>
      <c r="P307" s="10">
        <v>0.35370000000000001</v>
      </c>
      <c r="Q307" s="11">
        <v>98</v>
      </c>
      <c r="R307" s="10">
        <f t="shared" si="36"/>
        <v>3.2705852399999999</v>
      </c>
      <c r="T307" s="11">
        <v>52.35</v>
      </c>
      <c r="U307" s="9" t="s">
        <v>64</v>
      </c>
      <c r="V307" s="9" t="s">
        <v>988</v>
      </c>
      <c r="W307" s="14">
        <v>24</v>
      </c>
    </row>
    <row r="308" spans="1:23" ht="28.5" customHeight="1">
      <c r="A308" s="9" t="s">
        <v>373</v>
      </c>
      <c r="B308" s="9" t="s">
        <v>524</v>
      </c>
      <c r="C308" s="9">
        <v>90</v>
      </c>
      <c r="D308" s="10">
        <v>93.2</v>
      </c>
      <c r="E308" s="10">
        <v>96.01</v>
      </c>
      <c r="F308" s="9" t="s">
        <v>25</v>
      </c>
      <c r="G308" s="9">
        <v>4</v>
      </c>
      <c r="H308" s="9" t="s">
        <v>390</v>
      </c>
      <c r="I308" s="9" t="s">
        <v>13</v>
      </c>
      <c r="J308" s="9" t="s">
        <v>86</v>
      </c>
      <c r="K308" s="11">
        <v>1954</v>
      </c>
      <c r="L308" s="11">
        <v>674</v>
      </c>
      <c r="M308" s="12">
        <v>1996</v>
      </c>
      <c r="N308" s="12">
        <f t="shared" si="35"/>
        <v>54.450407377964169</v>
      </c>
      <c r="O308" s="10">
        <v>3.9011999999999998</v>
      </c>
      <c r="P308" s="10">
        <v>0.25269999999999998</v>
      </c>
      <c r="Q308" s="11">
        <v>95</v>
      </c>
      <c r="R308" s="10">
        <f t="shared" si="36"/>
        <v>3.4957708399999996</v>
      </c>
      <c r="T308" s="11">
        <v>54.166699999999999</v>
      </c>
      <c r="U308" s="9" t="s">
        <v>64</v>
      </c>
      <c r="V308" s="9" t="s">
        <v>988</v>
      </c>
      <c r="W308" s="14">
        <v>31</v>
      </c>
    </row>
    <row r="309" spans="1:23" ht="28.5" customHeight="1">
      <c r="A309" s="9" t="s">
        <v>373</v>
      </c>
      <c r="B309" s="9" t="s">
        <v>524</v>
      </c>
      <c r="C309" s="9">
        <v>90</v>
      </c>
      <c r="D309" s="10">
        <v>96.01</v>
      </c>
      <c r="E309" s="10">
        <v>106.7</v>
      </c>
      <c r="F309" s="9" t="s">
        <v>24</v>
      </c>
      <c r="G309" s="9">
        <v>4</v>
      </c>
      <c r="H309" s="9" t="s">
        <v>391</v>
      </c>
      <c r="I309" s="9" t="s">
        <v>13</v>
      </c>
      <c r="J309" s="9" t="s">
        <v>86</v>
      </c>
      <c r="K309" s="11">
        <v>1977.58</v>
      </c>
      <c r="L309" s="11">
        <v>635.28369999999995</v>
      </c>
      <c r="M309" s="12">
        <v>2007</v>
      </c>
      <c r="N309" s="12">
        <f t="shared" si="35"/>
        <v>43.214556174724649</v>
      </c>
      <c r="O309" s="10">
        <v>4.1638999999999999</v>
      </c>
      <c r="P309" s="10">
        <v>0.18840000000000001</v>
      </c>
      <c r="Q309" s="11">
        <v>98</v>
      </c>
      <c r="R309" s="10">
        <f t="shared" si="36"/>
        <v>3.9619217599999996</v>
      </c>
      <c r="T309" s="11">
        <v>51.654499999999999</v>
      </c>
      <c r="U309" s="9" t="s">
        <v>64</v>
      </c>
      <c r="V309" s="9" t="s">
        <v>986</v>
      </c>
      <c r="W309" s="14">
        <v>12</v>
      </c>
    </row>
    <row r="310" spans="1:23" ht="28.5" customHeight="1">
      <c r="A310" s="9" t="s">
        <v>373</v>
      </c>
      <c r="B310" s="9" t="s">
        <v>524</v>
      </c>
      <c r="C310" s="9">
        <v>90</v>
      </c>
      <c r="D310" s="10">
        <v>96.01</v>
      </c>
      <c r="E310" s="10">
        <v>106.7</v>
      </c>
      <c r="F310" s="9" t="s">
        <v>25</v>
      </c>
      <c r="G310" s="9">
        <v>4</v>
      </c>
      <c r="H310" s="9" t="s">
        <v>391</v>
      </c>
      <c r="I310" s="9" t="s">
        <v>13</v>
      </c>
      <c r="J310" s="9" t="s">
        <v>86</v>
      </c>
      <c r="K310" s="11">
        <v>2000.9645</v>
      </c>
      <c r="L310" s="11">
        <v>687.84289999999999</v>
      </c>
      <c r="M310" s="12">
        <v>2007</v>
      </c>
      <c r="N310" s="12">
        <f t="shared" si="35"/>
        <v>44.649041886081577</v>
      </c>
      <c r="O310" s="10">
        <v>4.1294000000000004</v>
      </c>
      <c r="P310" s="10">
        <v>0.2049</v>
      </c>
      <c r="Q310" s="11">
        <v>99</v>
      </c>
      <c r="R310" s="10">
        <f t="shared" si="36"/>
        <v>3.9314639600000003</v>
      </c>
      <c r="T310" s="11">
        <v>53.954500000000003</v>
      </c>
      <c r="U310" s="9" t="s">
        <v>64</v>
      </c>
      <c r="V310" s="9" t="s">
        <v>986</v>
      </c>
      <c r="W310" s="14">
        <v>9</v>
      </c>
    </row>
    <row r="311" spans="1:23" ht="28.5" customHeight="1">
      <c r="A311" s="9" t="s">
        <v>373</v>
      </c>
      <c r="B311" s="9" t="s">
        <v>524</v>
      </c>
      <c r="C311" s="9">
        <v>90</v>
      </c>
      <c r="D311" s="10">
        <v>106.7</v>
      </c>
      <c r="E311" s="10">
        <v>112.5</v>
      </c>
      <c r="F311" s="9" t="s">
        <v>24</v>
      </c>
      <c r="G311" s="9">
        <v>4</v>
      </c>
      <c r="H311" s="9" t="s">
        <v>392</v>
      </c>
      <c r="I311" s="9" t="s">
        <v>6</v>
      </c>
      <c r="J311" s="9" t="s">
        <v>86</v>
      </c>
      <c r="K311" s="11">
        <v>2184</v>
      </c>
      <c r="L311" s="11">
        <v>701</v>
      </c>
      <c r="M311" s="12">
        <v>1999</v>
      </c>
      <c r="N311" s="12">
        <f t="shared" si="35"/>
        <v>52.941141777163338</v>
      </c>
      <c r="O311" s="10">
        <v>3.9355000000000002</v>
      </c>
      <c r="P311" s="10">
        <v>0.38290000000000002</v>
      </c>
      <c r="Q311" s="11">
        <v>99</v>
      </c>
      <c r="R311" s="10">
        <f t="shared" si="36"/>
        <v>3.3190503600000003</v>
      </c>
      <c r="T311" s="11">
        <v>60.5</v>
      </c>
      <c r="U311" s="9" t="s">
        <v>64</v>
      </c>
      <c r="V311" s="9" t="s">
        <v>988</v>
      </c>
      <c r="W311" s="14">
        <v>26</v>
      </c>
    </row>
    <row r="312" spans="1:23" ht="28.5" customHeight="1">
      <c r="A312" s="9" t="s">
        <v>373</v>
      </c>
      <c r="B312" s="9" t="s">
        <v>524</v>
      </c>
      <c r="C312" s="9">
        <v>90</v>
      </c>
      <c r="D312" s="10">
        <v>106.7</v>
      </c>
      <c r="E312" s="10">
        <v>112.5</v>
      </c>
      <c r="F312" s="9" t="s">
        <v>25</v>
      </c>
      <c r="G312" s="9">
        <v>4</v>
      </c>
      <c r="H312" s="9" t="s">
        <v>392</v>
      </c>
      <c r="I312" s="9" t="s">
        <v>6</v>
      </c>
      <c r="J312" s="9" t="s">
        <v>86</v>
      </c>
      <c r="K312" s="11">
        <v>2204</v>
      </c>
      <c r="L312" s="11">
        <v>783</v>
      </c>
      <c r="M312" s="12">
        <v>1999</v>
      </c>
      <c r="N312" s="12">
        <f t="shared" si="35"/>
        <v>64.69726781076497</v>
      </c>
      <c r="O312" s="10">
        <v>3.6760999999999999</v>
      </c>
      <c r="P312" s="10">
        <v>0.27510000000000001</v>
      </c>
      <c r="Q312" s="11">
        <v>97</v>
      </c>
      <c r="R312" s="10">
        <f t="shared" si="36"/>
        <v>3.2833799599999995</v>
      </c>
      <c r="T312" s="11">
        <v>61.5167</v>
      </c>
      <c r="U312" s="9" t="s">
        <v>64</v>
      </c>
      <c r="V312" s="9" t="s">
        <v>988</v>
      </c>
      <c r="W312" s="14">
        <v>25</v>
      </c>
    </row>
    <row r="313" spans="1:23" ht="28.5" customHeight="1">
      <c r="A313" s="9" t="s">
        <v>373</v>
      </c>
      <c r="B313" s="9" t="s">
        <v>524</v>
      </c>
      <c r="C313" s="9">
        <v>90</v>
      </c>
      <c r="D313" s="10">
        <v>112.5</v>
      </c>
      <c r="E313" s="10">
        <v>118.3</v>
      </c>
      <c r="F313" s="9" t="s">
        <v>24</v>
      </c>
      <c r="G313" s="9">
        <v>4</v>
      </c>
      <c r="H313" s="9" t="s">
        <v>393</v>
      </c>
      <c r="I313" s="9" t="s">
        <v>6</v>
      </c>
      <c r="J313" s="9" t="s">
        <v>86</v>
      </c>
      <c r="K313" s="11">
        <v>2383.2521000000002</v>
      </c>
      <c r="L313" s="11">
        <v>683.78530000000001</v>
      </c>
      <c r="M313" s="12">
        <v>2001</v>
      </c>
      <c r="N313" s="12">
        <f t="shared" si="35"/>
        <v>59.08182917219581</v>
      </c>
      <c r="O313" s="10">
        <v>3.7978000000000001</v>
      </c>
      <c r="P313" s="10">
        <v>0.1404</v>
      </c>
      <c r="Q313" s="11">
        <v>100</v>
      </c>
      <c r="R313" s="10">
        <f t="shared" si="36"/>
        <v>3.7189513600000002</v>
      </c>
      <c r="T313" s="11">
        <v>62.066699999999997</v>
      </c>
      <c r="U313" s="9" t="s">
        <v>64</v>
      </c>
      <c r="V313" s="9" t="s">
        <v>987</v>
      </c>
      <c r="W313" s="14">
        <v>13</v>
      </c>
    </row>
    <row r="314" spans="1:23" ht="28.5" customHeight="1">
      <c r="A314" s="9" t="s">
        <v>373</v>
      </c>
      <c r="B314" s="9" t="s">
        <v>524</v>
      </c>
      <c r="C314" s="9">
        <v>90</v>
      </c>
      <c r="D314" s="10">
        <v>112.5</v>
      </c>
      <c r="E314" s="10">
        <v>118.3</v>
      </c>
      <c r="F314" s="9" t="s">
        <v>25</v>
      </c>
      <c r="G314" s="9">
        <v>4</v>
      </c>
      <c r="H314" s="9" t="s">
        <v>393</v>
      </c>
      <c r="I314" s="9" t="s">
        <v>6</v>
      </c>
      <c r="J314" s="9" t="s">
        <v>86</v>
      </c>
      <c r="K314" s="11">
        <v>2443.4461999999999</v>
      </c>
      <c r="L314" s="11">
        <v>737.00660000000005</v>
      </c>
      <c r="M314" s="12">
        <v>2001</v>
      </c>
      <c r="N314" s="12">
        <f t="shared" si="35"/>
        <v>53.494031845049832</v>
      </c>
      <c r="O314" s="10">
        <v>3.9228999999999998</v>
      </c>
      <c r="P314" s="10">
        <v>0.18229999999999999</v>
      </c>
      <c r="Q314" s="11">
        <v>97</v>
      </c>
      <c r="R314" s="10">
        <f t="shared" si="36"/>
        <v>3.6999668400000001</v>
      </c>
      <c r="T314" s="11">
        <v>65.416700000000006</v>
      </c>
      <c r="U314" s="9" t="s">
        <v>64</v>
      </c>
      <c r="V314" s="9" t="s">
        <v>987</v>
      </c>
      <c r="W314" s="14">
        <v>12</v>
      </c>
    </row>
    <row r="315" spans="1:23" ht="28.5" customHeight="1">
      <c r="A315" s="9" t="s">
        <v>373</v>
      </c>
      <c r="B315" s="9" t="s">
        <v>524</v>
      </c>
      <c r="C315" s="9">
        <v>90</v>
      </c>
      <c r="D315" s="10">
        <v>118.3</v>
      </c>
      <c r="E315" s="10">
        <v>124.3</v>
      </c>
      <c r="F315" s="9" t="s">
        <v>24</v>
      </c>
      <c r="G315" s="9">
        <v>4</v>
      </c>
      <c r="H315" s="9" t="s">
        <v>394</v>
      </c>
      <c r="I315" s="9" t="s">
        <v>13</v>
      </c>
      <c r="J315" s="9" t="s">
        <v>86</v>
      </c>
      <c r="K315" s="11">
        <v>2480.1979999999999</v>
      </c>
      <c r="L315" s="11">
        <v>630.23500000000001</v>
      </c>
      <c r="M315" s="12">
        <v>2002</v>
      </c>
      <c r="N315" s="12">
        <f t="shared" si="35"/>
        <v>45.196872292209136</v>
      </c>
      <c r="O315" s="10">
        <v>4.1162999999999998</v>
      </c>
      <c r="P315" s="10">
        <v>0.28170000000000001</v>
      </c>
      <c r="Q315" s="11">
        <v>100</v>
      </c>
      <c r="R315" s="10">
        <f t="shared" si="36"/>
        <v>3.79888044</v>
      </c>
      <c r="T315" s="11">
        <v>60.033299999999997</v>
      </c>
      <c r="U315" s="9" t="s">
        <v>64</v>
      </c>
      <c r="V315" s="9" t="s">
        <v>986</v>
      </c>
      <c r="W315" s="14">
        <v>4</v>
      </c>
    </row>
    <row r="316" spans="1:23" ht="28.5" customHeight="1">
      <c r="A316" s="9" t="s">
        <v>373</v>
      </c>
      <c r="B316" s="9" t="s">
        <v>524</v>
      </c>
      <c r="C316" s="9">
        <v>90</v>
      </c>
      <c r="D316" s="10">
        <v>118.3</v>
      </c>
      <c r="E316" s="10">
        <v>124.3</v>
      </c>
      <c r="F316" s="9" t="s">
        <v>25</v>
      </c>
      <c r="G316" s="9">
        <v>4</v>
      </c>
      <c r="H316" s="9" t="s">
        <v>394</v>
      </c>
      <c r="I316" s="9" t="s">
        <v>13</v>
      </c>
      <c r="J316" s="9" t="s">
        <v>86</v>
      </c>
      <c r="K316" s="11">
        <v>2601.712</v>
      </c>
      <c r="L316" s="11">
        <v>661.92</v>
      </c>
      <c r="M316" s="12">
        <v>2002</v>
      </c>
      <c r="N316" s="12">
        <f t="shared" si="35"/>
        <v>41.226117997011954</v>
      </c>
      <c r="O316" s="10">
        <v>4.2122000000000002</v>
      </c>
      <c r="P316" s="10">
        <v>0.183</v>
      </c>
      <c r="Q316" s="11">
        <v>100</v>
      </c>
      <c r="R316" s="10">
        <f t="shared" si="36"/>
        <v>4.0782439999999998</v>
      </c>
      <c r="T316" s="11">
        <v>59.683300000000003</v>
      </c>
      <c r="U316" s="9" t="s">
        <v>64</v>
      </c>
      <c r="V316" s="9" t="s">
        <v>986</v>
      </c>
      <c r="W316" s="14">
        <v>14</v>
      </c>
    </row>
    <row r="317" spans="1:23" ht="28.5" customHeight="1">
      <c r="A317" s="9" t="s">
        <v>373</v>
      </c>
      <c r="B317" s="9" t="s">
        <v>524</v>
      </c>
      <c r="C317" s="9">
        <v>90</v>
      </c>
      <c r="D317" s="10">
        <v>124.3</v>
      </c>
      <c r="E317" s="10">
        <v>129.6</v>
      </c>
      <c r="F317" s="9" t="s">
        <v>24</v>
      </c>
      <c r="G317" s="9">
        <v>4</v>
      </c>
      <c r="H317" s="9" t="s">
        <v>395</v>
      </c>
      <c r="I317" s="9" t="s">
        <v>42</v>
      </c>
      <c r="J317" s="9" t="s">
        <v>396</v>
      </c>
      <c r="K317" s="11">
        <v>4509.7956999999997</v>
      </c>
      <c r="L317" s="11">
        <v>818.09429999999998</v>
      </c>
      <c r="M317" s="12">
        <v>2000</v>
      </c>
      <c r="N317" s="12">
        <f t="shared" si="35"/>
        <v>78.356697669795309</v>
      </c>
      <c r="O317" s="10">
        <v>3.3961000000000001</v>
      </c>
      <c r="P317" s="10">
        <v>0.2712</v>
      </c>
      <c r="Q317" s="11">
        <v>100</v>
      </c>
      <c r="R317" s="10">
        <f t="shared" si="36"/>
        <v>3.1019022400000003</v>
      </c>
      <c r="T317" s="11">
        <v>52.12</v>
      </c>
      <c r="U317" s="9" t="s">
        <v>64</v>
      </c>
      <c r="V317" s="9" t="s">
        <v>987</v>
      </c>
      <c r="W317" s="14">
        <v>1</v>
      </c>
    </row>
    <row r="318" spans="1:23" ht="28.5" customHeight="1">
      <c r="A318" s="9" t="s">
        <v>373</v>
      </c>
      <c r="B318" s="9" t="s">
        <v>524</v>
      </c>
      <c r="C318" s="9">
        <v>90</v>
      </c>
      <c r="D318" s="10">
        <v>124.3</v>
      </c>
      <c r="E318" s="10">
        <v>129.6</v>
      </c>
      <c r="F318" s="9" t="s">
        <v>25</v>
      </c>
      <c r="G318" s="9">
        <v>4</v>
      </c>
      <c r="H318" s="9" t="s">
        <v>395</v>
      </c>
      <c r="I318" s="9" t="s">
        <v>42</v>
      </c>
      <c r="J318" s="9" t="s">
        <v>396</v>
      </c>
      <c r="K318" s="11">
        <v>4281.8319000000001</v>
      </c>
      <c r="L318" s="11">
        <v>663.43089999999995</v>
      </c>
      <c r="M318" s="12">
        <v>2000</v>
      </c>
      <c r="N318" s="12">
        <f t="shared" si="35"/>
        <v>67.258243255793232</v>
      </c>
      <c r="O318" s="10">
        <v>3.6219000000000001</v>
      </c>
      <c r="P318" s="10">
        <v>0.21049999999999999</v>
      </c>
      <c r="Q318" s="11">
        <v>100</v>
      </c>
      <c r="R318" s="10">
        <f t="shared" si="36"/>
        <v>3.4446590000000001</v>
      </c>
      <c r="T318" s="11">
        <v>56.5</v>
      </c>
      <c r="U318" s="9" t="s">
        <v>64</v>
      </c>
      <c r="V318" s="9" t="s">
        <v>987</v>
      </c>
      <c r="W318" s="14">
        <v>5</v>
      </c>
    </row>
    <row r="319" spans="1:23" ht="28.5" customHeight="1">
      <c r="A319" s="9" t="s">
        <v>373</v>
      </c>
      <c r="B319" s="9" t="s">
        <v>524</v>
      </c>
      <c r="C319" s="9">
        <v>90</v>
      </c>
      <c r="D319" s="10">
        <v>129.6</v>
      </c>
      <c r="E319" s="10">
        <v>135.43</v>
      </c>
      <c r="F319" s="9" t="s">
        <v>24</v>
      </c>
      <c r="G319" s="9">
        <v>4</v>
      </c>
      <c r="H319" s="9" t="s">
        <v>397</v>
      </c>
      <c r="I319" s="9" t="s">
        <v>42</v>
      </c>
      <c r="J319" s="9" t="s">
        <v>396</v>
      </c>
      <c r="K319" s="11">
        <v>4618.2539999999999</v>
      </c>
      <c r="L319" s="11">
        <v>1012.0864</v>
      </c>
      <c r="M319" s="12">
        <v>2003</v>
      </c>
      <c r="N319" s="12">
        <f t="shared" si="35"/>
        <v>58.895796402400691</v>
      </c>
      <c r="O319" s="10">
        <v>3.8018999999999998</v>
      </c>
      <c r="P319" s="10">
        <v>0.18870000000000001</v>
      </c>
      <c r="Q319" s="11">
        <v>100</v>
      </c>
      <c r="R319" s="10">
        <f t="shared" si="36"/>
        <v>3.65946924</v>
      </c>
      <c r="T319" s="11">
        <v>40.333300000000001</v>
      </c>
      <c r="U319" s="9" t="s">
        <v>64</v>
      </c>
      <c r="V319" s="9" t="s">
        <v>987</v>
      </c>
      <c r="W319" s="14">
        <v>10</v>
      </c>
    </row>
    <row r="320" spans="1:23" ht="28.5" customHeight="1">
      <c r="A320" s="9" t="s">
        <v>373</v>
      </c>
      <c r="B320" s="9" t="s">
        <v>524</v>
      </c>
      <c r="C320" s="9">
        <v>90</v>
      </c>
      <c r="D320" s="10">
        <v>129.6</v>
      </c>
      <c r="E320" s="10">
        <v>135.43</v>
      </c>
      <c r="F320" s="9" t="s">
        <v>25</v>
      </c>
      <c r="G320" s="9">
        <v>4</v>
      </c>
      <c r="H320" s="9" t="s">
        <v>397</v>
      </c>
      <c r="I320" s="9" t="s">
        <v>42</v>
      </c>
      <c r="J320" s="9" t="s">
        <v>396</v>
      </c>
      <c r="K320" s="11">
        <v>4352.2174999999997</v>
      </c>
      <c r="L320" s="11">
        <v>866.48270000000002</v>
      </c>
      <c r="M320" s="12">
        <v>2003</v>
      </c>
      <c r="N320" s="12">
        <f t="shared" si="35"/>
        <v>57.567653399952782</v>
      </c>
      <c r="O320" s="10">
        <v>3.8313000000000001</v>
      </c>
      <c r="P320" s="10">
        <v>0.24859999999999999</v>
      </c>
      <c r="Q320" s="11">
        <v>100</v>
      </c>
      <c r="R320" s="10">
        <f t="shared" si="36"/>
        <v>3.58409216</v>
      </c>
      <c r="T320" s="11">
        <v>42.042900000000003</v>
      </c>
      <c r="U320" s="9" t="s">
        <v>64</v>
      </c>
      <c r="V320" s="9" t="s">
        <v>987</v>
      </c>
      <c r="W320" s="14">
        <v>8</v>
      </c>
    </row>
    <row r="321" spans="1:23" ht="28.5" customHeight="1">
      <c r="A321" s="9" t="s">
        <v>373</v>
      </c>
      <c r="B321" s="9" t="s">
        <v>524</v>
      </c>
      <c r="C321" s="9">
        <v>90</v>
      </c>
      <c r="D321" s="10">
        <v>135.43</v>
      </c>
      <c r="E321" s="10">
        <v>145.19999999999999</v>
      </c>
      <c r="F321" s="9" t="s">
        <v>24</v>
      </c>
      <c r="G321" s="9">
        <v>4</v>
      </c>
      <c r="H321" s="9" t="s">
        <v>398</v>
      </c>
      <c r="I321" s="9" t="s">
        <v>57</v>
      </c>
      <c r="J321" s="9" t="s">
        <v>396</v>
      </c>
      <c r="K321" s="11">
        <v>3775.2483000000002</v>
      </c>
      <c r="L321" s="11">
        <v>934.91049999999996</v>
      </c>
      <c r="M321" s="12">
        <v>2006</v>
      </c>
      <c r="N321" s="12">
        <f t="shared" si="35"/>
        <v>70.215818953714361</v>
      </c>
      <c r="O321" s="10">
        <v>3.5602999999999998</v>
      </c>
      <c r="P321" s="10">
        <v>0.27150000000000002</v>
      </c>
      <c r="Q321" s="11">
        <v>96</v>
      </c>
      <c r="R321" s="10">
        <f t="shared" si="36"/>
        <v>3.1454509999999996</v>
      </c>
      <c r="T321" s="11">
        <v>66.27</v>
      </c>
      <c r="U321" s="9" t="s">
        <v>64</v>
      </c>
      <c r="V321" s="9" t="s">
        <v>988</v>
      </c>
      <c r="W321" s="14">
        <v>22</v>
      </c>
    </row>
    <row r="322" spans="1:23" ht="28.5" customHeight="1">
      <c r="A322" s="9" t="s">
        <v>373</v>
      </c>
      <c r="B322" s="9" t="s">
        <v>524</v>
      </c>
      <c r="C322" s="9">
        <v>90</v>
      </c>
      <c r="D322" s="10">
        <v>135.43</v>
      </c>
      <c r="E322" s="10">
        <v>145.19999999999999</v>
      </c>
      <c r="F322" s="9" t="s">
        <v>25</v>
      </c>
      <c r="G322" s="9">
        <v>4</v>
      </c>
      <c r="H322" s="9" t="s">
        <v>398</v>
      </c>
      <c r="I322" s="9" t="s">
        <v>57</v>
      </c>
      <c r="J322" s="9" t="s">
        <v>396</v>
      </c>
      <c r="K322" s="11">
        <v>3657.8971999999999</v>
      </c>
      <c r="L322" s="11">
        <v>838.03970000000004</v>
      </c>
      <c r="M322" s="12">
        <v>2006</v>
      </c>
      <c r="N322" s="12">
        <f t="shared" si="35"/>
        <v>66.346677087866695</v>
      </c>
      <c r="O322" s="10">
        <v>3.6410999999999998</v>
      </c>
      <c r="P322" s="10">
        <v>0.22159999999999999</v>
      </c>
      <c r="Q322" s="11">
        <v>93</v>
      </c>
      <c r="R322" s="10">
        <f t="shared" si="36"/>
        <v>3.2346737599999997</v>
      </c>
      <c r="T322" s="11">
        <v>62.633299999999998</v>
      </c>
      <c r="U322" s="9" t="s">
        <v>64</v>
      </c>
      <c r="V322" s="9" t="s">
        <v>988</v>
      </c>
      <c r="W322" s="14">
        <v>27</v>
      </c>
    </row>
    <row r="323" spans="1:23" ht="28.5" customHeight="1">
      <c r="A323" s="9" t="s">
        <v>373</v>
      </c>
      <c r="B323" s="9" t="s">
        <v>524</v>
      </c>
      <c r="C323" s="9">
        <v>90</v>
      </c>
      <c r="D323" s="10">
        <v>145.19999999999999</v>
      </c>
      <c r="E323" s="10">
        <v>152.19999999999999</v>
      </c>
      <c r="F323" s="9" t="s">
        <v>24</v>
      </c>
      <c r="G323" s="9">
        <v>4</v>
      </c>
      <c r="H323" s="9" t="s">
        <v>399</v>
      </c>
      <c r="I323" s="9" t="s">
        <v>42</v>
      </c>
      <c r="J323" s="9" t="s">
        <v>396</v>
      </c>
      <c r="K323" s="11">
        <v>3717</v>
      </c>
      <c r="L323" s="11">
        <v>841</v>
      </c>
      <c r="M323" s="12">
        <v>2000</v>
      </c>
      <c r="N323" s="12">
        <f t="shared" si="35"/>
        <v>47.418496667700403</v>
      </c>
      <c r="O323" s="10">
        <v>4.0636000000000001</v>
      </c>
      <c r="P323" s="10">
        <v>0.31459999999999999</v>
      </c>
      <c r="Q323" s="11">
        <v>99</v>
      </c>
      <c r="R323" s="10">
        <f t="shared" si="36"/>
        <v>3.6377073600000003</v>
      </c>
      <c r="T323" s="11">
        <v>36.450000000000003</v>
      </c>
      <c r="U323" s="9" t="s">
        <v>64</v>
      </c>
      <c r="V323" s="9" t="s">
        <v>988</v>
      </c>
      <c r="W323" s="14">
        <v>32</v>
      </c>
    </row>
    <row r="324" spans="1:23" ht="28.5" customHeight="1">
      <c r="A324" s="9" t="s">
        <v>373</v>
      </c>
      <c r="B324" s="9" t="s">
        <v>524</v>
      </c>
      <c r="C324" s="9">
        <v>90</v>
      </c>
      <c r="D324" s="10">
        <v>145.19999999999999</v>
      </c>
      <c r="E324" s="10">
        <v>152.19999999999999</v>
      </c>
      <c r="F324" s="9" t="s">
        <v>25</v>
      </c>
      <c r="G324" s="9">
        <v>4</v>
      </c>
      <c r="H324" s="9" t="s">
        <v>399</v>
      </c>
      <c r="I324" s="9" t="s">
        <v>42</v>
      </c>
      <c r="J324" s="9" t="s">
        <v>396</v>
      </c>
      <c r="K324" s="11">
        <v>3457</v>
      </c>
      <c r="L324" s="11">
        <v>800</v>
      </c>
      <c r="M324" s="12">
        <v>2000</v>
      </c>
      <c r="N324" s="12">
        <f t="shared" si="35"/>
        <v>64.387996913444383</v>
      </c>
      <c r="O324" s="10">
        <v>3.6827000000000001</v>
      </c>
      <c r="P324" s="10">
        <v>0.25700000000000001</v>
      </c>
      <c r="Q324" s="11">
        <v>99</v>
      </c>
      <c r="R324" s="10">
        <f t="shared" si="36"/>
        <v>3.3885040000000002</v>
      </c>
      <c r="T324" s="11">
        <v>43.2286</v>
      </c>
      <c r="U324" s="9" t="s">
        <v>64</v>
      </c>
      <c r="V324" s="9" t="s">
        <v>988</v>
      </c>
      <c r="W324" s="14">
        <v>30</v>
      </c>
    </row>
    <row r="325" spans="1:23" ht="28.5" customHeight="1">
      <c r="A325" s="9" t="s">
        <v>373</v>
      </c>
      <c r="B325" s="9" t="s">
        <v>524</v>
      </c>
      <c r="C325" s="9">
        <v>90</v>
      </c>
      <c r="D325" s="10">
        <v>152.19999999999999</v>
      </c>
      <c r="E325" s="10">
        <v>155.1</v>
      </c>
      <c r="F325" s="9" t="s">
        <v>24</v>
      </c>
      <c r="G325" s="9">
        <v>4</v>
      </c>
      <c r="H325" s="9" t="s">
        <v>400</v>
      </c>
      <c r="I325" s="9" t="s">
        <v>13</v>
      </c>
      <c r="J325" s="9" t="s">
        <v>79</v>
      </c>
      <c r="K325" s="11">
        <v>2922.6586000000002</v>
      </c>
      <c r="L325" s="11">
        <v>802.19029999999998</v>
      </c>
      <c r="M325" s="12">
        <v>2008</v>
      </c>
      <c r="N325" s="12">
        <f t="shared" si="35"/>
        <v>49.910013245843643</v>
      </c>
      <c r="O325" s="10">
        <v>4.0053000000000001</v>
      </c>
      <c r="P325" s="10">
        <v>0.14019999999999999</v>
      </c>
      <c r="Q325" s="11">
        <v>99</v>
      </c>
      <c r="R325" s="10">
        <f t="shared" si="36"/>
        <v>3.8966758400000003</v>
      </c>
      <c r="T325" s="11">
        <v>33.700000000000003</v>
      </c>
      <c r="U325" s="9" t="s">
        <v>64</v>
      </c>
      <c r="V325" s="9" t="s">
        <v>986</v>
      </c>
      <c r="W325" s="14">
        <v>7</v>
      </c>
    </row>
    <row r="326" spans="1:23" ht="28.5" customHeight="1">
      <c r="A326" s="9" t="s">
        <v>373</v>
      </c>
      <c r="B326" s="9" t="s">
        <v>524</v>
      </c>
      <c r="C326" s="9">
        <v>90</v>
      </c>
      <c r="D326" s="10">
        <v>152.19999999999999</v>
      </c>
      <c r="E326" s="10">
        <v>155.1</v>
      </c>
      <c r="F326" s="9" t="s">
        <v>25</v>
      </c>
      <c r="G326" s="9">
        <v>4</v>
      </c>
      <c r="H326" s="9" t="s">
        <v>400</v>
      </c>
      <c r="I326" s="9" t="s">
        <v>13</v>
      </c>
      <c r="J326" s="9" t="s">
        <v>79</v>
      </c>
      <c r="K326" s="11">
        <v>2946.2289999999998</v>
      </c>
      <c r="L326" s="11">
        <v>822.04340000000002</v>
      </c>
      <c r="M326" s="12">
        <v>2008</v>
      </c>
      <c r="N326" s="12">
        <f t="shared" si="35"/>
        <v>50.34533109733507</v>
      </c>
      <c r="O326" s="10">
        <v>3.9952000000000001</v>
      </c>
      <c r="P326" s="10">
        <v>0.15989999999999999</v>
      </c>
      <c r="Q326" s="11">
        <v>99</v>
      </c>
      <c r="R326" s="10">
        <f t="shared" si="36"/>
        <v>3.8629279600000004</v>
      </c>
      <c r="T326" s="11">
        <v>37.4</v>
      </c>
      <c r="U326" s="9" t="s">
        <v>64</v>
      </c>
      <c r="V326" s="9" t="s">
        <v>986</v>
      </c>
      <c r="W326" s="14">
        <v>5</v>
      </c>
    </row>
    <row r="327" spans="1:23" ht="28.5" customHeight="1">
      <c r="A327" s="9" t="s">
        <v>373</v>
      </c>
      <c r="B327" s="9" t="s">
        <v>524</v>
      </c>
      <c r="C327" s="9">
        <v>90</v>
      </c>
      <c r="D327" s="10">
        <v>155.1</v>
      </c>
      <c r="E327" s="10">
        <v>160.30000000000001</v>
      </c>
      <c r="F327" s="9" t="s">
        <v>24</v>
      </c>
      <c r="G327" s="9">
        <v>4</v>
      </c>
      <c r="H327" s="9" t="s">
        <v>401</v>
      </c>
      <c r="I327" s="9" t="s">
        <v>13</v>
      </c>
      <c r="J327" s="9" t="s">
        <v>86</v>
      </c>
      <c r="K327" s="11">
        <v>1944</v>
      </c>
      <c r="L327" s="11">
        <v>643</v>
      </c>
      <c r="M327" s="12">
        <v>2009</v>
      </c>
      <c r="N327" s="12">
        <f t="shared" si="35"/>
        <v>65.199843276944122</v>
      </c>
      <c r="O327" s="10">
        <v>3.6654</v>
      </c>
      <c r="P327" s="10">
        <v>0.1137</v>
      </c>
      <c r="Q327" s="11">
        <v>100</v>
      </c>
      <c r="R327" s="10">
        <f t="shared" si="36"/>
        <v>3.6136892399999998</v>
      </c>
      <c r="T327" s="11">
        <v>33.6</v>
      </c>
      <c r="U327" s="9" t="s">
        <v>64</v>
      </c>
      <c r="V327" s="9" t="s">
        <v>987</v>
      </c>
      <c r="W327" s="14">
        <v>9</v>
      </c>
    </row>
    <row r="328" spans="1:23" ht="27.75" customHeight="1">
      <c r="A328" s="9" t="s">
        <v>373</v>
      </c>
      <c r="B328" s="9" t="s">
        <v>524</v>
      </c>
      <c r="C328" s="9">
        <v>90</v>
      </c>
      <c r="D328" s="10">
        <v>155.1</v>
      </c>
      <c r="E328" s="10">
        <v>160.30000000000001</v>
      </c>
      <c r="F328" s="9" t="s">
        <v>25</v>
      </c>
      <c r="G328" s="9">
        <v>4</v>
      </c>
      <c r="H328" s="9" t="s">
        <v>401</v>
      </c>
      <c r="I328" s="9" t="s">
        <v>13</v>
      </c>
      <c r="J328" s="9" t="s">
        <v>86</v>
      </c>
      <c r="K328" s="11">
        <v>1944</v>
      </c>
      <c r="L328" s="11">
        <v>739</v>
      </c>
      <c r="M328" s="12">
        <v>2009</v>
      </c>
      <c r="N328" s="12">
        <f t="shared" si="35"/>
        <v>67.878197265114281</v>
      </c>
      <c r="O328" s="10">
        <v>3.6089000000000002</v>
      </c>
      <c r="P328" s="10">
        <v>0.224</v>
      </c>
      <c r="Q328" s="11">
        <v>100</v>
      </c>
      <c r="R328" s="10">
        <f t="shared" si="36"/>
        <v>3.4081960000000002</v>
      </c>
      <c r="T328" s="11">
        <v>46.433300000000003</v>
      </c>
      <c r="U328" s="9" t="s">
        <v>64</v>
      </c>
      <c r="V328" s="9" t="s">
        <v>987</v>
      </c>
      <c r="W328" s="14">
        <v>4</v>
      </c>
    </row>
    <row r="329" spans="1:23" ht="27.75" customHeight="1">
      <c r="A329" s="9" t="s">
        <v>373</v>
      </c>
      <c r="B329" s="9" t="s">
        <v>524</v>
      </c>
      <c r="C329" s="9">
        <v>90</v>
      </c>
      <c r="D329" s="10">
        <v>160.30000000000001</v>
      </c>
      <c r="E329" s="10">
        <v>168.5</v>
      </c>
      <c r="F329" s="9" t="s">
        <v>24</v>
      </c>
      <c r="G329" s="9">
        <v>4</v>
      </c>
      <c r="H329" s="9" t="s">
        <v>402</v>
      </c>
      <c r="I329" s="9" t="s">
        <v>13</v>
      </c>
      <c r="J329" s="9" t="s">
        <v>86</v>
      </c>
      <c r="K329" s="11">
        <v>1928.7</v>
      </c>
      <c r="L329" s="11">
        <v>636.80319999999995</v>
      </c>
      <c r="M329" s="12">
        <v>2009</v>
      </c>
      <c r="N329" s="12">
        <f t="shared" si="35"/>
        <v>66.209410605207452</v>
      </c>
      <c r="O329" s="10">
        <v>3.6440000000000001</v>
      </c>
      <c r="P329" s="10">
        <v>1.6299999999999999E-2</v>
      </c>
      <c r="Q329" s="11">
        <v>100</v>
      </c>
      <c r="R329" s="10">
        <f t="shared" si="36"/>
        <v>3.6429372400000002</v>
      </c>
      <c r="T329" s="11">
        <v>44.85</v>
      </c>
      <c r="U329" s="9" t="s">
        <v>64</v>
      </c>
      <c r="V329" s="9" t="s">
        <v>987</v>
      </c>
      <c r="W329" s="14">
        <v>10</v>
      </c>
    </row>
    <row r="330" spans="1:23" ht="27.75" customHeight="1">
      <c r="A330" s="9" t="s">
        <v>373</v>
      </c>
      <c r="B330" s="9" t="s">
        <v>524</v>
      </c>
      <c r="C330" s="9">
        <v>90</v>
      </c>
      <c r="D330" s="10">
        <v>160.30000000000001</v>
      </c>
      <c r="E330" s="10">
        <v>168.5</v>
      </c>
      <c r="F330" s="9" t="s">
        <v>25</v>
      </c>
      <c r="G330" s="9">
        <v>4</v>
      </c>
      <c r="H330" s="9" t="s">
        <v>402</v>
      </c>
      <c r="I330" s="9" t="s">
        <v>13</v>
      </c>
      <c r="J330" s="9" t="s">
        <v>86</v>
      </c>
      <c r="K330" s="11">
        <v>1922.5793000000001</v>
      </c>
      <c r="L330" s="11">
        <v>739.26779999999997</v>
      </c>
      <c r="M330" s="12">
        <v>2009</v>
      </c>
      <c r="N330" s="12">
        <f t="shared" si="35"/>
        <v>74.049951648606523</v>
      </c>
      <c r="O330" s="10">
        <v>3.4820000000000002</v>
      </c>
      <c r="P330" s="10">
        <v>0.2218</v>
      </c>
      <c r="Q330" s="11">
        <v>100</v>
      </c>
      <c r="R330" s="10">
        <f t="shared" si="36"/>
        <v>3.2852190400000003</v>
      </c>
      <c r="T330" s="11">
        <v>43.087499999999999</v>
      </c>
      <c r="U330" s="9" t="s">
        <v>64</v>
      </c>
      <c r="V330" s="9" t="s">
        <v>987</v>
      </c>
      <c r="W330" s="14">
        <v>2</v>
      </c>
    </row>
    <row r="331" spans="1:23" ht="27.75" customHeight="1">
      <c r="A331" s="9" t="s">
        <v>373</v>
      </c>
      <c r="B331" s="9" t="s">
        <v>524</v>
      </c>
      <c r="C331" s="9">
        <v>90</v>
      </c>
      <c r="D331" s="10">
        <v>168.5</v>
      </c>
      <c r="E331" s="10">
        <v>177</v>
      </c>
      <c r="F331" s="9" t="s">
        <v>24</v>
      </c>
      <c r="G331" s="9">
        <v>4</v>
      </c>
      <c r="H331" s="9" t="s">
        <v>403</v>
      </c>
      <c r="I331" s="9" t="s">
        <v>57</v>
      </c>
      <c r="J331" s="9" t="s">
        <v>86</v>
      </c>
      <c r="K331" s="11">
        <v>1869.7741000000001</v>
      </c>
      <c r="L331" s="11">
        <v>625.57740000000001</v>
      </c>
      <c r="M331" s="12">
        <v>2010</v>
      </c>
      <c r="N331" s="12">
        <f t="shared" si="35"/>
        <v>41.726213037688353</v>
      </c>
      <c r="O331" s="10">
        <v>4.2</v>
      </c>
      <c r="P331" s="10">
        <v>0.02</v>
      </c>
      <c r="Q331" s="11">
        <v>100</v>
      </c>
      <c r="R331" s="10">
        <f t="shared" si="36"/>
        <v>4.1984000000000004</v>
      </c>
      <c r="T331" s="11">
        <v>58.9</v>
      </c>
      <c r="U331" s="9" t="s">
        <v>64</v>
      </c>
      <c r="V331" s="9"/>
    </row>
    <row r="332" spans="1:23" ht="27.75" customHeight="1">
      <c r="A332" s="9" t="s">
        <v>373</v>
      </c>
      <c r="B332" s="9" t="s">
        <v>524</v>
      </c>
      <c r="C332" s="9">
        <v>90</v>
      </c>
      <c r="D332" s="10">
        <v>168.5</v>
      </c>
      <c r="E332" s="10">
        <v>177</v>
      </c>
      <c r="F332" s="9" t="s">
        <v>25</v>
      </c>
      <c r="G332" s="9">
        <v>4</v>
      </c>
      <c r="H332" s="9" t="s">
        <v>403</v>
      </c>
      <c r="I332" s="9" t="s">
        <v>57</v>
      </c>
      <c r="J332" s="9" t="s">
        <v>86</v>
      </c>
      <c r="K332" s="11">
        <v>1875.5482</v>
      </c>
      <c r="L332" s="11">
        <v>740.30960000000005</v>
      </c>
      <c r="M332" s="12">
        <v>2010</v>
      </c>
      <c r="N332" s="12">
        <f t="shared" si="35"/>
        <v>41.726213037688353</v>
      </c>
      <c r="O332" s="10">
        <v>4.2</v>
      </c>
      <c r="P332" s="10">
        <v>0.02</v>
      </c>
      <c r="Q332" s="11">
        <v>100</v>
      </c>
      <c r="R332" s="10">
        <f t="shared" si="36"/>
        <v>4.1984000000000004</v>
      </c>
      <c r="T332" s="11">
        <v>40.912500000000001</v>
      </c>
      <c r="U332" s="9" t="s">
        <v>64</v>
      </c>
      <c r="V332" s="9"/>
    </row>
    <row r="333" spans="1:23" ht="27.75" customHeight="1">
      <c r="A333" s="9" t="s">
        <v>373</v>
      </c>
      <c r="B333" s="9" t="s">
        <v>524</v>
      </c>
      <c r="C333" s="9">
        <v>90</v>
      </c>
      <c r="D333" s="10">
        <v>177</v>
      </c>
      <c r="E333" s="10">
        <v>185.7</v>
      </c>
      <c r="F333" s="9" t="s">
        <v>24</v>
      </c>
      <c r="G333" s="9">
        <v>4</v>
      </c>
      <c r="H333" s="9" t="s">
        <v>404</v>
      </c>
      <c r="I333" s="9" t="s">
        <v>13</v>
      </c>
      <c r="J333" s="9" t="s">
        <v>86</v>
      </c>
      <c r="K333" s="11">
        <v>1912.9884999999999</v>
      </c>
      <c r="L333" s="11">
        <v>626</v>
      </c>
      <c r="M333" s="12">
        <v>1996</v>
      </c>
      <c r="N333" s="12">
        <f t="shared" si="35"/>
        <v>74.575618983322556</v>
      </c>
      <c r="O333" s="10">
        <v>3.4714</v>
      </c>
      <c r="P333" s="10">
        <v>0.22650000000000001</v>
      </c>
      <c r="Q333" s="11">
        <v>88</v>
      </c>
      <c r="R333" s="10">
        <f t="shared" si="36"/>
        <v>2.9061910000000002</v>
      </c>
      <c r="T333" s="11">
        <v>41.555599999999998</v>
      </c>
      <c r="U333" s="9" t="s">
        <v>64</v>
      </c>
      <c r="V333" s="9" t="s">
        <v>988</v>
      </c>
      <c r="W333" s="14">
        <v>16</v>
      </c>
    </row>
    <row r="334" spans="1:23" ht="27.75" customHeight="1">
      <c r="A334" s="9" t="s">
        <v>373</v>
      </c>
      <c r="B334" s="9" t="s">
        <v>524</v>
      </c>
      <c r="C334" s="9">
        <v>90</v>
      </c>
      <c r="D334" s="10">
        <v>177</v>
      </c>
      <c r="E334" s="10">
        <v>185.7</v>
      </c>
      <c r="F334" s="9" t="s">
        <v>25</v>
      </c>
      <c r="G334" s="9">
        <v>4</v>
      </c>
      <c r="H334" s="9" t="s">
        <v>404</v>
      </c>
      <c r="I334" s="9" t="s">
        <v>13</v>
      </c>
      <c r="J334" s="9" t="s">
        <v>86</v>
      </c>
      <c r="K334" s="11">
        <v>2704.3182000000002</v>
      </c>
      <c r="L334" s="11">
        <v>754.47630000000004</v>
      </c>
      <c r="M334" s="12">
        <v>1996</v>
      </c>
      <c r="N334" s="12">
        <f t="shared" si="35"/>
        <v>68.452447849329943</v>
      </c>
      <c r="O334" s="10">
        <v>3.5969000000000002</v>
      </c>
      <c r="P334" s="10">
        <v>0.21260000000000001</v>
      </c>
      <c r="Q334" s="11">
        <v>86</v>
      </c>
      <c r="R334" s="10">
        <f t="shared" si="36"/>
        <v>2.9961049600000003</v>
      </c>
      <c r="T334" s="11">
        <v>35.788899999999998</v>
      </c>
      <c r="U334" s="9" t="s">
        <v>64</v>
      </c>
      <c r="V334" s="9" t="s">
        <v>988</v>
      </c>
      <c r="W334" s="14">
        <v>21</v>
      </c>
    </row>
    <row r="335" spans="1:23" ht="27.75" customHeight="1">
      <c r="A335" s="9" t="s">
        <v>373</v>
      </c>
      <c r="B335" s="9" t="s">
        <v>524</v>
      </c>
      <c r="C335" s="9">
        <v>90</v>
      </c>
      <c r="D335" s="10">
        <v>185.7</v>
      </c>
      <c r="E335" s="10">
        <v>195</v>
      </c>
      <c r="F335" s="9" t="s">
        <v>24</v>
      </c>
      <c r="G335" s="9">
        <v>4</v>
      </c>
      <c r="H335" s="9" t="s">
        <v>405</v>
      </c>
      <c r="I335" s="9" t="s">
        <v>406</v>
      </c>
      <c r="J335" s="9" t="s">
        <v>73</v>
      </c>
      <c r="K335" s="11">
        <v>2655.5153</v>
      </c>
      <c r="L335" s="11">
        <v>822.40980000000002</v>
      </c>
      <c r="M335" s="12">
        <v>1999</v>
      </c>
      <c r="N335" s="12">
        <f t="shared" ref="N335:N336" si="37">(LN(O335/5))/-0.0038</f>
        <v>65.573569964487163</v>
      </c>
      <c r="O335" s="10">
        <v>3.8972000000000002</v>
      </c>
      <c r="P335" s="10" t="s">
        <v>226</v>
      </c>
      <c r="Q335" s="11">
        <v>98</v>
      </c>
      <c r="R335" s="10">
        <f t="shared" ref="R335:R336" si="38">O335-5*(1-(Q335/100))</f>
        <v>3.7972000000000001</v>
      </c>
      <c r="S335" s="10">
        <v>0.1628</v>
      </c>
      <c r="T335" s="11">
        <v>38.166699999999999</v>
      </c>
      <c r="U335" s="9" t="s">
        <v>64</v>
      </c>
    </row>
    <row r="336" spans="1:23" ht="27.75" customHeight="1">
      <c r="A336" s="9" t="s">
        <v>373</v>
      </c>
      <c r="B336" s="9" t="s">
        <v>524</v>
      </c>
      <c r="C336" s="9">
        <v>90</v>
      </c>
      <c r="D336" s="10">
        <v>185.7</v>
      </c>
      <c r="E336" s="10">
        <v>195</v>
      </c>
      <c r="F336" s="9" t="s">
        <v>25</v>
      </c>
      <c r="G336" s="9">
        <v>4</v>
      </c>
      <c r="H336" s="9" t="s">
        <v>405</v>
      </c>
      <c r="I336" s="9" t="s">
        <v>406</v>
      </c>
      <c r="J336" s="9" t="s">
        <v>73</v>
      </c>
      <c r="K336" s="11">
        <v>2567.4740000000002</v>
      </c>
      <c r="L336" s="11">
        <v>784.5317</v>
      </c>
      <c r="M336" s="12">
        <v>1999</v>
      </c>
      <c r="N336" s="12">
        <f t="shared" si="37"/>
        <v>69.375542489499509</v>
      </c>
      <c r="O336" s="10">
        <v>3.8412999999999999</v>
      </c>
      <c r="P336" s="10" t="s">
        <v>226</v>
      </c>
      <c r="Q336" s="11">
        <v>100</v>
      </c>
      <c r="R336" s="10">
        <f t="shared" si="38"/>
        <v>3.8412999999999999</v>
      </c>
      <c r="S336" s="10">
        <v>0.16320000000000001</v>
      </c>
      <c r="T336" s="11">
        <v>35.277799999999999</v>
      </c>
      <c r="U336" s="9" t="s">
        <v>64</v>
      </c>
    </row>
    <row r="337" spans="1:23" ht="27.75" customHeight="1">
      <c r="A337" s="9" t="s">
        <v>373</v>
      </c>
      <c r="B337" s="9" t="s">
        <v>524</v>
      </c>
      <c r="C337" s="9">
        <v>90</v>
      </c>
      <c r="D337" s="10">
        <v>195</v>
      </c>
      <c r="E337" s="10">
        <v>202</v>
      </c>
      <c r="F337" s="9" t="s">
        <v>24</v>
      </c>
      <c r="G337" s="9">
        <v>4</v>
      </c>
      <c r="H337" s="9" t="s">
        <v>369</v>
      </c>
      <c r="I337" s="9" t="s">
        <v>42</v>
      </c>
      <c r="J337" s="9" t="s">
        <v>396</v>
      </c>
      <c r="K337" s="11">
        <v>2637.3143</v>
      </c>
      <c r="L337" s="11">
        <v>708.46709999999996</v>
      </c>
      <c r="M337" s="12">
        <v>2009</v>
      </c>
      <c r="N337" s="12">
        <f t="shared" ref="N337:N338" si="39">(LN(O337/5.35))/-0.0058</f>
        <v>38.783489137337988</v>
      </c>
      <c r="O337" s="10">
        <v>4.2723000000000004</v>
      </c>
      <c r="P337" s="10">
        <v>0.115</v>
      </c>
      <c r="Q337" s="11">
        <v>100</v>
      </c>
      <c r="R337" s="10">
        <f t="shared" ref="R337:R338" si="40">O337-(4*(P337^2))-(3*(1-Q337/100))</f>
        <v>4.2194000000000003</v>
      </c>
      <c r="T337" s="11">
        <v>39.585700000000003</v>
      </c>
      <c r="U337" s="9" t="s">
        <v>64</v>
      </c>
    </row>
    <row r="338" spans="1:23" ht="27.75" customHeight="1">
      <c r="A338" s="9" t="s">
        <v>373</v>
      </c>
      <c r="B338" s="9" t="s">
        <v>524</v>
      </c>
      <c r="C338" s="9">
        <v>90</v>
      </c>
      <c r="D338" s="10">
        <v>195</v>
      </c>
      <c r="E338" s="10">
        <v>202</v>
      </c>
      <c r="F338" s="9" t="s">
        <v>25</v>
      </c>
      <c r="G338" s="9">
        <v>4</v>
      </c>
      <c r="H338" s="9" t="s">
        <v>369</v>
      </c>
      <c r="I338" s="9" t="s">
        <v>42</v>
      </c>
      <c r="J338" s="9" t="s">
        <v>396</v>
      </c>
      <c r="K338" s="11">
        <v>2531.9</v>
      </c>
      <c r="L338" s="11">
        <v>746.6857</v>
      </c>
      <c r="M338" s="12">
        <v>2009</v>
      </c>
      <c r="N338" s="12">
        <f t="shared" si="39"/>
        <v>37.280735307462784</v>
      </c>
      <c r="O338" s="10">
        <v>4.3097000000000003</v>
      </c>
      <c r="P338" s="10">
        <v>0.12709999999999999</v>
      </c>
      <c r="Q338" s="11">
        <v>100</v>
      </c>
      <c r="R338" s="10">
        <f t="shared" si="40"/>
        <v>4.2450823600000005</v>
      </c>
      <c r="T338" s="11">
        <v>39.3857</v>
      </c>
      <c r="U338" s="9" t="s">
        <v>64</v>
      </c>
    </row>
    <row r="339" spans="1:23" ht="27.75" customHeight="1">
      <c r="A339" s="9" t="s">
        <v>373</v>
      </c>
      <c r="B339" s="9" t="s">
        <v>524</v>
      </c>
      <c r="C339" s="9">
        <v>90</v>
      </c>
      <c r="D339" s="10">
        <v>202</v>
      </c>
      <c r="E339" s="10">
        <v>207.13900000000001</v>
      </c>
      <c r="F339" s="9" t="s">
        <v>24</v>
      </c>
      <c r="G339" s="9">
        <v>4</v>
      </c>
      <c r="H339" s="9" t="s">
        <v>407</v>
      </c>
      <c r="I339" s="9" t="s">
        <v>406</v>
      </c>
      <c r="J339" s="9" t="s">
        <v>73</v>
      </c>
      <c r="K339" s="11">
        <v>2698.0088000000001</v>
      </c>
      <c r="L339" s="11">
        <v>690.91179999999997</v>
      </c>
      <c r="M339" s="12">
        <v>1999</v>
      </c>
      <c r="N339" s="12">
        <f t="shared" ref="N339:N340" si="41">(LN(O339/5))/-0.0038</f>
        <v>84.823349798828502</v>
      </c>
      <c r="O339" s="10">
        <v>3.6223000000000001</v>
      </c>
      <c r="P339" s="10" t="s">
        <v>226</v>
      </c>
      <c r="Q339" s="11">
        <v>93</v>
      </c>
      <c r="R339" s="10">
        <f t="shared" ref="R339:R340" si="42">O339-5*(1-(Q339/100))</f>
        <v>3.2723000000000004</v>
      </c>
      <c r="S339" s="10">
        <v>0.2001</v>
      </c>
      <c r="T339" s="11">
        <v>37.433300000000003</v>
      </c>
      <c r="U339" s="9" t="s">
        <v>64</v>
      </c>
      <c r="V339" s="9" t="s">
        <v>986</v>
      </c>
      <c r="W339" s="14">
        <v>1</v>
      </c>
    </row>
    <row r="340" spans="1:23" ht="27.75" customHeight="1">
      <c r="A340" s="9" t="s">
        <v>373</v>
      </c>
      <c r="B340" s="9" t="s">
        <v>524</v>
      </c>
      <c r="C340" s="9">
        <v>90</v>
      </c>
      <c r="D340" s="10">
        <v>202</v>
      </c>
      <c r="E340" s="10">
        <v>207.13900000000001</v>
      </c>
      <c r="F340" s="9" t="s">
        <v>25</v>
      </c>
      <c r="G340" s="9">
        <v>4</v>
      </c>
      <c r="H340" s="9" t="s">
        <v>407</v>
      </c>
      <c r="I340" s="9" t="s">
        <v>406</v>
      </c>
      <c r="J340" s="9" t="s">
        <v>73</v>
      </c>
      <c r="K340" s="11">
        <v>2665.9657000000002</v>
      </c>
      <c r="L340" s="11">
        <v>750.73040000000003</v>
      </c>
      <c r="M340" s="12">
        <v>1999</v>
      </c>
      <c r="N340" s="12">
        <f t="shared" si="41"/>
        <v>74.59237787472766</v>
      </c>
      <c r="O340" s="10">
        <v>3.7658999999999998</v>
      </c>
      <c r="P340" s="10" t="s">
        <v>226</v>
      </c>
      <c r="Q340" s="11">
        <v>99</v>
      </c>
      <c r="R340" s="10">
        <f t="shared" si="42"/>
        <v>3.7158999999999995</v>
      </c>
      <c r="S340" s="10">
        <v>0.1794</v>
      </c>
      <c r="T340" s="11">
        <v>40.299999999999997</v>
      </c>
      <c r="U340" s="9" t="s">
        <v>64</v>
      </c>
      <c r="V340" s="14" t="s">
        <v>986</v>
      </c>
      <c r="W340" s="14">
        <v>2</v>
      </c>
    </row>
    <row r="341" spans="1:23">
      <c r="R341" s="10"/>
    </row>
    <row r="342" spans="1:23">
      <c r="R342" s="10"/>
    </row>
    <row r="343" spans="1:23">
      <c r="R343" s="10"/>
    </row>
    <row r="344" spans="1:23">
      <c r="R344" s="10"/>
    </row>
    <row r="345" spans="1:23">
      <c r="R345" s="10"/>
    </row>
    <row r="346" spans="1:23">
      <c r="R346" s="10"/>
    </row>
    <row r="347" spans="1:23">
      <c r="R347" s="10"/>
    </row>
    <row r="348" spans="1:23">
      <c r="R348" s="10"/>
    </row>
    <row r="349" spans="1:23">
      <c r="R349" s="10"/>
    </row>
    <row r="350" spans="1:23">
      <c r="R350" s="10"/>
    </row>
    <row r="351" spans="1:23">
      <c r="R351" s="10"/>
    </row>
    <row r="352" spans="1:23">
      <c r="R352" s="10"/>
    </row>
    <row r="353" spans="18:18">
      <c r="R353" s="10"/>
    </row>
    <row r="354" spans="18:18">
      <c r="R354" s="10"/>
    </row>
    <row r="355" spans="18:18">
      <c r="R355" s="10"/>
    </row>
    <row r="356" spans="18:18">
      <c r="R356" s="10"/>
    </row>
    <row r="357" spans="18:18">
      <c r="R357" s="10"/>
    </row>
    <row r="358" spans="18:18">
      <c r="R358" s="10"/>
    </row>
    <row r="359" spans="18:18">
      <c r="R359" s="10"/>
    </row>
    <row r="360" spans="18:18">
      <c r="R360" s="10"/>
    </row>
    <row r="361" spans="18:18">
      <c r="R361" s="10"/>
    </row>
    <row r="362" spans="18:18">
      <c r="R362" s="10"/>
    </row>
    <row r="363" spans="18:18">
      <c r="R363" s="10"/>
    </row>
    <row r="364" spans="18:18">
      <c r="R364" s="10"/>
    </row>
    <row r="365" spans="18:18">
      <c r="R365" s="10"/>
    </row>
    <row r="366" spans="18:18">
      <c r="R366" s="10"/>
    </row>
    <row r="367" spans="18:18">
      <c r="R367" s="10"/>
    </row>
    <row r="368" spans="18:18">
      <c r="R368" s="10"/>
    </row>
    <row r="369" spans="18:18">
      <c r="R369" s="10"/>
    </row>
    <row r="370" spans="18:18">
      <c r="R370" s="10"/>
    </row>
    <row r="371" spans="18:18">
      <c r="R371" s="10"/>
    </row>
    <row r="372" spans="18:18">
      <c r="R372" s="10"/>
    </row>
    <row r="373" spans="18:18">
      <c r="R373" s="10"/>
    </row>
    <row r="374" spans="18:18">
      <c r="R374" s="10"/>
    </row>
    <row r="375" spans="18:18">
      <c r="R375" s="10"/>
    </row>
    <row r="376" spans="18:18">
      <c r="R376" s="10"/>
    </row>
    <row r="377" spans="18:18">
      <c r="R377" s="10"/>
    </row>
    <row r="378" spans="18:18">
      <c r="R378" s="10"/>
    </row>
    <row r="379" spans="18:18">
      <c r="R379" s="10"/>
    </row>
    <row r="380" spans="18:18">
      <c r="R380" s="10"/>
    </row>
    <row r="381" spans="18:18">
      <c r="R381" s="10"/>
    </row>
    <row r="382" spans="18:18">
      <c r="R382" s="10"/>
    </row>
    <row r="383" spans="18:18">
      <c r="R383" s="10"/>
    </row>
    <row r="384" spans="18:18">
      <c r="R384" s="10"/>
    </row>
    <row r="385" spans="18:18">
      <c r="R385" s="10"/>
    </row>
    <row r="386" spans="18:18">
      <c r="R386" s="10"/>
    </row>
    <row r="387" spans="18:18">
      <c r="R387" s="10"/>
    </row>
    <row r="388" spans="18:18">
      <c r="R388" s="10"/>
    </row>
  </sheetData>
  <printOptions horizontalCentered="1" gridLines="1"/>
  <pageMargins left="0.45" right="0.45" top="0.75" bottom="0.75" header="0.3" footer="0.3"/>
  <pageSetup scale="55" firstPageNumber="73" fitToHeight="15" orientation="landscape" useFirstPageNumber="1" r:id="rId1"/>
  <headerFooter>
    <oddHeader>&amp;C&amp;22District 4 Current Condition Data by Route, Milepost</oddHeader>
    <oddFooter>&amp;C&amp;16&amp;P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88"/>
  <sheetViews>
    <sheetView tabSelected="1" zoomScale="70" zoomScaleNormal="70" workbookViewId="0"/>
  </sheetViews>
  <sheetFormatPr defaultRowHeight="18.75"/>
  <cols>
    <col min="1" max="1" width="10.42578125" style="9" bestFit="1" customWidth="1"/>
    <col min="2" max="2" width="6.28515625" style="9" bestFit="1" customWidth="1"/>
    <col min="3" max="3" width="11" style="9" bestFit="1" customWidth="1"/>
    <col min="4" max="4" width="11.42578125" style="10" bestFit="1" customWidth="1"/>
    <col min="5" max="5" width="10" style="10" bestFit="1" customWidth="1"/>
    <col min="6" max="6" width="6.85546875" style="9" customWidth="1"/>
    <col min="7" max="7" width="7.7109375" style="9" customWidth="1"/>
    <col min="8" max="8" width="37.42578125" style="9" customWidth="1"/>
    <col min="9" max="9" width="13.42578125" style="9" customWidth="1"/>
    <col min="10" max="10" width="11.85546875" style="9" customWidth="1"/>
    <col min="11" max="11" width="8.42578125" style="11" customWidth="1"/>
    <col min="12" max="12" width="7.85546875" style="11" customWidth="1"/>
    <col min="13" max="13" width="8.85546875" style="12" customWidth="1"/>
    <col min="14" max="14" width="6.140625" style="12" customWidth="1"/>
    <col min="15" max="16" width="6.28515625" style="10" customWidth="1"/>
    <col min="17" max="17" width="5.5703125" style="11" customWidth="1"/>
    <col min="18" max="18" width="6.42578125" style="11" customWidth="1"/>
    <col min="19" max="19" width="7" style="10" customWidth="1"/>
    <col min="20" max="20" width="10.140625" style="11" customWidth="1"/>
    <col min="21" max="21" width="14.28515625" style="9" customWidth="1"/>
    <col min="22" max="22" width="10.42578125" style="14" customWidth="1"/>
    <col min="23" max="23" width="9.7109375" style="14" customWidth="1"/>
    <col min="24" max="16384" width="9.140625" style="1"/>
  </cols>
  <sheetData>
    <row r="1" spans="1:23" s="2" customFormat="1" ht="37.5" customHeight="1" thickBot="1">
      <c r="A1" s="3" t="s">
        <v>0</v>
      </c>
      <c r="B1" s="6" t="s">
        <v>520</v>
      </c>
      <c r="C1" s="6" t="s">
        <v>521</v>
      </c>
      <c r="D1" s="4" t="s">
        <v>1</v>
      </c>
      <c r="E1" s="4" t="s">
        <v>2</v>
      </c>
      <c r="F1" s="5" t="s">
        <v>517</v>
      </c>
      <c r="G1" s="5" t="s">
        <v>529</v>
      </c>
      <c r="H1" s="5" t="s">
        <v>3</v>
      </c>
      <c r="I1" s="6" t="s">
        <v>518</v>
      </c>
      <c r="J1" s="6" t="s">
        <v>530</v>
      </c>
      <c r="K1" s="7" t="s">
        <v>65</v>
      </c>
      <c r="L1" s="7" t="s">
        <v>66</v>
      </c>
      <c r="M1" s="8" t="s">
        <v>528</v>
      </c>
      <c r="N1" s="8" t="s">
        <v>516</v>
      </c>
      <c r="O1" s="4" t="s">
        <v>67</v>
      </c>
      <c r="P1" s="4" t="s">
        <v>68</v>
      </c>
      <c r="Q1" s="7" t="s">
        <v>69</v>
      </c>
      <c r="R1" s="7" t="s">
        <v>993</v>
      </c>
      <c r="S1" s="4" t="s">
        <v>992</v>
      </c>
      <c r="T1" s="15" t="s">
        <v>70</v>
      </c>
      <c r="U1" s="6" t="s">
        <v>62</v>
      </c>
      <c r="V1" s="6" t="s">
        <v>991</v>
      </c>
      <c r="W1" s="13" t="s">
        <v>989</v>
      </c>
    </row>
    <row r="2" spans="1:23" ht="28.5" customHeight="1">
      <c r="A2" s="9" t="s">
        <v>124</v>
      </c>
      <c r="B2" s="9" t="s">
        <v>522</v>
      </c>
      <c r="C2" s="9">
        <v>138</v>
      </c>
      <c r="D2" s="10">
        <v>0</v>
      </c>
      <c r="E2" s="10">
        <v>0.14000000000000001</v>
      </c>
      <c r="F2" s="9" t="s">
        <v>5</v>
      </c>
      <c r="G2" s="9">
        <v>5</v>
      </c>
      <c r="H2" s="9" t="s">
        <v>125</v>
      </c>
      <c r="I2" s="9" t="s">
        <v>6</v>
      </c>
      <c r="J2" s="9" t="s">
        <v>79</v>
      </c>
      <c r="K2" s="11">
        <v>1134</v>
      </c>
      <c r="L2" s="11">
        <v>108</v>
      </c>
      <c r="M2" s="12">
        <v>2008</v>
      </c>
      <c r="N2" s="12">
        <f t="shared" ref="N2:N65" si="0">(LN(O2/5.35))/-0.0058</f>
        <v>45.041965094220714</v>
      </c>
      <c r="O2" s="10">
        <v>4.12</v>
      </c>
      <c r="P2" s="10">
        <v>0.06</v>
      </c>
      <c r="Q2" s="11">
        <v>100</v>
      </c>
      <c r="R2" s="10">
        <f>O2-(4*(P2^2))-(3*(1-Q2/100))</f>
        <v>4.1055999999999999</v>
      </c>
      <c r="T2" s="11">
        <v>55.9</v>
      </c>
      <c r="U2" s="9" t="s">
        <v>63</v>
      </c>
      <c r="V2" s="9" t="s">
        <v>986</v>
      </c>
      <c r="W2" s="14">
        <v>18</v>
      </c>
    </row>
    <row r="3" spans="1:23" ht="28.5" customHeight="1">
      <c r="A3" s="9" t="s">
        <v>124</v>
      </c>
      <c r="B3" s="9" t="s">
        <v>522</v>
      </c>
      <c r="C3" s="9">
        <v>138</v>
      </c>
      <c r="D3" s="10">
        <v>0.14000000000000001</v>
      </c>
      <c r="E3" s="10">
        <v>8.1349999999999998</v>
      </c>
      <c r="F3" s="9" t="s">
        <v>5</v>
      </c>
      <c r="G3" s="9">
        <v>5</v>
      </c>
      <c r="H3" s="9" t="s">
        <v>125</v>
      </c>
      <c r="I3" s="9" t="s">
        <v>6</v>
      </c>
      <c r="J3" s="9" t="s">
        <v>73</v>
      </c>
      <c r="K3" s="11">
        <v>1141.6344999999999</v>
      </c>
      <c r="L3" s="11">
        <v>108.76349999999999</v>
      </c>
      <c r="M3" s="12">
        <v>2008</v>
      </c>
      <c r="N3" s="12">
        <f t="shared" si="0"/>
        <v>57.167605574351043</v>
      </c>
      <c r="O3" s="10">
        <v>3.8401999999999998</v>
      </c>
      <c r="P3" s="10">
        <v>9.7900000000000001E-2</v>
      </c>
      <c r="Q3" s="11">
        <v>100</v>
      </c>
      <c r="R3" s="10">
        <f t="shared" ref="R3:R11" si="1">O3-(4*(P3^2))-(3*(1-Q3/100))</f>
        <v>3.8018623599999999</v>
      </c>
      <c r="T3" s="11">
        <v>51.144399999999997</v>
      </c>
      <c r="U3" s="9" t="s">
        <v>63</v>
      </c>
      <c r="V3" s="9" t="s">
        <v>986</v>
      </c>
      <c r="W3" s="14">
        <v>18</v>
      </c>
    </row>
    <row r="4" spans="1:23" ht="28.5" customHeight="1">
      <c r="A4" s="9" t="s">
        <v>126</v>
      </c>
      <c r="B4" s="9" t="s">
        <v>522</v>
      </c>
      <c r="C4" s="9">
        <v>28</v>
      </c>
      <c r="D4" s="10">
        <v>24.408000000000001</v>
      </c>
      <c r="E4" s="10">
        <v>34.116999999999997</v>
      </c>
      <c r="F4" s="9" t="s">
        <v>5</v>
      </c>
      <c r="G4" s="9">
        <v>5</v>
      </c>
      <c r="H4" s="9" t="s">
        <v>127</v>
      </c>
      <c r="I4" s="9" t="s">
        <v>6</v>
      </c>
      <c r="J4" s="9" t="s">
        <v>79</v>
      </c>
      <c r="K4" s="11">
        <v>792</v>
      </c>
      <c r="L4" s="11">
        <v>199</v>
      </c>
      <c r="M4" s="12">
        <v>1990</v>
      </c>
      <c r="N4" s="12">
        <f t="shared" si="0"/>
        <v>114.79079321424173</v>
      </c>
      <c r="O4" s="10">
        <v>2.7492000000000001</v>
      </c>
      <c r="P4" s="10">
        <v>0.2009</v>
      </c>
      <c r="Q4" s="11">
        <v>93</v>
      </c>
      <c r="R4" s="10">
        <f t="shared" si="1"/>
        <v>2.37775676</v>
      </c>
      <c r="T4" s="11">
        <v>56.63</v>
      </c>
      <c r="U4" s="9" t="s">
        <v>63</v>
      </c>
      <c r="V4" s="9" t="s">
        <v>987</v>
      </c>
      <c r="W4" s="14">
        <v>12</v>
      </c>
    </row>
    <row r="5" spans="1:23" ht="28.5" customHeight="1">
      <c r="A5" s="9" t="s">
        <v>126</v>
      </c>
      <c r="B5" s="9" t="s">
        <v>522</v>
      </c>
      <c r="C5" s="9">
        <v>28</v>
      </c>
      <c r="D5" s="10">
        <v>34.116999999999997</v>
      </c>
      <c r="E5" s="10">
        <v>46.718000000000004</v>
      </c>
      <c r="F5" s="9" t="s">
        <v>5</v>
      </c>
      <c r="G5" s="9">
        <v>5</v>
      </c>
      <c r="H5" s="9" t="s">
        <v>127</v>
      </c>
      <c r="I5" s="9" t="s">
        <v>6</v>
      </c>
      <c r="J5" s="9" t="s">
        <v>79</v>
      </c>
      <c r="K5" s="11">
        <v>728.92719999999997</v>
      </c>
      <c r="L5" s="11">
        <v>199.31729999999999</v>
      </c>
      <c r="M5" s="12">
        <v>2002</v>
      </c>
      <c r="N5" s="12">
        <f t="shared" si="0"/>
        <v>59.882697003999361</v>
      </c>
      <c r="O5" s="10">
        <v>3.7801999999999998</v>
      </c>
      <c r="P5" s="10">
        <v>0.23719999999999999</v>
      </c>
      <c r="Q5" s="11">
        <v>94</v>
      </c>
      <c r="R5" s="10">
        <f t="shared" si="1"/>
        <v>3.3751446399999998</v>
      </c>
      <c r="T5" s="11">
        <v>54.996000000000002</v>
      </c>
      <c r="U5" s="9" t="s">
        <v>63</v>
      </c>
      <c r="V5" s="9" t="s">
        <v>986</v>
      </c>
      <c r="W5" s="14">
        <v>6</v>
      </c>
    </row>
    <row r="6" spans="1:23" ht="28.5" customHeight="1">
      <c r="A6" s="9" t="s">
        <v>126</v>
      </c>
      <c r="B6" s="9" t="s">
        <v>522</v>
      </c>
      <c r="C6" s="9">
        <v>28</v>
      </c>
      <c r="D6" s="10">
        <v>46.718000000000004</v>
      </c>
      <c r="E6" s="10">
        <v>49.911000000000001</v>
      </c>
      <c r="F6" s="9" t="s">
        <v>5</v>
      </c>
      <c r="G6" s="9">
        <v>5</v>
      </c>
      <c r="H6" s="9" t="s">
        <v>127</v>
      </c>
      <c r="I6" s="9" t="s">
        <v>6</v>
      </c>
      <c r="J6" s="9" t="s">
        <v>73</v>
      </c>
      <c r="K6" s="11">
        <v>677.87159999999994</v>
      </c>
      <c r="L6" s="11">
        <v>203.6026</v>
      </c>
      <c r="M6" s="12">
        <v>2005</v>
      </c>
      <c r="N6" s="12">
        <f t="shared" si="0"/>
        <v>73.66910142650498</v>
      </c>
      <c r="O6" s="10">
        <v>3.4897</v>
      </c>
      <c r="P6" s="10">
        <v>0.2306</v>
      </c>
      <c r="Q6" s="11">
        <v>100</v>
      </c>
      <c r="R6" s="10">
        <f t="shared" si="1"/>
        <v>3.2769945599999999</v>
      </c>
      <c r="T6" s="11">
        <v>56.55</v>
      </c>
      <c r="U6" s="9" t="s">
        <v>63</v>
      </c>
      <c r="V6" s="9" t="s">
        <v>986</v>
      </c>
      <c r="W6" s="14">
        <v>1</v>
      </c>
    </row>
    <row r="7" spans="1:23" ht="28.5" customHeight="1">
      <c r="A7" s="9" t="s">
        <v>126</v>
      </c>
      <c r="B7" s="9" t="s">
        <v>522</v>
      </c>
      <c r="C7" s="9">
        <v>28</v>
      </c>
      <c r="D7" s="10">
        <v>50.094000000000001</v>
      </c>
      <c r="E7" s="10">
        <v>57.034999999999997</v>
      </c>
      <c r="F7" s="9" t="s">
        <v>5</v>
      </c>
      <c r="G7" s="9">
        <v>5</v>
      </c>
      <c r="H7" s="9" t="s">
        <v>128</v>
      </c>
      <c r="I7" s="9" t="s">
        <v>6</v>
      </c>
      <c r="J7" s="9" t="s">
        <v>73</v>
      </c>
      <c r="K7" s="11">
        <v>936</v>
      </c>
      <c r="L7" s="11">
        <v>205</v>
      </c>
      <c r="M7" s="12">
        <v>1988</v>
      </c>
      <c r="N7" s="12">
        <f t="shared" si="0"/>
        <v>95.72258832250229</v>
      </c>
      <c r="O7" s="10">
        <v>3.0707</v>
      </c>
      <c r="P7" s="10">
        <v>0.23949999999999999</v>
      </c>
      <c r="Q7" s="11">
        <v>87</v>
      </c>
      <c r="R7" s="10">
        <f t="shared" si="1"/>
        <v>2.4512589999999999</v>
      </c>
      <c r="T7" s="11">
        <v>54.1</v>
      </c>
      <c r="U7" s="9" t="s">
        <v>63</v>
      </c>
      <c r="V7" s="9" t="s">
        <v>987</v>
      </c>
      <c r="W7" s="14">
        <v>14</v>
      </c>
    </row>
    <row r="8" spans="1:23" ht="28.5" customHeight="1">
      <c r="A8" s="9" t="s">
        <v>126</v>
      </c>
      <c r="B8" s="9" t="s">
        <v>522</v>
      </c>
      <c r="C8" s="9">
        <v>28</v>
      </c>
      <c r="D8" s="10">
        <v>57.034999999999997</v>
      </c>
      <c r="E8" s="10">
        <v>62.966000000000001</v>
      </c>
      <c r="F8" s="9" t="s">
        <v>5</v>
      </c>
      <c r="G8" s="9">
        <v>5</v>
      </c>
      <c r="H8" s="9" t="s">
        <v>128</v>
      </c>
      <c r="I8" s="9" t="s">
        <v>13</v>
      </c>
      <c r="J8" s="9" t="s">
        <v>73</v>
      </c>
      <c r="K8" s="11">
        <v>936</v>
      </c>
      <c r="L8" s="11">
        <v>205</v>
      </c>
      <c r="M8" s="12">
        <v>1993</v>
      </c>
      <c r="N8" s="12">
        <f t="shared" si="0"/>
        <v>73.348258019477356</v>
      </c>
      <c r="O8" s="10">
        <v>3.4962</v>
      </c>
      <c r="P8" s="10">
        <v>0.2344</v>
      </c>
      <c r="Q8" s="11">
        <v>92.784599999999998</v>
      </c>
      <c r="R8" s="10">
        <f t="shared" si="1"/>
        <v>3.0599645600000001</v>
      </c>
      <c r="T8" s="11">
        <v>50.627299999999998</v>
      </c>
      <c r="U8" s="9" t="s">
        <v>63</v>
      </c>
      <c r="V8" s="9" t="s">
        <v>987</v>
      </c>
      <c r="W8" s="14">
        <v>41</v>
      </c>
    </row>
    <row r="9" spans="1:23" ht="28.5" customHeight="1">
      <c r="A9" s="9" t="s">
        <v>126</v>
      </c>
      <c r="B9" s="9" t="s">
        <v>522</v>
      </c>
      <c r="C9" s="9">
        <v>28</v>
      </c>
      <c r="D9" s="10">
        <v>62.698999999999998</v>
      </c>
      <c r="E9" s="10">
        <v>63.62</v>
      </c>
      <c r="F9" s="9" t="s">
        <v>5</v>
      </c>
      <c r="G9" s="9">
        <v>5</v>
      </c>
      <c r="H9" s="9" t="s">
        <v>128</v>
      </c>
      <c r="I9" s="9" t="s">
        <v>6</v>
      </c>
      <c r="J9" s="9" t="s">
        <v>73</v>
      </c>
      <c r="K9" s="11">
        <v>936</v>
      </c>
      <c r="L9" s="11">
        <v>205</v>
      </c>
      <c r="M9" s="12">
        <v>1982</v>
      </c>
      <c r="N9" s="12">
        <f t="shared" si="0"/>
        <v>72.698530726382259</v>
      </c>
      <c r="O9" s="10">
        <v>3.5093999999999999</v>
      </c>
      <c r="P9" s="10">
        <v>0.24210000000000001</v>
      </c>
      <c r="Q9" s="11">
        <v>89.123699999999999</v>
      </c>
      <c r="R9" s="10">
        <f t="shared" si="1"/>
        <v>2.94866136</v>
      </c>
      <c r="T9" s="11">
        <v>54.2</v>
      </c>
      <c r="U9" s="9" t="s">
        <v>63</v>
      </c>
      <c r="V9" s="9" t="s">
        <v>987</v>
      </c>
      <c r="W9" s="14">
        <v>41</v>
      </c>
    </row>
    <row r="10" spans="1:23" ht="28.5" customHeight="1">
      <c r="A10" s="9" t="s">
        <v>126</v>
      </c>
      <c r="B10" s="9" t="s">
        <v>522</v>
      </c>
      <c r="C10" s="9">
        <v>28</v>
      </c>
      <c r="D10" s="10">
        <v>63.62</v>
      </c>
      <c r="E10" s="10">
        <v>67.513999999999996</v>
      </c>
      <c r="F10" s="9" t="s">
        <v>5</v>
      </c>
      <c r="G10" s="9">
        <v>5</v>
      </c>
      <c r="H10" s="9" t="s">
        <v>128</v>
      </c>
      <c r="I10" s="9" t="s">
        <v>6</v>
      </c>
      <c r="J10" s="9" t="s">
        <v>73</v>
      </c>
      <c r="K10" s="11">
        <v>933.66560000000004</v>
      </c>
      <c r="L10" s="11">
        <v>205</v>
      </c>
      <c r="M10" s="12">
        <v>2006</v>
      </c>
      <c r="N10" s="12">
        <f t="shared" si="0"/>
        <v>52.158722886590176</v>
      </c>
      <c r="O10" s="10">
        <v>3.9533999999999998</v>
      </c>
      <c r="P10" s="10">
        <v>0.1384</v>
      </c>
      <c r="Q10" s="11">
        <v>93</v>
      </c>
      <c r="R10" s="10">
        <f t="shared" si="1"/>
        <v>3.6667817599999997</v>
      </c>
      <c r="T10" s="11">
        <v>45.287500000000001</v>
      </c>
      <c r="U10" s="9" t="s">
        <v>63</v>
      </c>
      <c r="V10" s="9" t="s">
        <v>986</v>
      </c>
      <c r="W10" s="14">
        <v>11</v>
      </c>
    </row>
    <row r="11" spans="1:23" ht="28.5" customHeight="1">
      <c r="A11" s="9" t="s">
        <v>126</v>
      </c>
      <c r="B11" s="9" t="s">
        <v>522</v>
      </c>
      <c r="C11" s="9">
        <v>28</v>
      </c>
      <c r="D11" s="10">
        <v>67.513999999999996</v>
      </c>
      <c r="E11" s="10">
        <v>68.198999999999998</v>
      </c>
      <c r="F11" s="9" t="s">
        <v>5</v>
      </c>
      <c r="G11" s="9">
        <v>5</v>
      </c>
      <c r="H11" s="9" t="s">
        <v>128</v>
      </c>
      <c r="I11" s="9" t="s">
        <v>6</v>
      </c>
      <c r="J11" s="9" t="s">
        <v>73</v>
      </c>
      <c r="K11" s="11">
        <v>878.30769999999995</v>
      </c>
      <c r="L11" s="11">
        <v>205</v>
      </c>
      <c r="M11" s="12">
        <v>2006</v>
      </c>
      <c r="N11" s="12">
        <f t="shared" si="0"/>
        <v>62.571725476436683</v>
      </c>
      <c r="O11" s="10">
        <v>3.7216999999999998</v>
      </c>
      <c r="P11" s="10">
        <v>0.11840000000000001</v>
      </c>
      <c r="Q11" s="11">
        <v>93</v>
      </c>
      <c r="R11" s="10">
        <f t="shared" si="1"/>
        <v>3.4556257599999998</v>
      </c>
      <c r="T11" s="11">
        <v>54.1</v>
      </c>
      <c r="U11" s="9" t="s">
        <v>63</v>
      </c>
      <c r="V11" s="9" t="s">
        <v>986</v>
      </c>
      <c r="W11" s="14">
        <v>11</v>
      </c>
    </row>
    <row r="12" spans="1:23" ht="28.5" customHeight="1">
      <c r="A12" s="9" t="s">
        <v>71</v>
      </c>
      <c r="B12" s="9" t="s">
        <v>522</v>
      </c>
      <c r="C12" s="9">
        <v>120</v>
      </c>
      <c r="D12" s="10">
        <v>0</v>
      </c>
      <c r="E12" s="10">
        <v>1.3</v>
      </c>
      <c r="F12" s="9" t="s">
        <v>5</v>
      </c>
      <c r="G12" s="9">
        <v>5</v>
      </c>
      <c r="H12" s="9" t="s">
        <v>212</v>
      </c>
      <c r="I12" s="9" t="s">
        <v>12</v>
      </c>
      <c r="J12" s="9" t="s">
        <v>73</v>
      </c>
      <c r="K12" s="11">
        <v>6760.4153999999999</v>
      </c>
      <c r="L12" s="11">
        <v>325.96769999999998</v>
      </c>
      <c r="M12" s="12">
        <v>1994</v>
      </c>
      <c r="N12" s="12">
        <f>(LN(O12/5))/-0.0038</f>
        <v>148.93442418244703</v>
      </c>
      <c r="O12" s="10">
        <v>2.8391000000000002</v>
      </c>
      <c r="P12" s="10" t="s">
        <v>226</v>
      </c>
      <c r="Q12" s="11">
        <v>82</v>
      </c>
      <c r="R12" s="10">
        <f>O12-(5*(1-Q12/100))</f>
        <v>1.9390999999999998</v>
      </c>
      <c r="S12" s="10">
        <v>0.22650000000000001</v>
      </c>
      <c r="T12" s="11">
        <v>44.666699999999999</v>
      </c>
      <c r="U12" s="9" t="s">
        <v>213</v>
      </c>
      <c r="V12" s="9" t="s">
        <v>988</v>
      </c>
      <c r="W12" s="14">
        <v>10</v>
      </c>
    </row>
    <row r="13" spans="1:23" ht="28.5" customHeight="1">
      <c r="A13" s="9" t="s">
        <v>71</v>
      </c>
      <c r="B13" s="9" t="s">
        <v>522</v>
      </c>
      <c r="C13" s="9">
        <v>120</v>
      </c>
      <c r="D13" s="10">
        <v>1.3</v>
      </c>
      <c r="E13" s="10">
        <v>2</v>
      </c>
      <c r="F13" s="9" t="s">
        <v>5</v>
      </c>
      <c r="G13" s="9">
        <v>5</v>
      </c>
      <c r="H13" s="9" t="s">
        <v>214</v>
      </c>
      <c r="I13" s="9" t="s">
        <v>6</v>
      </c>
      <c r="J13" s="9" t="s">
        <v>215</v>
      </c>
      <c r="K13" s="11">
        <v>3463.8357000000001</v>
      </c>
      <c r="L13" s="11">
        <v>177.65</v>
      </c>
      <c r="M13" s="12">
        <v>2000</v>
      </c>
      <c r="N13" s="12">
        <f t="shared" si="0"/>
        <v>87.692453150427212</v>
      </c>
      <c r="O13" s="10">
        <v>3.2170999999999998</v>
      </c>
      <c r="P13" s="10">
        <v>0.3362</v>
      </c>
      <c r="Q13" s="11">
        <v>88</v>
      </c>
      <c r="R13" s="10">
        <f t="shared" ref="R13:R62" si="2">O13-(4*(P13^2))-(3*(1-Q13/100))</f>
        <v>2.4049782400000002</v>
      </c>
      <c r="T13" s="11">
        <v>47</v>
      </c>
      <c r="U13" s="9" t="s">
        <v>213</v>
      </c>
      <c r="V13" s="9" t="s">
        <v>987</v>
      </c>
      <c r="W13" s="14">
        <v>16</v>
      </c>
    </row>
    <row r="14" spans="1:23" ht="28.5" customHeight="1">
      <c r="A14" s="9" t="s">
        <v>71</v>
      </c>
      <c r="B14" s="9" t="s">
        <v>522</v>
      </c>
      <c r="C14" s="9">
        <v>120</v>
      </c>
      <c r="D14" s="10">
        <v>2</v>
      </c>
      <c r="E14" s="10">
        <v>9.0440000000000005</v>
      </c>
      <c r="F14" s="9" t="s">
        <v>5</v>
      </c>
      <c r="G14" s="9">
        <v>5</v>
      </c>
      <c r="H14" s="9" t="s">
        <v>72</v>
      </c>
      <c r="I14" s="9" t="s">
        <v>6</v>
      </c>
      <c r="J14" s="9" t="s">
        <v>73</v>
      </c>
      <c r="K14" s="11">
        <v>1911.3765000000001</v>
      </c>
      <c r="L14" s="11">
        <v>142.23910000000001</v>
      </c>
      <c r="M14" s="12">
        <v>1984</v>
      </c>
      <c r="N14" s="12">
        <f t="shared" si="0"/>
        <v>61.938216036300972</v>
      </c>
      <c r="O14" s="10">
        <v>3.7353999999999998</v>
      </c>
      <c r="P14" s="10">
        <v>0.19520000000000001</v>
      </c>
      <c r="Q14" s="11">
        <v>82</v>
      </c>
      <c r="R14" s="10">
        <f t="shared" si="2"/>
        <v>3.0429878399999999</v>
      </c>
      <c r="T14" s="11">
        <v>51.046700000000001</v>
      </c>
      <c r="U14" s="9" t="s">
        <v>74</v>
      </c>
      <c r="V14" s="9" t="s">
        <v>987</v>
      </c>
      <c r="W14" s="14">
        <v>32</v>
      </c>
    </row>
    <row r="15" spans="1:23" ht="28.5" customHeight="1">
      <c r="A15" s="9" t="s">
        <v>71</v>
      </c>
      <c r="B15" s="9" t="s">
        <v>522</v>
      </c>
      <c r="C15" s="9">
        <v>120</v>
      </c>
      <c r="D15" s="10">
        <v>9.0440000000000005</v>
      </c>
      <c r="E15" s="10">
        <v>15.317</v>
      </c>
      <c r="F15" s="9" t="s">
        <v>5</v>
      </c>
      <c r="G15" s="9">
        <v>5</v>
      </c>
      <c r="H15" s="9" t="s">
        <v>75</v>
      </c>
      <c r="I15" s="9" t="s">
        <v>6</v>
      </c>
      <c r="J15" s="9" t="s">
        <v>73</v>
      </c>
      <c r="K15" s="11">
        <v>1181.4154000000001</v>
      </c>
      <c r="L15" s="11">
        <v>95.493099999999998</v>
      </c>
      <c r="M15" s="12">
        <v>1985</v>
      </c>
      <c r="N15" s="12">
        <f t="shared" si="0"/>
        <v>72.408912203596955</v>
      </c>
      <c r="O15" s="10">
        <v>3.5152999999999999</v>
      </c>
      <c r="P15" s="10">
        <v>0.16750000000000001</v>
      </c>
      <c r="Q15" s="11">
        <v>88</v>
      </c>
      <c r="R15" s="10">
        <f t="shared" si="2"/>
        <v>3.043075</v>
      </c>
      <c r="T15" s="11">
        <v>51.061500000000002</v>
      </c>
      <c r="U15" s="9" t="s">
        <v>74</v>
      </c>
      <c r="V15" s="9" t="s">
        <v>987</v>
      </c>
      <c r="W15" s="14">
        <v>45</v>
      </c>
    </row>
    <row r="16" spans="1:23" ht="28.5" customHeight="1">
      <c r="A16" s="9" t="s">
        <v>71</v>
      </c>
      <c r="B16" s="9" t="s">
        <v>522</v>
      </c>
      <c r="C16" s="9">
        <v>120</v>
      </c>
      <c r="D16" s="10">
        <v>15.317</v>
      </c>
      <c r="E16" s="10">
        <v>24.170999999999999</v>
      </c>
      <c r="F16" s="9" t="s">
        <v>5</v>
      </c>
      <c r="G16" s="9">
        <v>5</v>
      </c>
      <c r="H16" s="9" t="s">
        <v>76</v>
      </c>
      <c r="I16" s="9" t="s">
        <v>6</v>
      </c>
      <c r="J16" s="9" t="s">
        <v>73</v>
      </c>
      <c r="K16" s="11">
        <v>493.00490000000002</v>
      </c>
      <c r="L16" s="11">
        <v>48.259</v>
      </c>
      <c r="M16" s="12">
        <v>1986</v>
      </c>
      <c r="N16" s="12">
        <f t="shared" si="0"/>
        <v>85.879855222929805</v>
      </c>
      <c r="O16" s="10">
        <v>3.2511000000000001</v>
      </c>
      <c r="P16" s="10">
        <v>0.13089999999999999</v>
      </c>
      <c r="Q16" s="11">
        <v>91</v>
      </c>
      <c r="R16" s="10">
        <f t="shared" si="2"/>
        <v>2.9125607600000003</v>
      </c>
      <c r="T16" s="11">
        <v>54.811799999999998</v>
      </c>
      <c r="U16" s="9" t="s">
        <v>74</v>
      </c>
      <c r="V16" s="9" t="s">
        <v>987</v>
      </c>
      <c r="W16" s="14">
        <v>41</v>
      </c>
    </row>
    <row r="17" spans="1:23" ht="28.5" customHeight="1">
      <c r="A17" s="9" t="s">
        <v>71</v>
      </c>
      <c r="B17" s="9" t="s">
        <v>522</v>
      </c>
      <c r="C17" s="9">
        <v>120</v>
      </c>
      <c r="D17" s="10">
        <v>24.170999999999999</v>
      </c>
      <c r="E17" s="10">
        <v>31.596</v>
      </c>
      <c r="F17" s="9" t="s">
        <v>5</v>
      </c>
      <c r="G17" s="9">
        <v>5</v>
      </c>
      <c r="H17" s="9" t="s">
        <v>76</v>
      </c>
      <c r="I17" s="9" t="s">
        <v>6</v>
      </c>
      <c r="J17" s="9" t="s">
        <v>73</v>
      </c>
      <c r="K17" s="11">
        <v>250.4863</v>
      </c>
      <c r="L17" s="11">
        <v>37.848599999999998</v>
      </c>
      <c r="M17" s="12">
        <v>1996</v>
      </c>
      <c r="N17" s="12">
        <f t="shared" si="0"/>
        <v>66.053343633311997</v>
      </c>
      <c r="O17" s="10">
        <v>3.6473</v>
      </c>
      <c r="P17" s="10">
        <v>0.1172</v>
      </c>
      <c r="Q17" s="11">
        <v>90</v>
      </c>
      <c r="R17" s="10">
        <f t="shared" si="2"/>
        <v>3.2923566400000004</v>
      </c>
      <c r="T17" s="11">
        <v>56.835299999999997</v>
      </c>
      <c r="U17" s="9" t="s">
        <v>74</v>
      </c>
      <c r="V17" s="9" t="s">
        <v>986</v>
      </c>
      <c r="W17" s="14">
        <v>11</v>
      </c>
    </row>
    <row r="18" spans="1:23" ht="28.5" customHeight="1">
      <c r="A18" s="9" t="s">
        <v>129</v>
      </c>
      <c r="B18" s="9" t="s">
        <v>522</v>
      </c>
      <c r="C18" s="9">
        <v>290</v>
      </c>
      <c r="D18" s="10">
        <v>0</v>
      </c>
      <c r="E18" s="10">
        <v>0.45600000000000002</v>
      </c>
      <c r="F18" s="9" t="s">
        <v>5</v>
      </c>
      <c r="G18" s="9">
        <v>5</v>
      </c>
      <c r="H18" s="9" t="s">
        <v>130</v>
      </c>
      <c r="I18" s="9" t="s">
        <v>6</v>
      </c>
      <c r="J18" s="9" t="s">
        <v>73</v>
      </c>
      <c r="K18" s="11">
        <v>503</v>
      </c>
      <c r="L18" s="11">
        <v>55</v>
      </c>
      <c r="M18" s="12">
        <v>2009</v>
      </c>
      <c r="N18" s="12">
        <f t="shared" si="0"/>
        <v>43.376118385300536</v>
      </c>
      <c r="O18" s="10">
        <v>4.16</v>
      </c>
      <c r="P18" s="10">
        <v>0.04</v>
      </c>
      <c r="Q18" s="11">
        <v>100</v>
      </c>
      <c r="R18" s="10">
        <f t="shared" si="2"/>
        <v>4.1536</v>
      </c>
      <c r="T18" s="11">
        <v>52.933300000000003</v>
      </c>
      <c r="U18" s="9" t="s">
        <v>213</v>
      </c>
      <c r="V18" s="9" t="s">
        <v>988</v>
      </c>
      <c r="W18" s="14">
        <v>14</v>
      </c>
    </row>
    <row r="19" spans="1:23" ht="28.5" customHeight="1">
      <c r="A19" s="9" t="s">
        <v>129</v>
      </c>
      <c r="B19" s="9" t="s">
        <v>522</v>
      </c>
      <c r="C19" s="9">
        <v>290</v>
      </c>
      <c r="D19" s="10">
        <v>0.45600000000000002</v>
      </c>
      <c r="E19" s="10">
        <v>5.9</v>
      </c>
      <c r="F19" s="9" t="s">
        <v>5</v>
      </c>
      <c r="G19" s="9">
        <v>5</v>
      </c>
      <c r="H19" s="9" t="s">
        <v>130</v>
      </c>
      <c r="I19" s="9" t="s">
        <v>6</v>
      </c>
      <c r="J19" s="9" t="s">
        <v>73</v>
      </c>
      <c r="K19" s="11">
        <v>292.11630000000002</v>
      </c>
      <c r="L19" s="11">
        <v>32.012700000000002</v>
      </c>
      <c r="M19" s="12">
        <v>2009</v>
      </c>
      <c r="N19" s="12">
        <f t="shared" si="0"/>
        <v>43.376118385300536</v>
      </c>
      <c r="O19" s="10">
        <v>4.16</v>
      </c>
      <c r="P19" s="10">
        <v>0.04</v>
      </c>
      <c r="Q19" s="11">
        <v>100</v>
      </c>
      <c r="R19" s="10">
        <f t="shared" si="2"/>
        <v>4.1536</v>
      </c>
      <c r="T19" s="11">
        <v>59.6083</v>
      </c>
      <c r="U19" s="9" t="s">
        <v>63</v>
      </c>
      <c r="V19" s="9"/>
    </row>
    <row r="20" spans="1:23" ht="28.5" customHeight="1">
      <c r="A20" s="9" t="s">
        <v>129</v>
      </c>
      <c r="B20" s="9" t="s">
        <v>522</v>
      </c>
      <c r="C20" s="9">
        <v>290</v>
      </c>
      <c r="D20" s="10">
        <v>5.9</v>
      </c>
      <c r="E20" s="10">
        <v>6.5350000000000001</v>
      </c>
      <c r="F20" s="9" t="s">
        <v>5</v>
      </c>
      <c r="G20" s="9">
        <v>5</v>
      </c>
      <c r="H20" s="9" t="s">
        <v>130</v>
      </c>
      <c r="I20" s="9" t="s">
        <v>6</v>
      </c>
      <c r="J20" s="9" t="s">
        <v>73</v>
      </c>
      <c r="K20" s="11">
        <v>201.57480000000001</v>
      </c>
      <c r="L20" s="11">
        <v>22.645700000000001</v>
      </c>
      <c r="M20" s="12">
        <v>1997</v>
      </c>
      <c r="N20" s="12">
        <f t="shared" si="0"/>
        <v>84.196365929044745</v>
      </c>
      <c r="O20" s="10">
        <v>3.2829999999999999</v>
      </c>
      <c r="P20" s="10">
        <v>0.17050000000000001</v>
      </c>
      <c r="Q20" s="11">
        <v>100</v>
      </c>
      <c r="R20" s="10">
        <f t="shared" si="2"/>
        <v>3.1667190000000001</v>
      </c>
      <c r="T20" s="11">
        <v>60.6</v>
      </c>
      <c r="U20" s="9" t="s">
        <v>63</v>
      </c>
      <c r="V20" s="9" t="s">
        <v>987</v>
      </c>
      <c r="W20" s="14">
        <v>11</v>
      </c>
    </row>
    <row r="21" spans="1:23" ht="28.5" customHeight="1">
      <c r="A21" s="9" t="s">
        <v>129</v>
      </c>
      <c r="B21" s="9" t="s">
        <v>522</v>
      </c>
      <c r="C21" s="9">
        <v>290</v>
      </c>
      <c r="D21" s="10">
        <v>6.5350000000000001</v>
      </c>
      <c r="E21" s="10">
        <v>9.0090000000000003</v>
      </c>
      <c r="F21" s="9" t="s">
        <v>5</v>
      </c>
      <c r="G21" s="9">
        <v>5</v>
      </c>
      <c r="H21" s="9" t="s">
        <v>130</v>
      </c>
      <c r="I21" s="9" t="s">
        <v>6</v>
      </c>
      <c r="J21" s="9" t="s">
        <v>79</v>
      </c>
      <c r="K21" s="11">
        <v>176</v>
      </c>
      <c r="L21" s="11">
        <v>20</v>
      </c>
      <c r="M21" s="12">
        <v>1997</v>
      </c>
      <c r="N21" s="12">
        <f t="shared" si="0"/>
        <v>114.36486340629365</v>
      </c>
      <c r="O21" s="10">
        <v>2.7559999999999998</v>
      </c>
      <c r="P21" s="10">
        <v>0.12330000000000001</v>
      </c>
      <c r="Q21" s="11">
        <v>87</v>
      </c>
      <c r="R21" s="10">
        <f t="shared" si="2"/>
        <v>2.3051884399999998</v>
      </c>
      <c r="T21" s="11">
        <v>67.224999999999994</v>
      </c>
      <c r="U21" s="9" t="s">
        <v>63</v>
      </c>
      <c r="V21" s="9" t="s">
        <v>987</v>
      </c>
      <c r="W21" s="14">
        <v>11</v>
      </c>
    </row>
    <row r="22" spans="1:23" ht="28.5" customHeight="1">
      <c r="A22" s="9" t="s">
        <v>129</v>
      </c>
      <c r="B22" s="9" t="s">
        <v>522</v>
      </c>
      <c r="C22" s="9">
        <v>290</v>
      </c>
      <c r="D22" s="10">
        <v>9.17</v>
      </c>
      <c r="E22" s="10">
        <v>11.391999999999999</v>
      </c>
      <c r="F22" s="9" t="s">
        <v>5</v>
      </c>
      <c r="G22" s="9">
        <v>5</v>
      </c>
      <c r="H22" s="9" t="s">
        <v>130</v>
      </c>
      <c r="I22" s="9" t="s">
        <v>6</v>
      </c>
      <c r="K22" s="11">
        <v>176</v>
      </c>
      <c r="L22" s="11">
        <v>20</v>
      </c>
      <c r="M22" s="12">
        <v>1997</v>
      </c>
      <c r="N22" s="12">
        <f t="shared" si="0"/>
        <v>116.5494575174214</v>
      </c>
      <c r="O22" s="10">
        <v>2.7212999999999998</v>
      </c>
      <c r="P22" s="10">
        <v>0.2432</v>
      </c>
      <c r="Q22" s="11">
        <v>91</v>
      </c>
      <c r="R22" s="10">
        <f t="shared" si="2"/>
        <v>2.2147150399999997</v>
      </c>
      <c r="T22" s="11">
        <v>63.75</v>
      </c>
      <c r="U22" s="9" t="s">
        <v>63</v>
      </c>
      <c r="V22" s="9" t="s">
        <v>987</v>
      </c>
      <c r="W22" s="14">
        <v>8</v>
      </c>
    </row>
    <row r="23" spans="1:23" ht="28.5" customHeight="1">
      <c r="A23" s="9" t="s">
        <v>131</v>
      </c>
      <c r="B23" s="9" t="s">
        <v>522</v>
      </c>
      <c r="C23" s="9">
        <v>291</v>
      </c>
      <c r="D23" s="10">
        <v>0</v>
      </c>
      <c r="E23" s="10">
        <v>1.66</v>
      </c>
      <c r="F23" s="9" t="s">
        <v>5</v>
      </c>
      <c r="G23" s="9">
        <v>5</v>
      </c>
      <c r="H23" s="9" t="s">
        <v>132</v>
      </c>
      <c r="I23" s="9" t="s">
        <v>6</v>
      </c>
      <c r="J23" s="9" t="s">
        <v>73</v>
      </c>
      <c r="K23" s="11">
        <v>1568</v>
      </c>
      <c r="L23" s="11">
        <v>94</v>
      </c>
      <c r="M23" s="12">
        <v>1979</v>
      </c>
      <c r="N23" s="12">
        <f t="shared" si="0"/>
        <v>98.593056813989136</v>
      </c>
      <c r="O23" s="10">
        <v>3.02</v>
      </c>
      <c r="P23" s="10">
        <v>0.24440000000000001</v>
      </c>
      <c r="Q23" s="11">
        <v>88</v>
      </c>
      <c r="R23" s="10">
        <f t="shared" si="2"/>
        <v>2.4210745600000001</v>
      </c>
      <c r="T23" s="11">
        <v>54.08</v>
      </c>
      <c r="U23" s="9" t="s">
        <v>213</v>
      </c>
      <c r="V23" s="9" t="s">
        <v>988</v>
      </c>
      <c r="W23" s="14">
        <v>14</v>
      </c>
    </row>
    <row r="24" spans="1:23" ht="28.5" customHeight="1">
      <c r="A24" s="9" t="s">
        <v>131</v>
      </c>
      <c r="B24" s="9" t="s">
        <v>522</v>
      </c>
      <c r="C24" s="9">
        <v>291</v>
      </c>
      <c r="D24" s="10">
        <v>1.66</v>
      </c>
      <c r="E24" s="10">
        <v>2.742</v>
      </c>
      <c r="F24" s="9" t="s">
        <v>5</v>
      </c>
      <c r="G24" s="9">
        <v>5</v>
      </c>
      <c r="H24" s="9" t="s">
        <v>132</v>
      </c>
      <c r="I24" s="9" t="s">
        <v>13</v>
      </c>
      <c r="J24" s="9" t="s">
        <v>73</v>
      </c>
      <c r="K24" s="11">
        <v>1178</v>
      </c>
      <c r="L24" s="11">
        <v>62</v>
      </c>
      <c r="M24" s="12">
        <v>1979</v>
      </c>
      <c r="N24" s="12">
        <f t="shared" si="0"/>
        <v>82.181028682506451</v>
      </c>
      <c r="O24" s="10">
        <v>3.3216000000000001</v>
      </c>
      <c r="P24" s="10">
        <v>0.25319999999999998</v>
      </c>
      <c r="Q24" s="11">
        <v>85</v>
      </c>
      <c r="R24" s="10">
        <f t="shared" si="2"/>
        <v>2.61515904</v>
      </c>
      <c r="T24" s="11">
        <v>55.25</v>
      </c>
      <c r="U24" s="9" t="s">
        <v>63</v>
      </c>
      <c r="V24" s="9" t="s">
        <v>988</v>
      </c>
      <c r="W24" s="14">
        <v>11</v>
      </c>
    </row>
    <row r="25" spans="1:23" ht="28.5" customHeight="1">
      <c r="A25" s="9" t="s">
        <v>131</v>
      </c>
      <c r="B25" s="9" t="s">
        <v>522</v>
      </c>
      <c r="C25" s="9">
        <v>291</v>
      </c>
      <c r="D25" s="10">
        <v>2.77</v>
      </c>
      <c r="E25" s="10">
        <v>6.5209999999999999</v>
      </c>
      <c r="F25" s="9" t="s">
        <v>5</v>
      </c>
      <c r="G25" s="9">
        <v>5</v>
      </c>
      <c r="H25" s="9" t="s">
        <v>132</v>
      </c>
      <c r="I25" s="9" t="s">
        <v>13</v>
      </c>
      <c r="J25" s="9" t="s">
        <v>73</v>
      </c>
      <c r="K25" s="11">
        <v>1043.607</v>
      </c>
      <c r="L25" s="11">
        <v>57.486800000000002</v>
      </c>
      <c r="M25" s="12">
        <v>2009</v>
      </c>
      <c r="N25" s="12">
        <f t="shared" si="0"/>
        <v>43.376118385300536</v>
      </c>
      <c r="O25" s="10">
        <v>4.16</v>
      </c>
      <c r="P25" s="10">
        <v>0.04</v>
      </c>
      <c r="Q25" s="11">
        <v>100</v>
      </c>
      <c r="R25" s="10">
        <f t="shared" si="2"/>
        <v>4.1536</v>
      </c>
      <c r="T25" s="11">
        <v>57.3</v>
      </c>
      <c r="U25" s="9" t="s">
        <v>63</v>
      </c>
      <c r="V25" s="9"/>
    </row>
    <row r="26" spans="1:23" ht="28.5" customHeight="1">
      <c r="A26" s="9" t="s">
        <v>131</v>
      </c>
      <c r="B26" s="9" t="s">
        <v>522</v>
      </c>
      <c r="C26" s="9">
        <v>291</v>
      </c>
      <c r="D26" s="10">
        <v>6.5209999999999999</v>
      </c>
      <c r="E26" s="10">
        <v>9.4420000000000002</v>
      </c>
      <c r="F26" s="9" t="s">
        <v>5</v>
      </c>
      <c r="G26" s="9">
        <v>5</v>
      </c>
      <c r="H26" s="9" t="s">
        <v>132</v>
      </c>
      <c r="I26" s="9" t="s">
        <v>13</v>
      </c>
      <c r="J26" s="9" t="s">
        <v>73</v>
      </c>
      <c r="K26" s="11">
        <v>910</v>
      </c>
      <c r="L26" s="11">
        <v>53</v>
      </c>
      <c r="M26" s="12">
        <v>2009</v>
      </c>
      <c r="N26" s="12">
        <f t="shared" si="0"/>
        <v>43.376118385300536</v>
      </c>
      <c r="O26" s="10">
        <v>4.16</v>
      </c>
      <c r="P26" s="10">
        <v>0.04</v>
      </c>
      <c r="Q26" s="11">
        <v>100</v>
      </c>
      <c r="R26" s="10">
        <f t="shared" si="2"/>
        <v>4.1536</v>
      </c>
      <c r="T26" s="11">
        <v>58.287500000000001</v>
      </c>
      <c r="U26" s="9" t="s">
        <v>63</v>
      </c>
      <c r="V26" s="9"/>
    </row>
    <row r="27" spans="1:23" ht="28.5" customHeight="1">
      <c r="A27" s="9" t="s">
        <v>133</v>
      </c>
      <c r="B27" s="9" t="s">
        <v>522</v>
      </c>
      <c r="C27" s="9">
        <v>120</v>
      </c>
      <c r="D27" s="10">
        <v>100</v>
      </c>
      <c r="E27" s="10">
        <v>102.26300000000001</v>
      </c>
      <c r="F27" s="9" t="s">
        <v>5</v>
      </c>
      <c r="G27" s="9">
        <v>5</v>
      </c>
      <c r="H27" s="9" t="s">
        <v>84</v>
      </c>
      <c r="I27" s="9" t="s">
        <v>12</v>
      </c>
      <c r="J27" s="9" t="s">
        <v>73</v>
      </c>
      <c r="K27" s="11">
        <v>1510.8408999999999</v>
      </c>
      <c r="L27" s="11">
        <v>186.19929999999999</v>
      </c>
      <c r="M27" s="12">
        <v>1993</v>
      </c>
      <c r="N27" s="12">
        <f>(LN(O27/5))/-0.0038</f>
        <v>144.70482921833991</v>
      </c>
      <c r="O27" s="10">
        <v>2.8851</v>
      </c>
      <c r="P27" s="10" t="s">
        <v>226</v>
      </c>
      <c r="Q27" s="11">
        <v>71</v>
      </c>
      <c r="R27" s="10">
        <v>1.5</v>
      </c>
      <c r="S27" s="10">
        <v>0.1744</v>
      </c>
      <c r="T27" s="11">
        <v>46.087499999999999</v>
      </c>
      <c r="U27" s="9" t="s">
        <v>213</v>
      </c>
      <c r="V27" s="9" t="s">
        <v>988</v>
      </c>
      <c r="W27" s="14">
        <v>11</v>
      </c>
    </row>
    <row r="28" spans="1:23" ht="28.5" customHeight="1">
      <c r="A28" s="9" t="s">
        <v>133</v>
      </c>
      <c r="B28" s="9" t="s">
        <v>522</v>
      </c>
      <c r="C28" s="9">
        <v>120</v>
      </c>
      <c r="D28" s="10">
        <v>102.26300000000001</v>
      </c>
      <c r="E28" s="10">
        <v>109.1</v>
      </c>
      <c r="F28" s="9" t="s">
        <v>5</v>
      </c>
      <c r="G28" s="9">
        <v>5</v>
      </c>
      <c r="H28" s="9" t="s">
        <v>134</v>
      </c>
      <c r="I28" s="9" t="s">
        <v>6</v>
      </c>
      <c r="J28" s="9" t="s">
        <v>73</v>
      </c>
      <c r="K28" s="11">
        <v>698.98860000000002</v>
      </c>
      <c r="L28" s="11">
        <v>92.426900000000003</v>
      </c>
      <c r="M28" s="12">
        <v>1990</v>
      </c>
      <c r="N28" s="12">
        <f t="shared" si="0"/>
        <v>117.27960853064165</v>
      </c>
      <c r="O28" s="10">
        <v>2.7098</v>
      </c>
      <c r="P28" s="10">
        <v>0.2155</v>
      </c>
      <c r="Q28" s="11">
        <v>94</v>
      </c>
      <c r="R28" s="10">
        <f t="shared" si="2"/>
        <v>2.344039</v>
      </c>
      <c r="T28" s="11">
        <v>59.630800000000001</v>
      </c>
      <c r="U28" s="9" t="s">
        <v>63</v>
      </c>
      <c r="V28" s="9" t="s">
        <v>987</v>
      </c>
      <c r="W28" s="14">
        <v>10</v>
      </c>
    </row>
    <row r="29" spans="1:23" ht="28.5" customHeight="1">
      <c r="A29" s="9" t="s">
        <v>133</v>
      </c>
      <c r="B29" s="9" t="s">
        <v>522</v>
      </c>
      <c r="C29" s="9">
        <v>120</v>
      </c>
      <c r="D29" s="10">
        <v>109.1</v>
      </c>
      <c r="E29" s="10">
        <v>113.8</v>
      </c>
      <c r="F29" s="9" t="s">
        <v>5</v>
      </c>
      <c r="G29" s="9">
        <v>5</v>
      </c>
      <c r="H29" s="9" t="s">
        <v>134</v>
      </c>
      <c r="I29" s="9" t="s">
        <v>6</v>
      </c>
      <c r="J29" s="9" t="s">
        <v>73</v>
      </c>
      <c r="K29" s="11">
        <v>696</v>
      </c>
      <c r="L29" s="11">
        <v>92</v>
      </c>
      <c r="M29" s="12">
        <v>2010</v>
      </c>
      <c r="N29" s="12">
        <f t="shared" si="0"/>
        <v>41.726213037688353</v>
      </c>
      <c r="O29" s="10">
        <v>4.2</v>
      </c>
      <c r="P29" s="10">
        <v>0.02</v>
      </c>
      <c r="Q29" s="11">
        <v>100</v>
      </c>
      <c r="R29" s="10">
        <f t="shared" si="2"/>
        <v>4.1984000000000004</v>
      </c>
      <c r="T29" s="11">
        <v>58.488900000000001</v>
      </c>
      <c r="U29" s="9" t="s">
        <v>63</v>
      </c>
      <c r="V29" s="9"/>
    </row>
    <row r="30" spans="1:23" ht="28.5" customHeight="1">
      <c r="A30" s="9" t="s">
        <v>133</v>
      </c>
      <c r="B30" s="9" t="s">
        <v>522</v>
      </c>
      <c r="C30" s="9">
        <v>120</v>
      </c>
      <c r="D30" s="10">
        <v>113.8</v>
      </c>
      <c r="E30" s="10">
        <v>118.47199999999999</v>
      </c>
      <c r="F30" s="9" t="s">
        <v>5</v>
      </c>
      <c r="G30" s="9">
        <v>5</v>
      </c>
      <c r="H30" s="9" t="s">
        <v>134</v>
      </c>
      <c r="I30" s="9" t="s">
        <v>6</v>
      </c>
      <c r="J30" s="9" t="s">
        <v>73</v>
      </c>
      <c r="K30" s="11">
        <v>723.41520000000003</v>
      </c>
      <c r="L30" s="11">
        <v>88.322299999999998</v>
      </c>
      <c r="M30" s="12">
        <v>1997</v>
      </c>
      <c r="N30" s="12">
        <f t="shared" si="0"/>
        <v>94.603268696054016</v>
      </c>
      <c r="O30" s="10">
        <v>3.0907</v>
      </c>
      <c r="P30" s="10">
        <v>0.1777</v>
      </c>
      <c r="Q30" s="11">
        <v>98</v>
      </c>
      <c r="R30" s="10">
        <f t="shared" si="2"/>
        <v>2.90439084</v>
      </c>
      <c r="T30" s="11">
        <v>61.01</v>
      </c>
      <c r="U30" s="9" t="s">
        <v>63</v>
      </c>
      <c r="V30" s="9" t="s">
        <v>987</v>
      </c>
      <c r="W30" s="14">
        <v>32</v>
      </c>
    </row>
    <row r="31" spans="1:23" ht="28.5" customHeight="1">
      <c r="A31" s="9" t="s">
        <v>133</v>
      </c>
      <c r="B31" s="9" t="s">
        <v>522</v>
      </c>
      <c r="C31" s="9">
        <v>120</v>
      </c>
      <c r="D31" s="10">
        <v>118.47199999999999</v>
      </c>
      <c r="E31" s="10">
        <v>128</v>
      </c>
      <c r="F31" s="9" t="s">
        <v>5</v>
      </c>
      <c r="G31" s="9">
        <v>5</v>
      </c>
      <c r="H31" s="9" t="s">
        <v>134</v>
      </c>
      <c r="I31" s="9" t="s">
        <v>6</v>
      </c>
      <c r="J31" s="9" t="s">
        <v>73</v>
      </c>
      <c r="K31" s="11">
        <v>778</v>
      </c>
      <c r="L31" s="11">
        <v>81</v>
      </c>
      <c r="M31" s="12">
        <v>2000</v>
      </c>
      <c r="N31" s="12">
        <f t="shared" si="0"/>
        <v>44.569729911872777</v>
      </c>
      <c r="O31" s="10">
        <v>4.1313000000000004</v>
      </c>
      <c r="P31" s="10">
        <v>8.9099999999999999E-2</v>
      </c>
      <c r="Q31" s="11">
        <v>99</v>
      </c>
      <c r="R31" s="10">
        <f t="shared" si="2"/>
        <v>4.0695447600000003</v>
      </c>
      <c r="T31" s="11">
        <v>61.144399999999997</v>
      </c>
      <c r="U31" s="9" t="s">
        <v>63</v>
      </c>
      <c r="V31" s="9"/>
    </row>
    <row r="32" spans="1:23" ht="28.5" customHeight="1">
      <c r="A32" s="9" t="s">
        <v>133</v>
      </c>
      <c r="B32" s="9" t="s">
        <v>522</v>
      </c>
      <c r="C32" s="9">
        <v>120</v>
      </c>
      <c r="D32" s="10">
        <v>128</v>
      </c>
      <c r="E32" s="10">
        <v>132.80000000000001</v>
      </c>
      <c r="F32" s="9" t="s">
        <v>5</v>
      </c>
      <c r="G32" s="9">
        <v>5</v>
      </c>
      <c r="H32" s="9" t="s">
        <v>134</v>
      </c>
      <c r="I32" s="9" t="s">
        <v>6</v>
      </c>
      <c r="J32" s="9" t="s">
        <v>73</v>
      </c>
      <c r="K32" s="11">
        <v>708.25</v>
      </c>
      <c r="L32" s="11">
        <v>72.5625</v>
      </c>
      <c r="M32" s="12">
        <v>2007</v>
      </c>
      <c r="N32" s="12">
        <f t="shared" si="0"/>
        <v>52.625998811521107</v>
      </c>
      <c r="O32" s="10">
        <v>3.9426999999999999</v>
      </c>
      <c r="P32" s="10">
        <v>0.1066</v>
      </c>
      <c r="Q32" s="11">
        <v>98</v>
      </c>
      <c r="R32" s="10">
        <f t="shared" si="2"/>
        <v>3.8372457599999996</v>
      </c>
      <c r="T32" s="11">
        <v>65.56</v>
      </c>
      <c r="U32" s="9" t="s">
        <v>63</v>
      </c>
      <c r="V32" s="9" t="s">
        <v>986</v>
      </c>
      <c r="W32" s="14">
        <v>19</v>
      </c>
    </row>
    <row r="33" spans="1:23" ht="28.5" customHeight="1">
      <c r="A33" s="9" t="s">
        <v>133</v>
      </c>
      <c r="B33" s="9" t="s">
        <v>522</v>
      </c>
      <c r="C33" s="9">
        <v>120</v>
      </c>
      <c r="D33" s="10">
        <v>132.80000000000001</v>
      </c>
      <c r="E33" s="10">
        <v>137.53200000000001</v>
      </c>
      <c r="F33" s="9" t="s">
        <v>5</v>
      </c>
      <c r="G33" s="9">
        <v>5</v>
      </c>
      <c r="H33" s="9" t="s">
        <v>134</v>
      </c>
      <c r="I33" s="9" t="s">
        <v>6</v>
      </c>
      <c r="J33" s="9" t="s">
        <v>73</v>
      </c>
      <c r="K33" s="11">
        <v>654</v>
      </c>
      <c r="L33" s="11">
        <v>66</v>
      </c>
      <c r="M33" s="12">
        <v>2002</v>
      </c>
      <c r="N33" s="12">
        <f t="shared" si="0"/>
        <v>70.065761317272873</v>
      </c>
      <c r="O33" s="10">
        <v>3.5634000000000001</v>
      </c>
      <c r="P33" s="10">
        <v>0.21640000000000001</v>
      </c>
      <c r="Q33" s="11">
        <v>98</v>
      </c>
      <c r="R33" s="10">
        <f t="shared" si="2"/>
        <v>3.3160841599999999</v>
      </c>
      <c r="T33" s="11">
        <v>51.566699999999997</v>
      </c>
      <c r="U33" s="9" t="s">
        <v>63</v>
      </c>
      <c r="V33" s="9" t="s">
        <v>986</v>
      </c>
      <c r="W33" s="14">
        <v>2</v>
      </c>
    </row>
    <row r="34" spans="1:23" ht="28.5" customHeight="1">
      <c r="A34" s="9" t="s">
        <v>135</v>
      </c>
      <c r="B34" s="9" t="s">
        <v>522</v>
      </c>
      <c r="C34" s="9">
        <v>295</v>
      </c>
      <c r="D34" s="10">
        <v>0.432</v>
      </c>
      <c r="E34" s="10">
        <v>3.726</v>
      </c>
      <c r="F34" s="9" t="s">
        <v>5</v>
      </c>
      <c r="G34" s="9">
        <v>5</v>
      </c>
      <c r="H34" s="9" t="s">
        <v>136</v>
      </c>
      <c r="I34" s="9" t="s">
        <v>6</v>
      </c>
      <c r="J34" s="9" t="s">
        <v>73</v>
      </c>
      <c r="K34" s="11">
        <v>352</v>
      </c>
      <c r="L34" s="11">
        <v>39</v>
      </c>
      <c r="M34" s="12">
        <v>2000</v>
      </c>
      <c r="N34" s="12">
        <f t="shared" si="0"/>
        <v>67.620407184206101</v>
      </c>
      <c r="O34" s="10">
        <v>3.6143000000000001</v>
      </c>
      <c r="P34" s="10">
        <v>0.27500000000000002</v>
      </c>
      <c r="Q34" s="11">
        <v>100</v>
      </c>
      <c r="R34" s="10">
        <f t="shared" si="2"/>
        <v>3.3117999999999999</v>
      </c>
      <c r="T34" s="11">
        <v>53.966700000000003</v>
      </c>
      <c r="U34" s="9" t="s">
        <v>63</v>
      </c>
      <c r="V34" s="9" t="s">
        <v>986</v>
      </c>
      <c r="W34" s="14">
        <v>4</v>
      </c>
    </row>
    <row r="35" spans="1:23" ht="28.5" customHeight="1">
      <c r="A35" s="9" t="s">
        <v>135</v>
      </c>
      <c r="B35" s="9" t="s">
        <v>522</v>
      </c>
      <c r="C35" s="9">
        <v>295</v>
      </c>
      <c r="D35" s="10">
        <v>3.726</v>
      </c>
      <c r="E35" s="10">
        <v>7.7149999999999999</v>
      </c>
      <c r="F35" s="9" t="s">
        <v>5</v>
      </c>
      <c r="G35" s="9">
        <v>5</v>
      </c>
      <c r="H35" s="9" t="s">
        <v>136</v>
      </c>
      <c r="I35" s="9" t="s">
        <v>6</v>
      </c>
      <c r="J35" s="9" t="s">
        <v>73</v>
      </c>
      <c r="K35" s="11">
        <v>352</v>
      </c>
      <c r="L35" s="11">
        <v>39</v>
      </c>
      <c r="M35" s="12">
        <v>2000</v>
      </c>
      <c r="N35" s="12">
        <f t="shared" si="0"/>
        <v>63.976496791522749</v>
      </c>
      <c r="O35" s="10">
        <v>3.6915</v>
      </c>
      <c r="P35" s="10">
        <v>0.23180000000000001</v>
      </c>
      <c r="Q35" s="11">
        <v>100</v>
      </c>
      <c r="R35" s="10">
        <f t="shared" si="2"/>
        <v>3.4765750400000002</v>
      </c>
      <c r="T35" s="11">
        <v>46.35</v>
      </c>
      <c r="U35" s="9" t="s">
        <v>63</v>
      </c>
      <c r="V35" s="9" t="s">
        <v>986</v>
      </c>
      <c r="W35" s="14">
        <v>9</v>
      </c>
    </row>
    <row r="36" spans="1:23" ht="28.5" customHeight="1">
      <c r="A36" s="9" t="s">
        <v>135</v>
      </c>
      <c r="B36" s="9" t="s">
        <v>522</v>
      </c>
      <c r="C36" s="9">
        <v>295</v>
      </c>
      <c r="D36" s="10">
        <v>7.7149999999999999</v>
      </c>
      <c r="E36" s="10">
        <v>11.86</v>
      </c>
      <c r="F36" s="9" t="s">
        <v>5</v>
      </c>
      <c r="G36" s="9">
        <v>5</v>
      </c>
      <c r="H36" s="9" t="s">
        <v>137</v>
      </c>
      <c r="I36" s="9" t="s">
        <v>6</v>
      </c>
      <c r="J36" s="9" t="s">
        <v>73</v>
      </c>
      <c r="K36" s="11">
        <v>810.92349999999999</v>
      </c>
      <c r="L36" s="11">
        <v>89.650400000000005</v>
      </c>
      <c r="M36" s="12">
        <v>1988</v>
      </c>
      <c r="N36" s="12">
        <f t="shared" si="0"/>
        <v>71.523444950253818</v>
      </c>
      <c r="O36" s="10">
        <v>3.5333999999999999</v>
      </c>
      <c r="P36" s="10">
        <v>0.24049999999999999</v>
      </c>
      <c r="Q36" s="11">
        <v>87</v>
      </c>
      <c r="R36" s="10">
        <f t="shared" si="2"/>
        <v>2.9120389999999996</v>
      </c>
      <c r="T36" s="11">
        <v>38.975000000000001</v>
      </c>
      <c r="U36" s="9" t="s">
        <v>63</v>
      </c>
      <c r="V36" s="9" t="s">
        <v>987</v>
      </c>
      <c r="W36" s="14">
        <v>34</v>
      </c>
    </row>
    <row r="37" spans="1:23" ht="28.5" customHeight="1">
      <c r="A37" s="9" t="s">
        <v>135</v>
      </c>
      <c r="B37" s="9" t="s">
        <v>522</v>
      </c>
      <c r="C37" s="9">
        <v>295</v>
      </c>
      <c r="D37" s="10">
        <v>11.86</v>
      </c>
      <c r="E37" s="10">
        <v>12.17</v>
      </c>
      <c r="F37" s="9" t="s">
        <v>5</v>
      </c>
      <c r="G37" s="9">
        <v>5</v>
      </c>
      <c r="H37" s="9" t="s">
        <v>216</v>
      </c>
      <c r="I37" s="9" t="s">
        <v>6</v>
      </c>
      <c r="J37" s="9" t="s">
        <v>73</v>
      </c>
      <c r="K37" s="11">
        <v>1528</v>
      </c>
      <c r="L37" s="11">
        <v>84</v>
      </c>
      <c r="M37" s="12">
        <v>1988</v>
      </c>
      <c r="N37" s="12">
        <f t="shared" si="0"/>
        <v>85.906373486375301</v>
      </c>
      <c r="O37" s="10">
        <v>3.2505999999999999</v>
      </c>
      <c r="P37" s="10">
        <v>0.2586</v>
      </c>
      <c r="Q37" s="11">
        <v>88</v>
      </c>
      <c r="R37" s="10">
        <f t="shared" si="2"/>
        <v>2.62310416</v>
      </c>
      <c r="T37" s="11">
        <v>38.700000000000003</v>
      </c>
      <c r="U37" s="9" t="s">
        <v>213</v>
      </c>
      <c r="V37" s="9" t="s">
        <v>987</v>
      </c>
      <c r="W37" s="14">
        <v>19</v>
      </c>
    </row>
    <row r="38" spans="1:23" ht="28.5" customHeight="1">
      <c r="A38" s="9" t="s">
        <v>138</v>
      </c>
      <c r="B38" s="9" t="s">
        <v>522</v>
      </c>
      <c r="C38" s="9">
        <v>295</v>
      </c>
      <c r="D38" s="10">
        <v>13.31</v>
      </c>
      <c r="E38" s="10">
        <v>13.82</v>
      </c>
      <c r="F38" s="9" t="s">
        <v>5</v>
      </c>
      <c r="G38" s="9">
        <v>5</v>
      </c>
      <c r="H38" s="9" t="s">
        <v>216</v>
      </c>
      <c r="I38" s="9" t="s">
        <v>6</v>
      </c>
      <c r="J38" s="9" t="s">
        <v>73</v>
      </c>
      <c r="K38" s="11">
        <v>715</v>
      </c>
      <c r="L38" s="11">
        <v>48</v>
      </c>
      <c r="M38" s="12">
        <v>2007</v>
      </c>
      <c r="N38" s="12">
        <f t="shared" si="0"/>
        <v>66.403508993812963</v>
      </c>
      <c r="O38" s="10">
        <v>3.6398999999999999</v>
      </c>
      <c r="P38" s="10">
        <v>0.13469999999999999</v>
      </c>
      <c r="Q38" s="11">
        <v>100</v>
      </c>
      <c r="R38" s="10">
        <f t="shared" si="2"/>
        <v>3.5673236400000001</v>
      </c>
      <c r="T38" s="11">
        <v>58.4</v>
      </c>
      <c r="U38" s="9" t="s">
        <v>213</v>
      </c>
      <c r="V38" s="9"/>
    </row>
    <row r="39" spans="1:23" ht="28.5" customHeight="1">
      <c r="A39" s="9" t="s">
        <v>138</v>
      </c>
      <c r="B39" s="9" t="s">
        <v>522</v>
      </c>
      <c r="C39" s="9">
        <v>295</v>
      </c>
      <c r="D39" s="10">
        <v>14.05</v>
      </c>
      <c r="E39" s="10">
        <v>18.952999999999999</v>
      </c>
      <c r="F39" s="9" t="s">
        <v>5</v>
      </c>
      <c r="G39" s="9">
        <v>5</v>
      </c>
      <c r="H39" s="9" t="s">
        <v>139</v>
      </c>
      <c r="I39" s="9" t="s">
        <v>6</v>
      </c>
      <c r="J39" s="9" t="s">
        <v>73</v>
      </c>
      <c r="K39" s="11">
        <v>416</v>
      </c>
      <c r="L39" s="11">
        <v>35</v>
      </c>
      <c r="M39" s="12">
        <v>2007</v>
      </c>
      <c r="N39" s="12">
        <f t="shared" si="0"/>
        <v>43.537832131503379</v>
      </c>
      <c r="O39" s="10">
        <v>4.1561000000000003</v>
      </c>
      <c r="P39" s="10">
        <v>8.77E-2</v>
      </c>
      <c r="Q39" s="11">
        <v>100</v>
      </c>
      <c r="R39" s="10">
        <f t="shared" si="2"/>
        <v>4.1253348400000007</v>
      </c>
      <c r="T39" s="11">
        <v>62.055599999999998</v>
      </c>
      <c r="U39" s="9" t="s">
        <v>63</v>
      </c>
      <c r="V39" s="9"/>
    </row>
    <row r="40" spans="1:23" ht="28.5" customHeight="1">
      <c r="A40" s="9" t="s">
        <v>138</v>
      </c>
      <c r="B40" s="9" t="s">
        <v>522</v>
      </c>
      <c r="C40" s="9">
        <v>295</v>
      </c>
      <c r="D40" s="10">
        <v>18.952999999999999</v>
      </c>
      <c r="E40" s="10">
        <v>20.108000000000001</v>
      </c>
      <c r="F40" s="9" t="s">
        <v>5</v>
      </c>
      <c r="G40" s="9">
        <v>5</v>
      </c>
      <c r="H40" s="9" t="s">
        <v>139</v>
      </c>
      <c r="I40" s="9" t="s">
        <v>6</v>
      </c>
      <c r="J40" s="9" t="s">
        <v>73</v>
      </c>
      <c r="K40" s="11">
        <v>156</v>
      </c>
      <c r="L40" s="11">
        <v>23</v>
      </c>
      <c r="M40" s="12">
        <v>2007</v>
      </c>
      <c r="N40" s="12">
        <f t="shared" si="0"/>
        <v>56.039895058393924</v>
      </c>
      <c r="O40" s="10">
        <v>3.8654000000000002</v>
      </c>
      <c r="P40" s="10">
        <v>9.8199999999999996E-2</v>
      </c>
      <c r="Q40" s="11">
        <v>100</v>
      </c>
      <c r="R40" s="10">
        <f t="shared" si="2"/>
        <v>3.82682704</v>
      </c>
      <c r="T40" s="11">
        <v>64.2333</v>
      </c>
      <c r="U40" s="9" t="s">
        <v>63</v>
      </c>
      <c r="V40" s="9"/>
    </row>
    <row r="41" spans="1:23" ht="28.5" customHeight="1">
      <c r="A41" s="9" t="s">
        <v>138</v>
      </c>
      <c r="B41" s="9" t="s">
        <v>522</v>
      </c>
      <c r="C41" s="9">
        <v>295</v>
      </c>
      <c r="D41" s="10">
        <v>20.108000000000001</v>
      </c>
      <c r="E41" s="10">
        <v>20.678000000000001</v>
      </c>
      <c r="F41" s="9" t="s">
        <v>5</v>
      </c>
      <c r="G41" s="9">
        <v>5</v>
      </c>
      <c r="H41" s="9" t="s">
        <v>139</v>
      </c>
      <c r="I41" s="9" t="s">
        <v>6</v>
      </c>
      <c r="J41" s="9" t="s">
        <v>73</v>
      </c>
      <c r="K41" s="11">
        <v>156</v>
      </c>
      <c r="L41" s="11">
        <v>23</v>
      </c>
      <c r="M41" s="12">
        <v>2007</v>
      </c>
      <c r="N41" s="12">
        <f t="shared" si="0"/>
        <v>66.792362534363136</v>
      </c>
      <c r="O41" s="10">
        <v>3.6316999999999999</v>
      </c>
      <c r="P41" s="10">
        <v>9.6000000000000002E-2</v>
      </c>
      <c r="Q41" s="11">
        <v>98</v>
      </c>
      <c r="R41" s="10">
        <f t="shared" si="2"/>
        <v>3.5348359999999999</v>
      </c>
      <c r="T41" s="11">
        <v>60.9</v>
      </c>
      <c r="U41" s="9" t="s">
        <v>63</v>
      </c>
      <c r="V41" s="9"/>
    </row>
    <row r="42" spans="1:23" ht="28.5" customHeight="1">
      <c r="A42" s="9" t="s">
        <v>138</v>
      </c>
      <c r="B42" s="9" t="s">
        <v>522</v>
      </c>
      <c r="C42" s="9">
        <v>295</v>
      </c>
      <c r="D42" s="10">
        <v>20.687999999999999</v>
      </c>
      <c r="E42" s="10">
        <v>29.353000000000002</v>
      </c>
      <c r="F42" s="9" t="s">
        <v>5</v>
      </c>
      <c r="G42" s="9">
        <v>5</v>
      </c>
      <c r="H42" s="9" t="s">
        <v>139</v>
      </c>
      <c r="I42" s="9" t="s">
        <v>6</v>
      </c>
      <c r="J42" s="9" t="s">
        <v>73</v>
      </c>
      <c r="K42" s="11">
        <v>156</v>
      </c>
      <c r="L42" s="11">
        <v>23</v>
      </c>
      <c r="M42" s="12">
        <v>2007</v>
      </c>
      <c r="N42" s="12">
        <f t="shared" si="0"/>
        <v>52.062804223140766</v>
      </c>
      <c r="O42" s="10">
        <v>3.9556</v>
      </c>
      <c r="P42" s="10">
        <v>7.7899999999999997E-2</v>
      </c>
      <c r="Q42" s="11">
        <v>98</v>
      </c>
      <c r="R42" s="10">
        <f t="shared" si="2"/>
        <v>3.8713263599999999</v>
      </c>
      <c r="T42" s="11">
        <v>67.1053</v>
      </c>
      <c r="U42" s="9" t="s">
        <v>63</v>
      </c>
      <c r="V42" s="9"/>
    </row>
    <row r="43" spans="1:23" ht="28.5" customHeight="1">
      <c r="A43" s="9" t="s">
        <v>140</v>
      </c>
      <c r="B43" s="9" t="s">
        <v>522</v>
      </c>
      <c r="C43" s="9">
        <v>296</v>
      </c>
      <c r="D43" s="10">
        <v>0</v>
      </c>
      <c r="E43" s="10">
        <v>8.3450000000000006</v>
      </c>
      <c r="F43" s="9" t="s">
        <v>5</v>
      </c>
      <c r="G43" s="9">
        <v>5</v>
      </c>
      <c r="H43" s="9" t="s">
        <v>141</v>
      </c>
      <c r="I43" s="9" t="s">
        <v>6</v>
      </c>
      <c r="K43" s="11">
        <v>166</v>
      </c>
      <c r="L43" s="11">
        <v>12</v>
      </c>
      <c r="M43" s="12">
        <v>1999</v>
      </c>
      <c r="N43" s="12">
        <f t="shared" si="0"/>
        <v>88.940313846386502</v>
      </c>
      <c r="O43" s="10">
        <v>3.1939000000000002</v>
      </c>
      <c r="P43" s="10">
        <v>0.1971</v>
      </c>
      <c r="Q43" s="11">
        <v>94</v>
      </c>
      <c r="R43" s="10">
        <f t="shared" si="2"/>
        <v>2.8585063600000002</v>
      </c>
      <c r="T43" s="11">
        <v>63.255600000000001</v>
      </c>
      <c r="U43" s="9" t="s">
        <v>63</v>
      </c>
      <c r="V43" s="9" t="s">
        <v>987</v>
      </c>
      <c r="W43" s="14">
        <v>35</v>
      </c>
    </row>
    <row r="44" spans="1:23" ht="28.5" customHeight="1">
      <c r="A44" s="9" t="s">
        <v>140</v>
      </c>
      <c r="B44" s="9" t="s">
        <v>522</v>
      </c>
      <c r="C44" s="9">
        <v>296</v>
      </c>
      <c r="D44" s="10">
        <v>8.3450000000000006</v>
      </c>
      <c r="E44" s="10">
        <v>14.14</v>
      </c>
      <c r="F44" s="9" t="s">
        <v>5</v>
      </c>
      <c r="G44" s="9">
        <v>5</v>
      </c>
      <c r="H44" s="9" t="s">
        <v>141</v>
      </c>
      <c r="I44" s="9" t="s">
        <v>6</v>
      </c>
      <c r="J44" s="9" t="s">
        <v>73</v>
      </c>
      <c r="K44" s="11">
        <v>166</v>
      </c>
      <c r="L44" s="11">
        <v>12</v>
      </c>
      <c r="M44" s="12">
        <v>1999</v>
      </c>
      <c r="N44" s="12">
        <f t="shared" si="0"/>
        <v>72.056137261589129</v>
      </c>
      <c r="O44" s="10">
        <v>3.5225</v>
      </c>
      <c r="P44" s="10">
        <v>0.25459999999999999</v>
      </c>
      <c r="Q44" s="11">
        <v>95</v>
      </c>
      <c r="R44" s="10">
        <f t="shared" si="2"/>
        <v>3.1132153599999999</v>
      </c>
      <c r="T44" s="11">
        <v>62.236400000000003</v>
      </c>
      <c r="U44" s="9" t="s">
        <v>63</v>
      </c>
      <c r="V44" s="9" t="s">
        <v>988</v>
      </c>
      <c r="W44" s="14">
        <v>22</v>
      </c>
    </row>
    <row r="45" spans="1:23" ht="28.5" customHeight="1">
      <c r="A45" s="9" t="s">
        <v>140</v>
      </c>
      <c r="B45" s="9" t="s">
        <v>522</v>
      </c>
      <c r="C45" s="9">
        <v>296</v>
      </c>
      <c r="D45" s="10">
        <v>14.14</v>
      </c>
      <c r="E45" s="10">
        <v>22.303999999999998</v>
      </c>
      <c r="F45" s="9" t="s">
        <v>5</v>
      </c>
      <c r="G45" s="9">
        <v>5</v>
      </c>
      <c r="H45" s="9" t="s">
        <v>141</v>
      </c>
      <c r="I45" s="9" t="s">
        <v>6</v>
      </c>
      <c r="J45" s="9" t="s">
        <v>73</v>
      </c>
      <c r="K45" s="11">
        <v>166</v>
      </c>
      <c r="L45" s="11">
        <v>12</v>
      </c>
      <c r="M45" s="12">
        <v>1985</v>
      </c>
      <c r="N45" s="12">
        <f t="shared" si="0"/>
        <v>95.038939391203257</v>
      </c>
      <c r="O45" s="10">
        <v>3.0829</v>
      </c>
      <c r="P45" s="10">
        <v>0.2271</v>
      </c>
      <c r="Q45" s="11">
        <v>94</v>
      </c>
      <c r="R45" s="10">
        <f t="shared" si="2"/>
        <v>2.69660236</v>
      </c>
      <c r="T45" s="11">
        <v>62.729399999999998</v>
      </c>
      <c r="U45" s="9" t="s">
        <v>63</v>
      </c>
      <c r="V45" s="9" t="s">
        <v>987</v>
      </c>
      <c r="W45" s="14">
        <v>25</v>
      </c>
    </row>
    <row r="46" spans="1:23" ht="28.5" customHeight="1">
      <c r="A46" s="9" t="s">
        <v>140</v>
      </c>
      <c r="B46" s="9" t="s">
        <v>522</v>
      </c>
      <c r="C46" s="9">
        <v>296</v>
      </c>
      <c r="D46" s="10">
        <v>22.303999999999998</v>
      </c>
      <c r="E46" s="10">
        <v>26.414000000000001</v>
      </c>
      <c r="F46" s="9" t="s">
        <v>5</v>
      </c>
      <c r="G46" s="9">
        <v>5</v>
      </c>
      <c r="H46" s="9" t="s">
        <v>142</v>
      </c>
      <c r="I46" s="9" t="s">
        <v>6</v>
      </c>
      <c r="J46" s="9" t="s">
        <v>73</v>
      </c>
      <c r="K46" s="11">
        <v>228.90610000000001</v>
      </c>
      <c r="L46" s="11">
        <v>16.289100000000001</v>
      </c>
      <c r="M46" s="12">
        <v>1993</v>
      </c>
      <c r="N46" s="12">
        <f t="shared" si="0"/>
        <v>104.41059312485737</v>
      </c>
      <c r="O46" s="10">
        <v>2.9198</v>
      </c>
      <c r="P46" s="10">
        <v>0.22420000000000001</v>
      </c>
      <c r="Q46" s="11">
        <v>98</v>
      </c>
      <c r="R46" s="10">
        <f t="shared" si="2"/>
        <v>2.6587374399999999</v>
      </c>
      <c r="T46" s="11">
        <v>59.8444</v>
      </c>
      <c r="U46" s="9" t="s">
        <v>63</v>
      </c>
      <c r="V46" s="9" t="s">
        <v>987</v>
      </c>
      <c r="W46" s="14">
        <v>21</v>
      </c>
    </row>
    <row r="47" spans="1:23" ht="28.5" customHeight="1">
      <c r="A47" s="9" t="s">
        <v>140</v>
      </c>
      <c r="B47" s="9" t="s">
        <v>522</v>
      </c>
      <c r="C47" s="9">
        <v>296</v>
      </c>
      <c r="D47" s="10">
        <v>26.414000000000001</v>
      </c>
      <c r="E47" s="10">
        <v>33.200000000000003</v>
      </c>
      <c r="F47" s="9" t="s">
        <v>5</v>
      </c>
      <c r="G47" s="9">
        <v>5</v>
      </c>
      <c r="H47" s="9" t="s">
        <v>143</v>
      </c>
      <c r="I47" s="9" t="s">
        <v>6</v>
      </c>
      <c r="J47" s="9" t="s">
        <v>73</v>
      </c>
      <c r="K47" s="11">
        <v>254</v>
      </c>
      <c r="L47" s="11">
        <v>18</v>
      </c>
      <c r="M47" s="12">
        <v>1996</v>
      </c>
      <c r="N47" s="12">
        <f t="shared" si="0"/>
        <v>113.45390649418509</v>
      </c>
      <c r="O47" s="10">
        <v>2.7706</v>
      </c>
      <c r="P47" s="10">
        <v>0.247</v>
      </c>
      <c r="Q47" s="11">
        <v>79</v>
      </c>
      <c r="R47" s="10">
        <f t="shared" si="2"/>
        <v>1.8965640000000001</v>
      </c>
      <c r="T47" s="11">
        <v>57.9846</v>
      </c>
      <c r="U47" s="9" t="s">
        <v>63</v>
      </c>
      <c r="V47" s="9" t="s">
        <v>987</v>
      </c>
      <c r="W47" s="14">
        <v>1</v>
      </c>
    </row>
    <row r="48" spans="1:23" ht="28.5" customHeight="1">
      <c r="A48" s="9" t="s">
        <v>140</v>
      </c>
      <c r="B48" s="9" t="s">
        <v>522</v>
      </c>
      <c r="C48" s="9">
        <v>296</v>
      </c>
      <c r="D48" s="10">
        <v>33.200000000000003</v>
      </c>
      <c r="E48" s="10">
        <v>38.200000000000003</v>
      </c>
      <c r="F48" s="9" t="s">
        <v>5</v>
      </c>
      <c r="G48" s="9">
        <v>5</v>
      </c>
      <c r="H48" s="9" t="s">
        <v>143</v>
      </c>
      <c r="I48" s="9" t="s">
        <v>6</v>
      </c>
      <c r="J48" s="9" t="s">
        <v>73</v>
      </c>
      <c r="K48" s="11">
        <v>254</v>
      </c>
      <c r="L48" s="11">
        <v>18</v>
      </c>
      <c r="M48" s="12">
        <v>1995</v>
      </c>
      <c r="N48" s="12">
        <f t="shared" si="0"/>
        <v>103.83287344306999</v>
      </c>
      <c r="O48" s="10">
        <v>2.9296000000000002</v>
      </c>
      <c r="P48" s="10">
        <v>0.25490000000000002</v>
      </c>
      <c r="Q48" s="11">
        <v>97</v>
      </c>
      <c r="R48" s="10">
        <f t="shared" si="2"/>
        <v>2.5797039599999998</v>
      </c>
      <c r="T48" s="11">
        <v>60.6111</v>
      </c>
      <c r="U48" s="9" t="s">
        <v>63</v>
      </c>
      <c r="V48" s="9" t="s">
        <v>988</v>
      </c>
      <c r="W48" s="14">
        <v>13</v>
      </c>
    </row>
    <row r="49" spans="1:23" ht="28.5" customHeight="1">
      <c r="A49" s="9" t="s">
        <v>140</v>
      </c>
      <c r="B49" s="9" t="s">
        <v>522</v>
      </c>
      <c r="C49" s="9">
        <v>296</v>
      </c>
      <c r="D49" s="10">
        <v>38.200000000000003</v>
      </c>
      <c r="E49" s="10">
        <v>46.19</v>
      </c>
      <c r="F49" s="9" t="s">
        <v>5</v>
      </c>
      <c r="G49" s="9">
        <v>5</v>
      </c>
      <c r="H49" s="9" t="s">
        <v>143</v>
      </c>
      <c r="I49" s="9" t="s">
        <v>6</v>
      </c>
      <c r="J49" s="9" t="s">
        <v>73</v>
      </c>
      <c r="K49" s="11">
        <v>254</v>
      </c>
      <c r="L49" s="11">
        <v>18</v>
      </c>
      <c r="M49" s="12">
        <v>1994</v>
      </c>
      <c r="N49" s="12">
        <f t="shared" si="0"/>
        <v>126.02351645370385</v>
      </c>
      <c r="O49" s="10">
        <v>2.5758000000000001</v>
      </c>
      <c r="P49" s="10">
        <v>0.2394</v>
      </c>
      <c r="Q49" s="11">
        <v>94</v>
      </c>
      <c r="R49" s="10">
        <f t="shared" si="2"/>
        <v>2.1665505600000001</v>
      </c>
      <c r="T49" s="11">
        <v>60.5944</v>
      </c>
      <c r="U49" s="9" t="s">
        <v>63</v>
      </c>
      <c r="V49" s="9" t="s">
        <v>987</v>
      </c>
      <c r="W49" s="14">
        <v>2</v>
      </c>
    </row>
    <row r="50" spans="1:23" ht="28.5" customHeight="1">
      <c r="A50" s="9" t="s">
        <v>144</v>
      </c>
      <c r="B50" s="9" t="s">
        <v>522</v>
      </c>
      <c r="C50" s="9">
        <v>174</v>
      </c>
      <c r="D50" s="10">
        <v>0</v>
      </c>
      <c r="E50" s="10">
        <v>0.59699999999999998</v>
      </c>
      <c r="F50" s="9" t="s">
        <v>5</v>
      </c>
      <c r="G50" s="9">
        <v>5</v>
      </c>
      <c r="H50" s="9" t="s">
        <v>145</v>
      </c>
      <c r="I50" s="9" t="s">
        <v>6</v>
      </c>
      <c r="J50" s="9" t="s">
        <v>73</v>
      </c>
      <c r="K50" s="11">
        <v>35</v>
      </c>
      <c r="L50" s="11">
        <v>3</v>
      </c>
      <c r="M50" s="12">
        <v>1948</v>
      </c>
      <c r="N50" s="12">
        <f t="shared" si="0"/>
        <v>125.30878455973836</v>
      </c>
      <c r="O50" s="10">
        <v>2.5865</v>
      </c>
      <c r="P50" s="10">
        <v>0.3049</v>
      </c>
      <c r="Q50" s="11">
        <v>72</v>
      </c>
      <c r="R50" s="10">
        <v>1.5</v>
      </c>
      <c r="T50" s="11">
        <v>68.2333</v>
      </c>
      <c r="U50" s="9" t="s">
        <v>63</v>
      </c>
      <c r="V50" s="9" t="s">
        <v>988</v>
      </c>
      <c r="W50" s="14">
        <v>1</v>
      </c>
    </row>
    <row r="51" spans="1:23" ht="28.5" customHeight="1">
      <c r="A51" s="9" t="s">
        <v>77</v>
      </c>
      <c r="B51" s="9" t="s">
        <v>523</v>
      </c>
      <c r="C51" s="9">
        <v>287</v>
      </c>
      <c r="D51" s="10">
        <v>41.142000000000003</v>
      </c>
      <c r="E51" s="10">
        <v>47.216000000000001</v>
      </c>
      <c r="F51" s="9" t="s">
        <v>5</v>
      </c>
      <c r="G51" s="9">
        <v>5</v>
      </c>
      <c r="H51" s="9" t="s">
        <v>78</v>
      </c>
      <c r="I51" s="9" t="s">
        <v>6</v>
      </c>
      <c r="J51" s="9" t="s">
        <v>73</v>
      </c>
      <c r="K51" s="11">
        <v>448.97039999999998</v>
      </c>
      <c r="L51" s="11">
        <v>122.05800000000001</v>
      </c>
      <c r="M51" s="12">
        <v>2000</v>
      </c>
      <c r="N51" s="12">
        <f t="shared" si="0"/>
        <v>123.56450304721578</v>
      </c>
      <c r="O51" s="10">
        <v>2.6128</v>
      </c>
      <c r="P51" s="10">
        <v>0.16900000000000001</v>
      </c>
      <c r="Q51" s="11">
        <v>96</v>
      </c>
      <c r="R51" s="10">
        <f t="shared" si="2"/>
        <v>2.3785559999999997</v>
      </c>
      <c r="T51" s="11">
        <v>59.223100000000002</v>
      </c>
      <c r="U51" s="9" t="s">
        <v>74</v>
      </c>
      <c r="V51" s="9" t="s">
        <v>987</v>
      </c>
      <c r="W51" s="14">
        <v>4</v>
      </c>
    </row>
    <row r="52" spans="1:23" ht="28.5" customHeight="1">
      <c r="A52" s="9" t="s">
        <v>77</v>
      </c>
      <c r="B52" s="9" t="s">
        <v>523</v>
      </c>
      <c r="C52" s="9">
        <v>287</v>
      </c>
      <c r="D52" s="10">
        <v>47.216000000000001</v>
      </c>
      <c r="E52" s="10">
        <v>54.372</v>
      </c>
      <c r="F52" s="9" t="s">
        <v>5</v>
      </c>
      <c r="G52" s="9">
        <v>5</v>
      </c>
      <c r="H52" s="9" t="s">
        <v>78</v>
      </c>
      <c r="I52" s="9" t="s">
        <v>13</v>
      </c>
      <c r="J52" s="9" t="s">
        <v>73</v>
      </c>
      <c r="K52" s="11">
        <v>419.5059</v>
      </c>
      <c r="L52" s="11">
        <v>126.7963</v>
      </c>
      <c r="M52" s="12">
        <v>1991</v>
      </c>
      <c r="N52" s="12">
        <f t="shared" si="0"/>
        <v>96.674111058731199</v>
      </c>
      <c r="O52" s="10">
        <v>3.0537999999999998</v>
      </c>
      <c r="P52" s="10">
        <v>0.1951</v>
      </c>
      <c r="Q52" s="11">
        <v>96</v>
      </c>
      <c r="R52" s="10">
        <f t="shared" si="2"/>
        <v>2.7815439599999996</v>
      </c>
      <c r="T52" s="11">
        <v>58.013300000000001</v>
      </c>
      <c r="U52" s="9" t="s">
        <v>74</v>
      </c>
      <c r="V52" s="9" t="s">
        <v>987</v>
      </c>
      <c r="W52" s="14">
        <v>18</v>
      </c>
    </row>
    <row r="53" spans="1:23" ht="28.5" customHeight="1">
      <c r="A53" s="9" t="s">
        <v>77</v>
      </c>
      <c r="B53" s="9" t="s">
        <v>523</v>
      </c>
      <c r="C53" s="9">
        <v>287</v>
      </c>
      <c r="D53" s="10">
        <v>54.372</v>
      </c>
      <c r="E53" s="10">
        <v>68.183999999999997</v>
      </c>
      <c r="F53" s="9" t="s">
        <v>5</v>
      </c>
      <c r="G53" s="9">
        <v>5</v>
      </c>
      <c r="H53" s="9" t="s">
        <v>78</v>
      </c>
      <c r="I53" s="9" t="s">
        <v>6</v>
      </c>
      <c r="J53" s="9" t="s">
        <v>79</v>
      </c>
      <c r="K53" s="11">
        <v>377</v>
      </c>
      <c r="L53" s="11">
        <v>121</v>
      </c>
      <c r="M53" s="12">
        <v>1984</v>
      </c>
      <c r="N53" s="12">
        <f t="shared" si="0"/>
        <v>102.28613065895858</v>
      </c>
      <c r="O53" s="10">
        <v>2.956</v>
      </c>
      <c r="P53" s="10">
        <v>0.25819999999999999</v>
      </c>
      <c r="Q53" s="11">
        <v>93</v>
      </c>
      <c r="R53" s="10">
        <f t="shared" si="2"/>
        <v>2.4793310399999999</v>
      </c>
      <c r="T53" s="11">
        <v>56.225900000000003</v>
      </c>
      <c r="U53" s="9" t="s">
        <v>74</v>
      </c>
      <c r="V53" s="9" t="s">
        <v>988</v>
      </c>
      <c r="W53" s="14">
        <v>1</v>
      </c>
    </row>
    <row r="54" spans="1:23" ht="28.5" customHeight="1">
      <c r="A54" s="9" t="s">
        <v>77</v>
      </c>
      <c r="B54" s="9" t="s">
        <v>523</v>
      </c>
      <c r="C54" s="9">
        <v>287</v>
      </c>
      <c r="D54" s="10">
        <v>68.183999999999997</v>
      </c>
      <c r="E54" s="10">
        <v>72.867999999999995</v>
      </c>
      <c r="F54" s="9" t="s">
        <v>5</v>
      </c>
      <c r="G54" s="9">
        <v>5</v>
      </c>
      <c r="H54" s="9" t="s">
        <v>78</v>
      </c>
      <c r="I54" s="9" t="s">
        <v>6</v>
      </c>
      <c r="J54" s="9" t="s">
        <v>73</v>
      </c>
      <c r="K54" s="11">
        <v>377</v>
      </c>
      <c r="L54" s="11">
        <v>121</v>
      </c>
      <c r="M54" s="12">
        <v>1986</v>
      </c>
      <c r="N54" s="12">
        <f t="shared" si="0"/>
        <v>86.294005331589105</v>
      </c>
      <c r="O54" s="10">
        <v>3.2433000000000001</v>
      </c>
      <c r="P54" s="10">
        <v>0.18029999999999999</v>
      </c>
      <c r="Q54" s="11">
        <v>89</v>
      </c>
      <c r="R54" s="10">
        <f t="shared" si="2"/>
        <v>2.78326764</v>
      </c>
      <c r="T54" s="11">
        <v>59.722200000000001</v>
      </c>
      <c r="U54" s="9" t="s">
        <v>74</v>
      </c>
      <c r="V54" s="9" t="s">
        <v>987</v>
      </c>
      <c r="W54" s="14">
        <v>19</v>
      </c>
    </row>
    <row r="55" spans="1:23" ht="28.5" customHeight="1">
      <c r="A55" s="9" t="s">
        <v>77</v>
      </c>
      <c r="B55" s="9" t="s">
        <v>523</v>
      </c>
      <c r="C55" s="9">
        <v>287</v>
      </c>
      <c r="D55" s="10">
        <v>72.867999999999995</v>
      </c>
      <c r="E55" s="10">
        <v>74.204999999999998</v>
      </c>
      <c r="F55" s="9" t="s">
        <v>5</v>
      </c>
      <c r="G55" s="9">
        <v>5</v>
      </c>
      <c r="H55" s="9" t="s">
        <v>78</v>
      </c>
      <c r="I55" s="9" t="s">
        <v>6</v>
      </c>
      <c r="J55" s="9" t="s">
        <v>73</v>
      </c>
      <c r="K55" s="11">
        <v>942</v>
      </c>
      <c r="L55" s="11">
        <v>356</v>
      </c>
      <c r="M55" s="12">
        <v>2001</v>
      </c>
      <c r="N55" s="12">
        <f t="shared" si="0"/>
        <v>59.700354653860636</v>
      </c>
      <c r="O55" s="10">
        <v>3.7841999999999998</v>
      </c>
      <c r="P55" s="10">
        <v>0.1658</v>
      </c>
      <c r="Q55" s="11">
        <v>88</v>
      </c>
      <c r="R55" s="10">
        <f t="shared" si="2"/>
        <v>3.31424144</v>
      </c>
      <c r="T55" s="11">
        <v>54.78</v>
      </c>
      <c r="U55" s="9" t="s">
        <v>74</v>
      </c>
      <c r="V55" s="9"/>
    </row>
    <row r="56" spans="1:23" ht="28.5" customHeight="1">
      <c r="A56" s="9" t="s">
        <v>77</v>
      </c>
      <c r="B56" s="9" t="s">
        <v>523</v>
      </c>
      <c r="C56" s="9">
        <v>287</v>
      </c>
      <c r="D56" s="10">
        <v>74.204999999999998</v>
      </c>
      <c r="E56" s="10">
        <v>80.018000000000001</v>
      </c>
      <c r="F56" s="9" t="s">
        <v>5</v>
      </c>
      <c r="G56" s="9">
        <v>5</v>
      </c>
      <c r="H56" s="9" t="s">
        <v>78</v>
      </c>
      <c r="I56" s="9" t="s">
        <v>6</v>
      </c>
      <c r="J56" s="9" t="s">
        <v>79</v>
      </c>
      <c r="K56" s="11">
        <v>1822.8512000000001</v>
      </c>
      <c r="L56" s="11">
        <v>355.33600000000001</v>
      </c>
      <c r="M56" s="12">
        <v>2001</v>
      </c>
      <c r="N56" s="12">
        <f t="shared" si="0"/>
        <v>74.943546587539061</v>
      </c>
      <c r="O56" s="10">
        <v>3.464</v>
      </c>
      <c r="P56" s="10">
        <v>0.1424</v>
      </c>
      <c r="Q56" s="11">
        <v>93</v>
      </c>
      <c r="R56" s="10">
        <f t="shared" si="2"/>
        <v>3.1728889599999999</v>
      </c>
      <c r="T56" s="11">
        <v>51.7667</v>
      </c>
      <c r="U56" s="9" t="s">
        <v>74</v>
      </c>
      <c r="V56" s="9" t="s">
        <v>986</v>
      </c>
      <c r="W56" s="14">
        <v>1</v>
      </c>
    </row>
    <row r="57" spans="1:23" ht="28.5" customHeight="1">
      <c r="A57" s="9" t="s">
        <v>77</v>
      </c>
      <c r="B57" s="9" t="s">
        <v>523</v>
      </c>
      <c r="C57" s="9">
        <v>287</v>
      </c>
      <c r="D57" s="10">
        <v>80.018000000000001</v>
      </c>
      <c r="E57" s="10">
        <v>81.108000000000004</v>
      </c>
      <c r="F57" s="9" t="s">
        <v>5</v>
      </c>
      <c r="G57" s="9">
        <v>5</v>
      </c>
      <c r="H57" s="9" t="s">
        <v>214</v>
      </c>
      <c r="I57" s="9" t="s">
        <v>13</v>
      </c>
      <c r="J57" s="9" t="s">
        <v>79</v>
      </c>
      <c r="K57" s="11">
        <v>3869.7449999999999</v>
      </c>
      <c r="L57" s="11">
        <v>304.5018</v>
      </c>
      <c r="M57" s="12">
        <v>1998</v>
      </c>
      <c r="N57" s="12">
        <f t="shared" si="0"/>
        <v>101.36702259789746</v>
      </c>
      <c r="O57" s="10">
        <v>2.9718</v>
      </c>
      <c r="P57" s="10">
        <v>0.36530000000000001</v>
      </c>
      <c r="Q57" s="11">
        <v>93</v>
      </c>
      <c r="R57" s="10">
        <f t="shared" si="2"/>
        <v>2.22802364</v>
      </c>
      <c r="T57" s="11">
        <v>45.72</v>
      </c>
      <c r="U57" s="9" t="s">
        <v>213</v>
      </c>
      <c r="V57" s="9" t="s">
        <v>988</v>
      </c>
      <c r="W57" s="14">
        <v>12</v>
      </c>
    </row>
    <row r="58" spans="1:23" ht="28.5" customHeight="1">
      <c r="A58" s="9" t="s">
        <v>77</v>
      </c>
      <c r="B58" s="9" t="s">
        <v>522</v>
      </c>
      <c r="C58" s="9">
        <v>789</v>
      </c>
      <c r="D58" s="10">
        <v>81.108000000000004</v>
      </c>
      <c r="E58" s="10">
        <v>82.322000000000003</v>
      </c>
      <c r="F58" s="9" t="s">
        <v>5</v>
      </c>
      <c r="G58" s="9">
        <v>5</v>
      </c>
      <c r="H58" s="9" t="s">
        <v>214</v>
      </c>
      <c r="I58" s="9" t="s">
        <v>13</v>
      </c>
      <c r="J58" s="9" t="s">
        <v>73</v>
      </c>
      <c r="K58" s="11">
        <v>4379.8089</v>
      </c>
      <c r="L58" s="11">
        <v>353.3048</v>
      </c>
      <c r="M58" s="12">
        <v>1990</v>
      </c>
      <c r="N58" s="12">
        <f t="shared" si="0"/>
        <v>69.93033755001828</v>
      </c>
      <c r="O58" s="10">
        <v>3.5661999999999998</v>
      </c>
      <c r="P58" s="10">
        <v>0.14330000000000001</v>
      </c>
      <c r="Q58" s="11">
        <v>99</v>
      </c>
      <c r="R58" s="10">
        <f t="shared" si="2"/>
        <v>3.4540604400000001</v>
      </c>
      <c r="T58" s="11">
        <v>52.433300000000003</v>
      </c>
      <c r="U58" s="9" t="s">
        <v>213</v>
      </c>
      <c r="V58" s="9" t="s">
        <v>988</v>
      </c>
      <c r="W58" s="14">
        <v>28</v>
      </c>
    </row>
    <row r="59" spans="1:23" ht="28.5" customHeight="1">
      <c r="A59" s="9" t="s">
        <v>77</v>
      </c>
      <c r="B59" s="9" t="s">
        <v>522</v>
      </c>
      <c r="C59" s="9">
        <v>789</v>
      </c>
      <c r="D59" s="10">
        <v>82.322000000000003</v>
      </c>
      <c r="E59" s="10">
        <v>90.710999999999999</v>
      </c>
      <c r="F59" s="9" t="s">
        <v>5</v>
      </c>
      <c r="G59" s="9">
        <v>5</v>
      </c>
      <c r="H59" s="9" t="s">
        <v>80</v>
      </c>
      <c r="I59" s="9" t="s">
        <v>6</v>
      </c>
      <c r="J59" s="9" t="s">
        <v>73</v>
      </c>
      <c r="K59" s="11">
        <v>2954.6125999999999</v>
      </c>
      <c r="L59" s="11">
        <v>350.66829999999999</v>
      </c>
      <c r="M59" s="12">
        <v>2003</v>
      </c>
      <c r="N59" s="12">
        <f t="shared" si="0"/>
        <v>59.368076163631372</v>
      </c>
      <c r="O59" s="10">
        <v>3.7915000000000001</v>
      </c>
      <c r="P59" s="10">
        <v>0.17599999999999999</v>
      </c>
      <c r="Q59" s="11">
        <v>99</v>
      </c>
      <c r="R59" s="10">
        <f t="shared" si="2"/>
        <v>3.6375960000000003</v>
      </c>
      <c r="T59" s="11">
        <v>30</v>
      </c>
      <c r="U59" s="9" t="s">
        <v>74</v>
      </c>
      <c r="V59" s="9" t="s">
        <v>986</v>
      </c>
      <c r="W59" s="14">
        <v>28</v>
      </c>
    </row>
    <row r="60" spans="1:23" ht="28.5" customHeight="1">
      <c r="A60" s="9" t="s">
        <v>77</v>
      </c>
      <c r="B60" s="9" t="s">
        <v>522</v>
      </c>
      <c r="C60" s="9">
        <v>789</v>
      </c>
      <c r="D60" s="10">
        <v>90.710999999999999</v>
      </c>
      <c r="E60" s="10">
        <v>90.867000000000004</v>
      </c>
      <c r="F60" s="9" t="s">
        <v>5</v>
      </c>
      <c r="G60" s="9">
        <v>5</v>
      </c>
      <c r="H60" s="9" t="s">
        <v>81</v>
      </c>
      <c r="I60" s="9" t="s">
        <v>6</v>
      </c>
      <c r="J60" s="9" t="s">
        <v>73</v>
      </c>
      <c r="K60" s="11">
        <v>2659</v>
      </c>
      <c r="L60" s="11">
        <v>352</v>
      </c>
      <c r="M60" s="12">
        <v>1994</v>
      </c>
      <c r="N60" s="12">
        <f t="shared" si="0"/>
        <v>69.616370422067632</v>
      </c>
      <c r="O60" s="10">
        <v>3.5727000000000002</v>
      </c>
      <c r="P60" s="10">
        <v>0.15010000000000001</v>
      </c>
      <c r="Q60" s="11">
        <v>90</v>
      </c>
      <c r="R60" s="10">
        <f t="shared" si="2"/>
        <v>3.1825799600000004</v>
      </c>
      <c r="U60" s="9" t="s">
        <v>213</v>
      </c>
      <c r="V60" s="9" t="s">
        <v>986</v>
      </c>
      <c r="W60" s="14">
        <v>31</v>
      </c>
    </row>
    <row r="61" spans="1:23" ht="28.5" customHeight="1">
      <c r="A61" s="9" t="s">
        <v>77</v>
      </c>
      <c r="B61" s="9" t="s">
        <v>522</v>
      </c>
      <c r="C61" s="9">
        <v>789</v>
      </c>
      <c r="D61" s="10">
        <v>90.867000000000004</v>
      </c>
      <c r="E61" s="10">
        <v>104.107</v>
      </c>
      <c r="F61" s="9" t="s">
        <v>5</v>
      </c>
      <c r="G61" s="9">
        <v>5</v>
      </c>
      <c r="H61" s="9" t="s">
        <v>81</v>
      </c>
      <c r="I61" s="9" t="s">
        <v>13</v>
      </c>
      <c r="J61" s="9" t="s">
        <v>79</v>
      </c>
      <c r="K61" s="11">
        <v>2029.3101999999999</v>
      </c>
      <c r="L61" s="11">
        <v>388.6764</v>
      </c>
      <c r="M61" s="12">
        <v>1994</v>
      </c>
      <c r="N61" s="12">
        <f t="shared" si="0"/>
        <v>74.094521571387247</v>
      </c>
      <c r="O61" s="10">
        <v>3.4811000000000001</v>
      </c>
      <c r="P61" s="10">
        <v>0.19950000000000001</v>
      </c>
      <c r="Q61" s="11">
        <v>93</v>
      </c>
      <c r="R61" s="10">
        <f t="shared" si="2"/>
        <v>3.1118990000000002</v>
      </c>
      <c r="T61" s="11">
        <v>50.622199999999999</v>
      </c>
      <c r="U61" s="9" t="s">
        <v>74</v>
      </c>
      <c r="V61" s="9" t="s">
        <v>987</v>
      </c>
      <c r="W61" s="14">
        <v>33</v>
      </c>
    </row>
    <row r="62" spans="1:23" ht="28.5" customHeight="1">
      <c r="A62" s="9" t="s">
        <v>77</v>
      </c>
      <c r="B62" s="9" t="s">
        <v>522</v>
      </c>
      <c r="C62" s="9">
        <v>789</v>
      </c>
      <c r="D62" s="10">
        <v>104.107</v>
      </c>
      <c r="E62" s="10">
        <v>105.10299999999999</v>
      </c>
      <c r="F62" s="9" t="s">
        <v>5</v>
      </c>
      <c r="G62" s="9">
        <v>5</v>
      </c>
      <c r="H62" s="9" t="s">
        <v>217</v>
      </c>
      <c r="I62" s="9" t="s">
        <v>6</v>
      </c>
      <c r="J62" s="9" t="s">
        <v>79</v>
      </c>
      <c r="K62" s="11">
        <v>8582.6937999999991</v>
      </c>
      <c r="L62" s="11">
        <v>547.19479999999999</v>
      </c>
      <c r="M62" s="12">
        <v>2008</v>
      </c>
      <c r="N62" s="12">
        <f t="shared" si="0"/>
        <v>116.43545236023465</v>
      </c>
      <c r="O62" s="10">
        <v>2.7231000000000001</v>
      </c>
      <c r="P62" s="10">
        <v>0.22220000000000001</v>
      </c>
      <c r="Q62" s="11">
        <v>93</v>
      </c>
      <c r="R62" s="10">
        <f t="shared" si="2"/>
        <v>2.3156086400000002</v>
      </c>
      <c r="T62" s="11">
        <v>39.475000000000001</v>
      </c>
      <c r="U62" s="9" t="s">
        <v>213</v>
      </c>
      <c r="V62" s="9" t="s">
        <v>986</v>
      </c>
      <c r="W62" s="14">
        <v>6</v>
      </c>
    </row>
    <row r="63" spans="1:23" ht="28.5" customHeight="1">
      <c r="A63" s="9" t="s">
        <v>77</v>
      </c>
      <c r="B63" s="9" t="s">
        <v>522</v>
      </c>
      <c r="C63" s="9">
        <v>789</v>
      </c>
      <c r="D63" s="10">
        <v>105.10299999999999</v>
      </c>
      <c r="E63" s="10">
        <v>106.342</v>
      </c>
      <c r="F63" s="9" t="s">
        <v>5</v>
      </c>
      <c r="G63" s="9">
        <v>5</v>
      </c>
      <c r="H63" s="9" t="s">
        <v>217</v>
      </c>
      <c r="I63" s="9" t="s">
        <v>12</v>
      </c>
      <c r="J63" s="9" t="s">
        <v>73</v>
      </c>
      <c r="K63" s="11">
        <v>10243.423699999999</v>
      </c>
      <c r="L63" s="11">
        <v>476.96850000000001</v>
      </c>
      <c r="M63" s="12">
        <v>1990</v>
      </c>
      <c r="N63" s="12">
        <f>(LN(O63/5))/-0.0038</f>
        <v>238.84956810407962</v>
      </c>
      <c r="O63" s="10">
        <v>2.0173999999999999</v>
      </c>
      <c r="P63" s="10" t="s">
        <v>226</v>
      </c>
      <c r="Q63" s="11">
        <v>83</v>
      </c>
      <c r="R63" s="10">
        <v>1.5</v>
      </c>
      <c r="S63" s="10">
        <v>0.27079999999999999</v>
      </c>
      <c r="T63" s="11">
        <v>30.98</v>
      </c>
      <c r="U63" s="9" t="s">
        <v>213</v>
      </c>
      <c r="V63" s="9" t="s">
        <v>987</v>
      </c>
      <c r="W63" s="14">
        <v>9</v>
      </c>
    </row>
    <row r="64" spans="1:23" ht="28.5" customHeight="1">
      <c r="A64" s="9" t="s">
        <v>77</v>
      </c>
      <c r="B64" s="9" t="s">
        <v>522</v>
      </c>
      <c r="C64" s="9">
        <v>789</v>
      </c>
      <c r="D64" s="10">
        <v>106.342</v>
      </c>
      <c r="E64" s="10">
        <v>109.70399999999999</v>
      </c>
      <c r="F64" s="9" t="s">
        <v>5</v>
      </c>
      <c r="G64" s="9">
        <v>5</v>
      </c>
      <c r="H64" s="9" t="s">
        <v>218</v>
      </c>
      <c r="I64" s="9" t="s">
        <v>57</v>
      </c>
      <c r="J64" s="9" t="s">
        <v>86</v>
      </c>
      <c r="K64" s="11">
        <v>4150.4723000000004</v>
      </c>
      <c r="L64" s="11">
        <v>434.9366</v>
      </c>
      <c r="M64" s="12">
        <v>1990</v>
      </c>
      <c r="N64" s="12">
        <f t="shared" si="0"/>
        <v>97.386963195822531</v>
      </c>
      <c r="O64" s="10">
        <v>3.0411999999999999</v>
      </c>
      <c r="P64" s="10">
        <v>0.25609999999999999</v>
      </c>
      <c r="Q64" s="11">
        <v>94</v>
      </c>
      <c r="R64" s="10">
        <f t="shared" ref="R64:R97" si="3">O64-(4*(P64^2))-(3*(1-Q64/100))</f>
        <v>2.5988511599999997</v>
      </c>
      <c r="T64" s="11">
        <v>44.9375</v>
      </c>
      <c r="U64" s="9" t="s">
        <v>213</v>
      </c>
      <c r="V64" s="9" t="s">
        <v>987</v>
      </c>
      <c r="W64" s="14">
        <v>22</v>
      </c>
    </row>
    <row r="65" spans="1:23" ht="28.5" customHeight="1">
      <c r="A65" s="9" t="s">
        <v>77</v>
      </c>
      <c r="B65" s="9" t="s">
        <v>522</v>
      </c>
      <c r="C65" s="9">
        <v>789</v>
      </c>
      <c r="D65" s="10">
        <v>109.70399999999999</v>
      </c>
      <c r="E65" s="10">
        <v>119.126</v>
      </c>
      <c r="F65" s="9" t="s">
        <v>5</v>
      </c>
      <c r="G65" s="9">
        <v>5</v>
      </c>
      <c r="H65" s="9" t="s">
        <v>82</v>
      </c>
      <c r="I65" s="9" t="s">
        <v>13</v>
      </c>
      <c r="J65" s="9" t="s">
        <v>73</v>
      </c>
      <c r="K65" s="11">
        <v>2275.6907000000001</v>
      </c>
      <c r="L65" s="11">
        <v>478.13920000000002</v>
      </c>
      <c r="M65" s="12">
        <v>2010</v>
      </c>
      <c r="N65" s="12">
        <f t="shared" si="0"/>
        <v>41.726213037688353</v>
      </c>
      <c r="O65" s="10">
        <v>4.2</v>
      </c>
      <c r="P65" s="10">
        <v>0.02</v>
      </c>
      <c r="Q65" s="11">
        <v>100</v>
      </c>
      <c r="R65" s="10">
        <f t="shared" si="3"/>
        <v>4.1984000000000004</v>
      </c>
      <c r="T65" s="11">
        <v>47.463200000000001</v>
      </c>
      <c r="U65" s="9" t="s">
        <v>74</v>
      </c>
      <c r="V65" s="9"/>
    </row>
    <row r="66" spans="1:23" ht="28.5" customHeight="1">
      <c r="A66" s="9" t="s">
        <v>77</v>
      </c>
      <c r="B66" s="9" t="s">
        <v>522</v>
      </c>
      <c r="C66" s="9">
        <v>789</v>
      </c>
      <c r="D66" s="10">
        <v>119.126</v>
      </c>
      <c r="E66" s="10">
        <v>121.176</v>
      </c>
      <c r="F66" s="9" t="s">
        <v>5</v>
      </c>
      <c r="G66" s="9">
        <v>5</v>
      </c>
      <c r="H66" s="9" t="s">
        <v>82</v>
      </c>
      <c r="I66" s="9" t="s">
        <v>6</v>
      </c>
      <c r="J66" s="9" t="s">
        <v>73</v>
      </c>
      <c r="K66" s="11">
        <v>2432</v>
      </c>
      <c r="L66" s="11">
        <v>567</v>
      </c>
      <c r="M66" s="12">
        <v>1996</v>
      </c>
      <c r="N66" s="12">
        <f t="shared" ref="N66:N129" si="4">(LN(O66/5.35))/-0.0058</f>
        <v>54.207505696612238</v>
      </c>
      <c r="O66" s="10">
        <v>3.9066999999999998</v>
      </c>
      <c r="P66" s="10">
        <v>0.21870000000000001</v>
      </c>
      <c r="Q66" s="11">
        <v>87</v>
      </c>
      <c r="R66" s="10">
        <f t="shared" si="3"/>
        <v>3.3253812399999996</v>
      </c>
      <c r="T66" s="11">
        <v>50.15</v>
      </c>
      <c r="U66" s="9" t="s">
        <v>74</v>
      </c>
      <c r="V66" s="9" t="s">
        <v>988</v>
      </c>
      <c r="W66" s="14">
        <v>4</v>
      </c>
    </row>
    <row r="67" spans="1:23" ht="28.5" customHeight="1">
      <c r="A67" s="9" t="s">
        <v>77</v>
      </c>
      <c r="B67" s="9" t="s">
        <v>522</v>
      </c>
      <c r="C67" s="9">
        <v>789</v>
      </c>
      <c r="D67" s="10">
        <v>121.176</v>
      </c>
      <c r="E67" s="10">
        <v>126.819</v>
      </c>
      <c r="F67" s="9" t="s">
        <v>5</v>
      </c>
      <c r="G67" s="9">
        <v>5</v>
      </c>
      <c r="H67" s="9" t="s">
        <v>82</v>
      </c>
      <c r="I67" s="9" t="s">
        <v>6</v>
      </c>
      <c r="J67" s="9" t="s">
        <v>79</v>
      </c>
      <c r="K67" s="11">
        <v>2432</v>
      </c>
      <c r="L67" s="11">
        <v>567</v>
      </c>
      <c r="M67" s="12">
        <v>1996</v>
      </c>
      <c r="N67" s="12">
        <f t="shared" si="4"/>
        <v>66.74964061632916</v>
      </c>
      <c r="O67" s="10">
        <v>3.6326000000000001</v>
      </c>
      <c r="P67" s="10">
        <v>0.2457</v>
      </c>
      <c r="Q67" s="11">
        <v>87</v>
      </c>
      <c r="R67" s="10">
        <f t="shared" si="3"/>
        <v>3.0011260399999999</v>
      </c>
      <c r="T67" s="11">
        <v>49.991700000000002</v>
      </c>
      <c r="U67" s="9" t="s">
        <v>74</v>
      </c>
      <c r="V67" s="9" t="s">
        <v>988</v>
      </c>
      <c r="W67" s="14">
        <v>3</v>
      </c>
    </row>
    <row r="68" spans="1:23" ht="28.5" customHeight="1">
      <c r="A68" s="9" t="s">
        <v>77</v>
      </c>
      <c r="B68" s="9" t="s">
        <v>522</v>
      </c>
      <c r="C68" s="9">
        <v>789</v>
      </c>
      <c r="D68" s="10">
        <v>126.819</v>
      </c>
      <c r="E68" s="10">
        <v>127.29900000000001</v>
      </c>
      <c r="F68" s="9" t="s">
        <v>5</v>
      </c>
      <c r="G68" s="9">
        <v>5</v>
      </c>
      <c r="H68" s="9" t="s">
        <v>219</v>
      </c>
      <c r="I68" s="9" t="s">
        <v>6</v>
      </c>
      <c r="J68" s="9" t="s">
        <v>79</v>
      </c>
      <c r="K68" s="11">
        <v>2293.8344000000002</v>
      </c>
      <c r="L68" s="11">
        <v>555.91719999999998</v>
      </c>
      <c r="M68" s="12">
        <v>1996</v>
      </c>
      <c r="N68" s="12">
        <f t="shared" si="4"/>
        <v>85.996566102718049</v>
      </c>
      <c r="O68" s="10">
        <v>3.2488999999999999</v>
      </c>
      <c r="P68" s="10">
        <v>0.3453</v>
      </c>
      <c r="Q68" s="11">
        <v>87</v>
      </c>
      <c r="R68" s="10">
        <f t="shared" si="3"/>
        <v>2.3819716399999997</v>
      </c>
      <c r="T68" s="11">
        <v>43.8</v>
      </c>
      <c r="U68" s="9" t="s">
        <v>213</v>
      </c>
      <c r="V68" s="9" t="s">
        <v>987</v>
      </c>
      <c r="W68" s="14">
        <v>4</v>
      </c>
    </row>
    <row r="69" spans="1:23" ht="28.5" customHeight="1">
      <c r="A69" s="9" t="s">
        <v>146</v>
      </c>
      <c r="B69" s="9" t="s">
        <v>522</v>
      </c>
      <c r="C69" s="9">
        <v>30</v>
      </c>
      <c r="D69" s="10">
        <v>0</v>
      </c>
      <c r="E69" s="10">
        <v>1.7430000000000001</v>
      </c>
      <c r="F69" s="9" t="s">
        <v>5</v>
      </c>
      <c r="G69" s="9">
        <v>5</v>
      </c>
      <c r="H69" s="9" t="s">
        <v>147</v>
      </c>
      <c r="I69" s="9" t="s">
        <v>6</v>
      </c>
      <c r="J69" s="9" t="s">
        <v>73</v>
      </c>
      <c r="K69" s="11">
        <v>498.21460000000002</v>
      </c>
      <c r="L69" s="11">
        <v>45.500900000000001</v>
      </c>
      <c r="M69" s="12">
        <v>1991</v>
      </c>
      <c r="N69" s="12">
        <f t="shared" si="4"/>
        <v>102.0063894513976</v>
      </c>
      <c r="O69" s="10">
        <v>2.9607999999999999</v>
      </c>
      <c r="P69" s="10">
        <v>0.16689999999999999</v>
      </c>
      <c r="Q69" s="11">
        <v>100</v>
      </c>
      <c r="R69" s="10">
        <f t="shared" si="3"/>
        <v>2.8493775599999998</v>
      </c>
      <c r="T69" s="11">
        <v>53.337499999999999</v>
      </c>
      <c r="U69" s="9" t="s">
        <v>63</v>
      </c>
      <c r="V69" s="9" t="s">
        <v>987</v>
      </c>
      <c r="W69" s="14">
        <v>33</v>
      </c>
    </row>
    <row r="70" spans="1:23" ht="28.5" customHeight="1">
      <c r="A70" s="9" t="s">
        <v>146</v>
      </c>
      <c r="B70" s="9" t="s">
        <v>522</v>
      </c>
      <c r="C70" s="9">
        <v>30</v>
      </c>
      <c r="D70" s="10">
        <v>101.312</v>
      </c>
      <c r="E70" s="10">
        <v>112.059</v>
      </c>
      <c r="F70" s="9" t="s">
        <v>5</v>
      </c>
      <c r="G70" s="9">
        <v>5</v>
      </c>
      <c r="H70" s="9" t="s">
        <v>147</v>
      </c>
      <c r="I70" s="9" t="s">
        <v>6</v>
      </c>
      <c r="J70" s="9" t="s">
        <v>73</v>
      </c>
      <c r="K70" s="11">
        <v>379.98489999999998</v>
      </c>
      <c r="L70" s="11">
        <v>42.514400000000002</v>
      </c>
      <c r="M70" s="12">
        <v>2000</v>
      </c>
      <c r="N70" s="12">
        <f t="shared" si="4"/>
        <v>103.2043006804842</v>
      </c>
      <c r="O70" s="10">
        <v>2.9403000000000001</v>
      </c>
      <c r="P70" s="10">
        <v>0.221</v>
      </c>
      <c r="Q70" s="11">
        <v>94</v>
      </c>
      <c r="R70" s="10">
        <f t="shared" si="3"/>
        <v>2.5649359999999999</v>
      </c>
      <c r="T70" s="11">
        <v>45.634799999999998</v>
      </c>
      <c r="U70" s="9" t="s">
        <v>63</v>
      </c>
      <c r="V70" s="9" t="s">
        <v>987</v>
      </c>
      <c r="W70" s="14">
        <v>18</v>
      </c>
    </row>
    <row r="71" spans="1:23" ht="28.5" customHeight="1">
      <c r="A71" s="9" t="s">
        <v>146</v>
      </c>
      <c r="B71" s="9" t="s">
        <v>522</v>
      </c>
      <c r="C71" s="9">
        <v>30</v>
      </c>
      <c r="D71" s="10">
        <v>112.059</v>
      </c>
      <c r="E71" s="10">
        <v>116.904</v>
      </c>
      <c r="F71" s="9" t="s">
        <v>5</v>
      </c>
      <c r="G71" s="9">
        <v>5</v>
      </c>
      <c r="H71" s="9" t="s">
        <v>147</v>
      </c>
      <c r="I71" s="9" t="s">
        <v>6</v>
      </c>
      <c r="J71" s="9" t="s">
        <v>73</v>
      </c>
      <c r="K71" s="11">
        <v>367</v>
      </c>
      <c r="L71" s="11">
        <v>40</v>
      </c>
      <c r="M71" s="12">
        <v>2009</v>
      </c>
      <c r="N71" s="12">
        <f t="shared" si="4"/>
        <v>43.376118385300536</v>
      </c>
      <c r="O71" s="10">
        <v>4.16</v>
      </c>
      <c r="P71" s="10">
        <v>0.04</v>
      </c>
      <c r="Q71" s="11">
        <v>100</v>
      </c>
      <c r="R71" s="10">
        <f t="shared" si="3"/>
        <v>4.1536</v>
      </c>
      <c r="T71" s="11">
        <v>54.4</v>
      </c>
      <c r="U71" s="9" t="s">
        <v>63</v>
      </c>
      <c r="V71" s="9"/>
    </row>
    <row r="72" spans="1:23" ht="28.5" customHeight="1">
      <c r="A72" s="9" t="s">
        <v>146</v>
      </c>
      <c r="B72" s="9" t="s">
        <v>522</v>
      </c>
      <c r="C72" s="9">
        <v>30</v>
      </c>
      <c r="D72" s="10">
        <v>116.904</v>
      </c>
      <c r="E72" s="10">
        <v>121.884</v>
      </c>
      <c r="F72" s="9" t="s">
        <v>5</v>
      </c>
      <c r="G72" s="9">
        <v>5</v>
      </c>
      <c r="H72" s="9" t="s">
        <v>147</v>
      </c>
      <c r="I72" s="9" t="s">
        <v>6</v>
      </c>
      <c r="J72" s="9" t="s">
        <v>73</v>
      </c>
      <c r="K72" s="11">
        <v>389.36630000000002</v>
      </c>
      <c r="L72" s="11">
        <v>32.9831</v>
      </c>
      <c r="M72" s="12">
        <v>2009</v>
      </c>
      <c r="N72" s="12">
        <f t="shared" si="4"/>
        <v>43.376118385300536</v>
      </c>
      <c r="O72" s="10">
        <v>4.16</v>
      </c>
      <c r="P72" s="10">
        <v>0.04</v>
      </c>
      <c r="Q72" s="11">
        <v>100</v>
      </c>
      <c r="R72" s="10">
        <f t="shared" si="3"/>
        <v>4.1536</v>
      </c>
      <c r="T72" s="11">
        <v>52.39</v>
      </c>
      <c r="U72" s="9" t="s">
        <v>63</v>
      </c>
      <c r="V72" s="9"/>
    </row>
    <row r="73" spans="1:23" ht="28.5" customHeight="1">
      <c r="A73" s="9" t="s">
        <v>146</v>
      </c>
      <c r="B73" s="9" t="s">
        <v>522</v>
      </c>
      <c r="C73" s="9">
        <v>30</v>
      </c>
      <c r="D73" s="10">
        <v>121.884</v>
      </c>
      <c r="E73" s="10">
        <v>125.58799999999999</v>
      </c>
      <c r="F73" s="9" t="s">
        <v>5</v>
      </c>
      <c r="G73" s="9">
        <v>5</v>
      </c>
      <c r="H73" s="9" t="s">
        <v>148</v>
      </c>
      <c r="I73" s="9" t="s">
        <v>6</v>
      </c>
      <c r="J73" s="9" t="s">
        <v>73</v>
      </c>
      <c r="K73" s="11">
        <v>427.00970000000001</v>
      </c>
      <c r="L73" s="11">
        <v>24.901</v>
      </c>
      <c r="M73" s="12">
        <v>2009</v>
      </c>
      <c r="N73" s="12">
        <f t="shared" si="4"/>
        <v>43.376118385300536</v>
      </c>
      <c r="O73" s="10">
        <v>4.16</v>
      </c>
      <c r="P73" s="10">
        <v>0.04</v>
      </c>
      <c r="Q73" s="11">
        <v>100</v>
      </c>
      <c r="R73" s="10">
        <f t="shared" si="3"/>
        <v>4.1536</v>
      </c>
      <c r="T73" s="11">
        <v>55.84</v>
      </c>
      <c r="U73" s="9" t="s">
        <v>63</v>
      </c>
      <c r="V73" s="9"/>
    </row>
    <row r="74" spans="1:23" ht="28.5" customHeight="1">
      <c r="A74" s="9" t="s">
        <v>149</v>
      </c>
      <c r="B74" s="9" t="s">
        <v>522</v>
      </c>
      <c r="C74" s="9">
        <v>31</v>
      </c>
      <c r="D74" s="10">
        <v>0</v>
      </c>
      <c r="E74" s="10">
        <v>0.16900000000000001</v>
      </c>
      <c r="F74" s="9" t="s">
        <v>5</v>
      </c>
      <c r="G74" s="9">
        <v>5</v>
      </c>
      <c r="H74" s="9" t="s">
        <v>150</v>
      </c>
      <c r="I74" s="9" t="s">
        <v>6</v>
      </c>
      <c r="J74" s="9" t="s">
        <v>73</v>
      </c>
      <c r="K74" s="11">
        <v>110</v>
      </c>
      <c r="L74" s="11">
        <v>6</v>
      </c>
      <c r="M74" s="12">
        <v>2010</v>
      </c>
      <c r="N74" s="12">
        <f t="shared" si="4"/>
        <v>41.726213037688353</v>
      </c>
      <c r="O74" s="10">
        <v>4.2</v>
      </c>
      <c r="P74" s="10">
        <v>0.02</v>
      </c>
      <c r="Q74" s="11">
        <v>100</v>
      </c>
      <c r="R74" s="10">
        <f t="shared" si="3"/>
        <v>4.1984000000000004</v>
      </c>
      <c r="T74" s="11">
        <v>60.3</v>
      </c>
      <c r="U74" s="9" t="s">
        <v>63</v>
      </c>
      <c r="V74" s="9"/>
    </row>
    <row r="75" spans="1:23" ht="28.5" customHeight="1">
      <c r="A75" s="9" t="s">
        <v>149</v>
      </c>
      <c r="B75" s="9" t="s">
        <v>522</v>
      </c>
      <c r="C75" s="9">
        <v>31</v>
      </c>
      <c r="D75" s="10">
        <v>0.16900000000000001</v>
      </c>
      <c r="E75" s="10">
        <v>1.014</v>
      </c>
      <c r="F75" s="9" t="s">
        <v>5</v>
      </c>
      <c r="G75" s="9">
        <v>5</v>
      </c>
      <c r="H75" s="9" t="s">
        <v>150</v>
      </c>
      <c r="I75" s="9" t="s">
        <v>6</v>
      </c>
      <c r="J75" s="9" t="s">
        <v>73</v>
      </c>
      <c r="K75" s="11">
        <v>260.44499999999999</v>
      </c>
      <c r="L75" s="11">
        <v>26.849699999999999</v>
      </c>
      <c r="M75" s="12">
        <v>2010</v>
      </c>
      <c r="N75" s="12">
        <f t="shared" si="4"/>
        <v>41.726213037688353</v>
      </c>
      <c r="O75" s="10">
        <v>4.2</v>
      </c>
      <c r="P75" s="10">
        <v>0.02</v>
      </c>
      <c r="Q75" s="11">
        <v>100</v>
      </c>
      <c r="R75" s="10">
        <f t="shared" si="3"/>
        <v>4.1984000000000004</v>
      </c>
      <c r="T75" s="11">
        <v>54.466700000000003</v>
      </c>
      <c r="U75" s="9" t="s">
        <v>63</v>
      </c>
      <c r="V75" s="9"/>
    </row>
    <row r="76" spans="1:23" ht="28.5" customHeight="1">
      <c r="A76" s="9" t="s">
        <v>149</v>
      </c>
      <c r="B76" s="9" t="s">
        <v>522</v>
      </c>
      <c r="C76" s="9">
        <v>31</v>
      </c>
      <c r="D76" s="10">
        <v>1.014</v>
      </c>
      <c r="E76" s="10">
        <v>4.28</v>
      </c>
      <c r="F76" s="9" t="s">
        <v>5</v>
      </c>
      <c r="G76" s="9">
        <v>5</v>
      </c>
      <c r="H76" s="9" t="s">
        <v>150</v>
      </c>
      <c r="I76" s="9" t="s">
        <v>6</v>
      </c>
      <c r="J76" s="9" t="s">
        <v>73</v>
      </c>
      <c r="K76" s="11">
        <v>256</v>
      </c>
      <c r="L76" s="11">
        <v>29</v>
      </c>
      <c r="M76" s="12">
        <v>2003</v>
      </c>
      <c r="N76" s="12">
        <f t="shared" si="4"/>
        <v>58.393151729739373</v>
      </c>
      <c r="O76" s="10">
        <v>3.8130000000000002</v>
      </c>
      <c r="P76" s="10">
        <v>8.8099999999999998E-2</v>
      </c>
      <c r="Q76" s="11">
        <v>98</v>
      </c>
      <c r="R76" s="10">
        <f t="shared" si="3"/>
        <v>3.7219535600000002</v>
      </c>
      <c r="T76" s="11">
        <v>52.087499999999999</v>
      </c>
      <c r="U76" s="9" t="s">
        <v>63</v>
      </c>
      <c r="V76" s="9" t="s">
        <v>986</v>
      </c>
      <c r="W76" s="14">
        <v>16</v>
      </c>
    </row>
    <row r="77" spans="1:23" ht="28.5" customHeight="1">
      <c r="A77" s="9" t="s">
        <v>149</v>
      </c>
      <c r="B77" s="9" t="s">
        <v>522</v>
      </c>
      <c r="C77" s="9">
        <v>31</v>
      </c>
      <c r="D77" s="10">
        <v>4.28</v>
      </c>
      <c r="E77" s="10">
        <v>5.476</v>
      </c>
      <c r="F77" s="9" t="s">
        <v>5</v>
      </c>
      <c r="G77" s="9">
        <v>5</v>
      </c>
      <c r="H77" s="9" t="s">
        <v>150</v>
      </c>
      <c r="I77" s="9" t="s">
        <v>6</v>
      </c>
      <c r="J77" s="9" t="s">
        <v>73</v>
      </c>
      <c r="K77" s="11">
        <v>256</v>
      </c>
      <c r="L77" s="11">
        <v>29</v>
      </c>
      <c r="M77" s="12">
        <v>2003</v>
      </c>
      <c r="N77" s="12">
        <f t="shared" si="4"/>
        <v>55.563287485965965</v>
      </c>
      <c r="O77" s="10">
        <v>3.8761000000000001</v>
      </c>
      <c r="P77" s="10">
        <v>8.7499999999999994E-2</v>
      </c>
      <c r="Q77" s="11">
        <v>95</v>
      </c>
      <c r="R77" s="10">
        <f t="shared" si="3"/>
        <v>3.6954750000000001</v>
      </c>
      <c r="T77" s="11">
        <v>55.7</v>
      </c>
      <c r="U77" s="9" t="s">
        <v>63</v>
      </c>
      <c r="V77" s="9" t="s">
        <v>986</v>
      </c>
      <c r="W77" s="14">
        <v>13</v>
      </c>
    </row>
    <row r="78" spans="1:23" ht="28.5" customHeight="1">
      <c r="A78" s="9" t="s">
        <v>149</v>
      </c>
      <c r="B78" s="9" t="s">
        <v>522</v>
      </c>
      <c r="C78" s="9">
        <v>31</v>
      </c>
      <c r="D78" s="10">
        <v>5.476</v>
      </c>
      <c r="E78" s="10">
        <v>14.8</v>
      </c>
      <c r="F78" s="9" t="s">
        <v>5</v>
      </c>
      <c r="G78" s="9">
        <v>5</v>
      </c>
      <c r="H78" s="9" t="s">
        <v>150</v>
      </c>
      <c r="I78" s="9" t="s">
        <v>6</v>
      </c>
      <c r="J78" s="9" t="s">
        <v>73</v>
      </c>
      <c r="K78" s="11">
        <v>171.9871</v>
      </c>
      <c r="L78" s="11">
        <v>18.2879</v>
      </c>
      <c r="M78" s="12">
        <v>2009</v>
      </c>
      <c r="N78" s="12">
        <f t="shared" si="4"/>
        <v>43.376118385300536</v>
      </c>
      <c r="O78" s="10">
        <v>4.16</v>
      </c>
      <c r="P78" s="10">
        <v>0.04</v>
      </c>
      <c r="Q78" s="11">
        <v>100</v>
      </c>
      <c r="R78" s="10">
        <f t="shared" si="3"/>
        <v>4.1536</v>
      </c>
      <c r="T78" s="11">
        <v>57.3</v>
      </c>
      <c r="U78" s="9" t="s">
        <v>63</v>
      </c>
      <c r="V78" s="9"/>
    </row>
    <row r="79" spans="1:23" ht="28.5" customHeight="1">
      <c r="A79" s="9" t="s">
        <v>149</v>
      </c>
      <c r="B79" s="9" t="s">
        <v>522</v>
      </c>
      <c r="C79" s="9">
        <v>31</v>
      </c>
      <c r="D79" s="10">
        <v>14.8</v>
      </c>
      <c r="E79" s="10">
        <v>17.077999999999999</v>
      </c>
      <c r="F79" s="9" t="s">
        <v>5</v>
      </c>
      <c r="G79" s="9">
        <v>5</v>
      </c>
      <c r="H79" s="9" t="s">
        <v>150</v>
      </c>
      <c r="I79" s="9" t="s">
        <v>6</v>
      </c>
      <c r="J79" s="9" t="s">
        <v>73</v>
      </c>
      <c r="K79" s="11">
        <v>106</v>
      </c>
      <c r="L79" s="11">
        <v>12</v>
      </c>
      <c r="M79" s="12">
        <v>1949</v>
      </c>
      <c r="N79" s="12">
        <f t="shared" si="4"/>
        <v>114.58396056779605</v>
      </c>
      <c r="O79" s="10">
        <v>2.7524999999999999</v>
      </c>
      <c r="P79" s="10">
        <v>0.29820000000000002</v>
      </c>
      <c r="Q79" s="11">
        <v>97</v>
      </c>
      <c r="R79" s="10">
        <f t="shared" si="3"/>
        <v>2.3068070399999998</v>
      </c>
      <c r="T79" s="11">
        <v>56.34</v>
      </c>
      <c r="U79" s="9" t="s">
        <v>63</v>
      </c>
      <c r="V79" s="9" t="s">
        <v>988</v>
      </c>
      <c r="W79" s="14">
        <v>6</v>
      </c>
    </row>
    <row r="80" spans="1:23" ht="28.5" customHeight="1">
      <c r="A80" s="9" t="s">
        <v>149</v>
      </c>
      <c r="B80" s="9" t="s">
        <v>522</v>
      </c>
      <c r="C80" s="9">
        <v>31</v>
      </c>
      <c r="D80" s="10">
        <v>17.077999999999999</v>
      </c>
      <c r="E80" s="10">
        <v>22.085999999999999</v>
      </c>
      <c r="F80" s="9" t="s">
        <v>5</v>
      </c>
      <c r="G80" s="9">
        <v>5</v>
      </c>
      <c r="H80" s="9" t="s">
        <v>150</v>
      </c>
      <c r="I80" s="9" t="s">
        <v>6</v>
      </c>
      <c r="J80" s="9" t="s">
        <v>73</v>
      </c>
      <c r="K80" s="11">
        <v>106</v>
      </c>
      <c r="L80" s="11">
        <v>12</v>
      </c>
      <c r="M80" s="12">
        <v>1949</v>
      </c>
      <c r="N80" s="12">
        <f t="shared" si="4"/>
        <v>94.152003643500805</v>
      </c>
      <c r="O80" s="10">
        <v>3.0988000000000002</v>
      </c>
      <c r="P80" s="10">
        <v>0.32500000000000001</v>
      </c>
      <c r="Q80" s="11">
        <v>96</v>
      </c>
      <c r="R80" s="10">
        <f t="shared" si="3"/>
        <v>2.5563000000000002</v>
      </c>
      <c r="T80" s="11">
        <v>55.390900000000002</v>
      </c>
      <c r="U80" s="9" t="s">
        <v>63</v>
      </c>
      <c r="V80" s="9" t="s">
        <v>988</v>
      </c>
      <c r="W80" s="14">
        <v>12</v>
      </c>
    </row>
    <row r="81" spans="1:23" ht="28.5" customHeight="1">
      <c r="A81" s="9" t="s">
        <v>151</v>
      </c>
      <c r="B81" s="9" t="s">
        <v>522</v>
      </c>
      <c r="C81" s="9">
        <v>32</v>
      </c>
      <c r="D81" s="10">
        <v>0</v>
      </c>
      <c r="E81" s="10">
        <v>2.8879999999999999</v>
      </c>
      <c r="F81" s="9" t="s">
        <v>5</v>
      </c>
      <c r="G81" s="9">
        <v>5</v>
      </c>
      <c r="H81" s="9" t="s">
        <v>152</v>
      </c>
      <c r="I81" s="9" t="s">
        <v>6</v>
      </c>
      <c r="J81" s="9" t="s">
        <v>73</v>
      </c>
      <c r="K81" s="11">
        <v>382</v>
      </c>
      <c r="L81" s="11">
        <v>43</v>
      </c>
      <c r="M81" s="12">
        <v>1951</v>
      </c>
      <c r="N81" s="12">
        <f t="shared" si="4"/>
        <v>72.051242688251193</v>
      </c>
      <c r="O81" s="10">
        <v>3.5226000000000002</v>
      </c>
      <c r="P81" s="10">
        <v>0.2964</v>
      </c>
      <c r="Q81" s="11">
        <v>85</v>
      </c>
      <c r="R81" s="10">
        <f t="shared" si="3"/>
        <v>2.7211881600000001</v>
      </c>
      <c r="T81" s="11">
        <v>49.0625</v>
      </c>
      <c r="U81" s="9" t="s">
        <v>63</v>
      </c>
      <c r="V81" s="9" t="s">
        <v>988</v>
      </c>
      <c r="W81" s="14">
        <v>16</v>
      </c>
    </row>
    <row r="82" spans="1:23" ht="28.5" customHeight="1">
      <c r="A82" s="9" t="s">
        <v>151</v>
      </c>
      <c r="B82" s="9" t="s">
        <v>522</v>
      </c>
      <c r="C82" s="9">
        <v>32</v>
      </c>
      <c r="D82" s="10">
        <v>100</v>
      </c>
      <c r="E82" s="10">
        <v>110.90300000000001</v>
      </c>
      <c r="F82" s="9" t="s">
        <v>5</v>
      </c>
      <c r="G82" s="9">
        <v>5</v>
      </c>
      <c r="H82" s="9" t="s">
        <v>153</v>
      </c>
      <c r="I82" s="9" t="s">
        <v>6</v>
      </c>
      <c r="J82" s="9" t="s">
        <v>73</v>
      </c>
      <c r="K82" s="11">
        <v>131</v>
      </c>
      <c r="L82" s="11">
        <v>15</v>
      </c>
      <c r="M82" s="12">
        <v>1957</v>
      </c>
      <c r="N82" s="12">
        <f t="shared" si="4"/>
        <v>87.499626495399326</v>
      </c>
      <c r="O82" s="10">
        <v>3.2206999999999999</v>
      </c>
      <c r="P82" s="10">
        <v>0.25919999999999999</v>
      </c>
      <c r="Q82" s="11">
        <v>91</v>
      </c>
      <c r="R82" s="10">
        <f t="shared" si="3"/>
        <v>2.6819614399999998</v>
      </c>
      <c r="T82" s="11">
        <v>55.2545</v>
      </c>
      <c r="U82" s="9" t="s">
        <v>63</v>
      </c>
      <c r="V82" s="9" t="s">
        <v>988</v>
      </c>
      <c r="W82" s="14">
        <v>15</v>
      </c>
    </row>
    <row r="83" spans="1:23" ht="28.5" customHeight="1">
      <c r="A83" s="9" t="s">
        <v>151</v>
      </c>
      <c r="B83" s="9" t="s">
        <v>522</v>
      </c>
      <c r="C83" s="9">
        <v>32</v>
      </c>
      <c r="D83" s="10">
        <v>110.90300000000001</v>
      </c>
      <c r="E83" s="10">
        <v>116.96299999999999</v>
      </c>
      <c r="F83" s="9" t="s">
        <v>5</v>
      </c>
      <c r="G83" s="9">
        <v>5</v>
      </c>
      <c r="H83" s="9" t="s">
        <v>153</v>
      </c>
      <c r="I83" s="9" t="s">
        <v>6</v>
      </c>
      <c r="J83" s="9" t="s">
        <v>73</v>
      </c>
      <c r="K83" s="11">
        <v>296.27789999999999</v>
      </c>
      <c r="L83" s="11">
        <v>32.508299999999998</v>
      </c>
      <c r="M83" s="12">
        <v>2001</v>
      </c>
      <c r="N83" s="12">
        <f t="shared" si="4"/>
        <v>64.149394244653081</v>
      </c>
      <c r="O83" s="10">
        <v>3.6878000000000002</v>
      </c>
      <c r="P83" s="10">
        <v>0.1295</v>
      </c>
      <c r="Q83" s="11">
        <v>99</v>
      </c>
      <c r="R83" s="10">
        <f t="shared" si="3"/>
        <v>3.590719</v>
      </c>
      <c r="T83" s="11">
        <v>55.2667</v>
      </c>
      <c r="U83" s="9" t="s">
        <v>63</v>
      </c>
      <c r="V83" s="9" t="s">
        <v>986</v>
      </c>
      <c r="W83" s="14">
        <v>10</v>
      </c>
    </row>
    <row r="84" spans="1:23" ht="28.5" customHeight="1">
      <c r="A84" s="9" t="s">
        <v>151</v>
      </c>
      <c r="B84" s="9" t="s">
        <v>522</v>
      </c>
      <c r="C84" s="9">
        <v>32</v>
      </c>
      <c r="D84" s="10">
        <v>116.96299999999999</v>
      </c>
      <c r="E84" s="10">
        <v>123.41500000000001</v>
      </c>
      <c r="F84" s="9" t="s">
        <v>5</v>
      </c>
      <c r="G84" s="9">
        <v>5</v>
      </c>
      <c r="H84" s="9" t="s">
        <v>153</v>
      </c>
      <c r="I84" s="9" t="s">
        <v>6</v>
      </c>
      <c r="J84" s="9" t="s">
        <v>79</v>
      </c>
      <c r="K84" s="11">
        <v>367</v>
      </c>
      <c r="L84" s="11">
        <v>40</v>
      </c>
      <c r="M84" s="12">
        <v>2000</v>
      </c>
      <c r="N84" s="12">
        <f t="shared" si="4"/>
        <v>102.01803627770009</v>
      </c>
      <c r="O84" s="10">
        <v>2.9605999999999999</v>
      </c>
      <c r="P84" s="10">
        <v>0.24010000000000001</v>
      </c>
      <c r="Q84" s="11">
        <v>98</v>
      </c>
      <c r="R84" s="10">
        <f t="shared" si="3"/>
        <v>2.67000796</v>
      </c>
      <c r="T84" s="11">
        <v>56.882399999999997</v>
      </c>
      <c r="U84" s="9" t="s">
        <v>63</v>
      </c>
      <c r="V84" s="9" t="s">
        <v>987</v>
      </c>
      <c r="W84" s="14">
        <v>23</v>
      </c>
    </row>
    <row r="85" spans="1:23" ht="28.5" customHeight="1">
      <c r="A85" s="9" t="s">
        <v>151</v>
      </c>
      <c r="B85" s="9" t="s">
        <v>522</v>
      </c>
      <c r="C85" s="9">
        <v>32</v>
      </c>
      <c r="D85" s="10">
        <v>123.41500000000001</v>
      </c>
      <c r="E85" s="10">
        <v>127.32599999999999</v>
      </c>
      <c r="F85" s="9" t="s">
        <v>5</v>
      </c>
      <c r="G85" s="9">
        <v>5</v>
      </c>
      <c r="H85" s="9" t="s">
        <v>153</v>
      </c>
      <c r="I85" s="9" t="s">
        <v>6</v>
      </c>
      <c r="J85" s="9" t="s">
        <v>73</v>
      </c>
      <c r="K85" s="11">
        <v>367</v>
      </c>
      <c r="L85" s="11">
        <v>40</v>
      </c>
      <c r="M85" s="12">
        <v>2000</v>
      </c>
      <c r="N85" s="12">
        <f t="shared" si="4"/>
        <v>81.579958169310416</v>
      </c>
      <c r="O85" s="10">
        <v>3.3332000000000002</v>
      </c>
      <c r="P85" s="10">
        <v>0.21579999999999999</v>
      </c>
      <c r="Q85" s="11">
        <v>97</v>
      </c>
      <c r="R85" s="10">
        <f t="shared" si="3"/>
        <v>3.05692144</v>
      </c>
      <c r="T85" s="11">
        <v>48.855600000000003</v>
      </c>
      <c r="U85" s="9" t="s">
        <v>63</v>
      </c>
      <c r="V85" s="9" t="s">
        <v>987</v>
      </c>
      <c r="W85" s="14">
        <v>44</v>
      </c>
    </row>
    <row r="86" spans="1:23" ht="28.5" customHeight="1">
      <c r="A86" s="9" t="s">
        <v>220</v>
      </c>
      <c r="B86" s="9" t="s">
        <v>522</v>
      </c>
      <c r="C86" s="9">
        <v>31</v>
      </c>
      <c r="D86" s="10">
        <v>0</v>
      </c>
      <c r="E86" s="10">
        <v>0.31</v>
      </c>
      <c r="F86" s="9" t="s">
        <v>5</v>
      </c>
      <c r="G86" s="9">
        <v>5</v>
      </c>
      <c r="H86" s="9" t="s">
        <v>150</v>
      </c>
      <c r="I86" s="9" t="s">
        <v>6</v>
      </c>
      <c r="J86" s="9" t="s">
        <v>73</v>
      </c>
      <c r="K86" s="11">
        <v>332</v>
      </c>
      <c r="L86" s="11">
        <v>37</v>
      </c>
      <c r="M86" s="12">
        <v>1990</v>
      </c>
      <c r="N86" s="12">
        <f t="shared" si="4"/>
        <v>148.43717318152167</v>
      </c>
      <c r="O86" s="10">
        <v>2.2618</v>
      </c>
      <c r="P86" s="10">
        <v>0.2324</v>
      </c>
      <c r="Q86" s="11">
        <v>93</v>
      </c>
      <c r="R86" s="10">
        <f t="shared" si="3"/>
        <v>1.83576096</v>
      </c>
      <c r="T86" s="11">
        <v>48.183300000000003</v>
      </c>
      <c r="U86" s="9" t="s">
        <v>213</v>
      </c>
      <c r="V86" s="9" t="s">
        <v>986</v>
      </c>
      <c r="W86" s="14">
        <v>2</v>
      </c>
    </row>
    <row r="87" spans="1:23" ht="28.5" customHeight="1">
      <c r="A87" s="9" t="s">
        <v>154</v>
      </c>
      <c r="B87" s="9" t="s">
        <v>522</v>
      </c>
      <c r="C87" s="9">
        <v>33</v>
      </c>
      <c r="D87" s="10">
        <v>2.8879999999999999</v>
      </c>
      <c r="E87" s="10">
        <v>4.2759999999999998</v>
      </c>
      <c r="F87" s="9" t="s">
        <v>5</v>
      </c>
      <c r="G87" s="9">
        <v>5</v>
      </c>
      <c r="H87" s="9" t="s">
        <v>155</v>
      </c>
      <c r="I87" s="9" t="s">
        <v>6</v>
      </c>
      <c r="J87" s="9" t="s">
        <v>73</v>
      </c>
      <c r="K87" s="11">
        <v>40</v>
      </c>
      <c r="L87" s="11">
        <v>8</v>
      </c>
      <c r="M87" s="12">
        <v>1951</v>
      </c>
      <c r="N87" s="12">
        <f t="shared" si="4"/>
        <v>132.10004230538189</v>
      </c>
      <c r="O87" s="10">
        <v>2.4866000000000001</v>
      </c>
      <c r="P87" s="10">
        <v>0.16880000000000001</v>
      </c>
      <c r="Q87" s="11">
        <v>62</v>
      </c>
      <c r="R87" s="10">
        <v>1.5</v>
      </c>
      <c r="T87" s="11">
        <v>66.400000000000006</v>
      </c>
      <c r="U87" s="9" t="s">
        <v>63</v>
      </c>
      <c r="V87" s="9" t="s">
        <v>987</v>
      </c>
      <c r="W87" s="14">
        <v>3</v>
      </c>
    </row>
    <row r="88" spans="1:23" ht="28.5" customHeight="1">
      <c r="A88" s="9" t="s">
        <v>156</v>
      </c>
      <c r="B88" s="9" t="s">
        <v>522</v>
      </c>
      <c r="C88" s="9">
        <v>35</v>
      </c>
      <c r="D88" s="10">
        <v>0</v>
      </c>
      <c r="E88" s="10">
        <v>1.0760000000000001</v>
      </c>
      <c r="F88" s="9" t="s">
        <v>5</v>
      </c>
      <c r="G88" s="9">
        <v>5</v>
      </c>
      <c r="H88" s="9" t="s">
        <v>157</v>
      </c>
      <c r="I88" s="9" t="s">
        <v>6</v>
      </c>
      <c r="J88" s="9" t="s">
        <v>73</v>
      </c>
      <c r="K88" s="11">
        <v>116</v>
      </c>
      <c r="L88" s="11">
        <v>2</v>
      </c>
      <c r="M88" s="12">
        <v>1948</v>
      </c>
      <c r="N88" s="12">
        <f t="shared" si="4"/>
        <v>106.09581845098452</v>
      </c>
      <c r="O88" s="10">
        <v>2.8914</v>
      </c>
      <c r="P88" s="10">
        <v>0.29570000000000002</v>
      </c>
      <c r="Q88" s="11">
        <v>93</v>
      </c>
      <c r="R88" s="10">
        <f t="shared" si="3"/>
        <v>2.3316460399999999</v>
      </c>
      <c r="T88" s="11">
        <v>57.56</v>
      </c>
      <c r="U88" s="9" t="s">
        <v>63</v>
      </c>
      <c r="V88" s="9" t="s">
        <v>988</v>
      </c>
      <c r="W88" s="14">
        <v>8</v>
      </c>
    </row>
    <row r="89" spans="1:23" ht="28.5" customHeight="1">
      <c r="A89" s="9" t="s">
        <v>158</v>
      </c>
      <c r="B89" s="9" t="s">
        <v>522</v>
      </c>
      <c r="C89" s="9">
        <v>36</v>
      </c>
      <c r="D89" s="10">
        <v>0.373</v>
      </c>
      <c r="E89" s="10">
        <v>0.56200000000000006</v>
      </c>
      <c r="F89" s="9" t="s">
        <v>5</v>
      </c>
      <c r="G89" s="9">
        <v>5</v>
      </c>
      <c r="H89" s="9" t="s">
        <v>159</v>
      </c>
      <c r="I89" s="9" t="s">
        <v>13</v>
      </c>
      <c r="J89" s="9" t="s">
        <v>73</v>
      </c>
      <c r="K89" s="11">
        <v>151</v>
      </c>
      <c r="L89" s="11">
        <v>4</v>
      </c>
      <c r="M89" s="12">
        <v>1991</v>
      </c>
      <c r="N89" s="12">
        <f t="shared" si="4"/>
        <v>114.01488603464541</v>
      </c>
      <c r="O89" s="10">
        <v>2.7616000000000001</v>
      </c>
      <c r="P89" s="10">
        <v>9.4E-2</v>
      </c>
      <c r="Q89" s="11">
        <v>94</v>
      </c>
      <c r="R89" s="10">
        <f t="shared" si="3"/>
        <v>2.5462560000000001</v>
      </c>
      <c r="T89" s="11">
        <v>45.4</v>
      </c>
      <c r="U89" s="9" t="s">
        <v>63</v>
      </c>
      <c r="V89" s="9" t="s">
        <v>987</v>
      </c>
      <c r="W89" s="14">
        <v>45</v>
      </c>
    </row>
    <row r="90" spans="1:23" ht="28.5" customHeight="1">
      <c r="A90" s="9" t="s">
        <v>158</v>
      </c>
      <c r="B90" s="9" t="s">
        <v>522</v>
      </c>
      <c r="C90" s="9">
        <v>36</v>
      </c>
      <c r="D90" s="10">
        <v>0.56200000000000006</v>
      </c>
      <c r="E90" s="10">
        <v>3.13</v>
      </c>
      <c r="F90" s="9" t="s">
        <v>5</v>
      </c>
      <c r="G90" s="9">
        <v>5</v>
      </c>
      <c r="H90" s="9" t="s">
        <v>160</v>
      </c>
      <c r="I90" s="9" t="s">
        <v>13</v>
      </c>
      <c r="K90" s="11">
        <v>149.52019999999999</v>
      </c>
      <c r="L90" s="11">
        <v>4.7398999999999996</v>
      </c>
      <c r="M90" s="12">
        <v>1992</v>
      </c>
      <c r="N90" s="12">
        <f t="shared" si="4"/>
        <v>76.875570291686856</v>
      </c>
      <c r="O90" s="10">
        <v>3.4253999999999998</v>
      </c>
      <c r="P90" s="10">
        <v>0.19769999999999999</v>
      </c>
      <c r="Q90" s="11">
        <v>93</v>
      </c>
      <c r="R90" s="10">
        <f t="shared" si="3"/>
        <v>3.0590588399999996</v>
      </c>
      <c r="T90" s="11">
        <v>48.171399999999998</v>
      </c>
      <c r="U90" s="9" t="s">
        <v>63</v>
      </c>
      <c r="V90" s="9" t="s">
        <v>987</v>
      </c>
      <c r="W90" s="14">
        <v>45</v>
      </c>
    </row>
    <row r="91" spans="1:23" ht="28.5" customHeight="1">
      <c r="A91" s="9" t="s">
        <v>161</v>
      </c>
      <c r="B91" s="9" t="s">
        <v>522</v>
      </c>
      <c r="C91" s="9">
        <v>37</v>
      </c>
      <c r="D91" s="10">
        <v>0</v>
      </c>
      <c r="E91" s="10">
        <v>2.4980000000000002</v>
      </c>
      <c r="F91" s="9" t="s">
        <v>5</v>
      </c>
      <c r="G91" s="9">
        <v>5</v>
      </c>
      <c r="H91" s="9" t="s">
        <v>162</v>
      </c>
      <c r="I91" s="9" t="s">
        <v>6</v>
      </c>
      <c r="J91" s="9" t="s">
        <v>73</v>
      </c>
      <c r="K91" s="11">
        <v>283.62689999999998</v>
      </c>
      <c r="L91" s="11">
        <v>31.815899999999999</v>
      </c>
      <c r="M91" s="12">
        <v>2000</v>
      </c>
      <c r="N91" s="12">
        <f t="shared" si="4"/>
        <v>78.478584358852942</v>
      </c>
      <c r="O91" s="10">
        <v>3.3936999999999999</v>
      </c>
      <c r="P91" s="10">
        <v>0.21579999999999999</v>
      </c>
      <c r="Q91" s="11">
        <v>99</v>
      </c>
      <c r="R91" s="10">
        <f t="shared" si="3"/>
        <v>3.1774214399999998</v>
      </c>
      <c r="T91" s="11">
        <v>51.533299999999997</v>
      </c>
      <c r="U91" s="9" t="s">
        <v>63</v>
      </c>
      <c r="V91" s="9" t="s">
        <v>987</v>
      </c>
      <c r="W91" s="14">
        <v>48</v>
      </c>
    </row>
    <row r="92" spans="1:23" ht="28.5" customHeight="1">
      <c r="A92" s="9" t="s">
        <v>161</v>
      </c>
      <c r="B92" s="9" t="s">
        <v>522</v>
      </c>
      <c r="C92" s="9">
        <v>37</v>
      </c>
      <c r="D92" s="10">
        <v>2.4980000000000002</v>
      </c>
      <c r="E92" s="10">
        <v>8.9990000000000006</v>
      </c>
      <c r="F92" s="9" t="s">
        <v>5</v>
      </c>
      <c r="G92" s="9">
        <v>5</v>
      </c>
      <c r="H92" s="9" t="s">
        <v>162</v>
      </c>
      <c r="I92" s="9" t="s">
        <v>6</v>
      </c>
      <c r="J92" s="9" t="s">
        <v>73</v>
      </c>
      <c r="K92" s="11">
        <v>100</v>
      </c>
      <c r="L92" s="11">
        <v>12</v>
      </c>
      <c r="M92" s="12">
        <v>2000</v>
      </c>
      <c r="N92" s="12">
        <f t="shared" si="4"/>
        <v>75.043121405844403</v>
      </c>
      <c r="O92" s="10">
        <v>3.4620000000000002</v>
      </c>
      <c r="P92" s="10">
        <v>0.17960000000000001</v>
      </c>
      <c r="Q92" s="11">
        <v>100</v>
      </c>
      <c r="R92" s="10">
        <f t="shared" si="3"/>
        <v>3.3329753600000003</v>
      </c>
      <c r="T92" s="11">
        <v>60.7</v>
      </c>
      <c r="U92" s="9" t="s">
        <v>63</v>
      </c>
      <c r="V92" s="9" t="s">
        <v>986</v>
      </c>
      <c r="W92" s="14">
        <v>5</v>
      </c>
    </row>
    <row r="93" spans="1:23" ht="28.5" customHeight="1">
      <c r="A93" s="9" t="s">
        <v>163</v>
      </c>
      <c r="B93" s="9" t="s">
        <v>522</v>
      </c>
      <c r="C93" s="9">
        <v>431</v>
      </c>
      <c r="D93" s="10">
        <v>0</v>
      </c>
      <c r="E93" s="10">
        <v>0.126</v>
      </c>
      <c r="F93" s="9" t="s">
        <v>5</v>
      </c>
      <c r="G93" s="9">
        <v>5</v>
      </c>
      <c r="H93" s="9" t="s">
        <v>164</v>
      </c>
      <c r="I93" s="9" t="s">
        <v>6</v>
      </c>
      <c r="J93" s="9" t="s">
        <v>73</v>
      </c>
      <c r="K93" s="11">
        <v>110</v>
      </c>
      <c r="L93" s="11">
        <v>13</v>
      </c>
      <c r="M93" s="12">
        <v>1959</v>
      </c>
      <c r="N93" s="12">
        <f t="shared" si="4"/>
        <v>144.07908516134958</v>
      </c>
      <c r="O93" s="10">
        <v>2.3197000000000001</v>
      </c>
      <c r="P93" s="10">
        <v>0.26200000000000001</v>
      </c>
      <c r="Q93" s="11">
        <v>82</v>
      </c>
      <c r="R93" s="10">
        <f t="shared" si="3"/>
        <v>1.5051239999999999</v>
      </c>
      <c r="T93" s="11">
        <v>61.8</v>
      </c>
      <c r="U93" s="9" t="s">
        <v>63</v>
      </c>
      <c r="V93" s="9" t="s">
        <v>988</v>
      </c>
      <c r="W93" s="14">
        <v>10</v>
      </c>
    </row>
    <row r="94" spans="1:23" ht="28.5" customHeight="1">
      <c r="A94" s="9" t="s">
        <v>163</v>
      </c>
      <c r="B94" s="9" t="s">
        <v>522</v>
      </c>
      <c r="C94" s="9">
        <v>431</v>
      </c>
      <c r="D94" s="10">
        <v>0.126</v>
      </c>
      <c r="E94" s="10">
        <v>13.978</v>
      </c>
      <c r="F94" s="9" t="s">
        <v>5</v>
      </c>
      <c r="G94" s="9">
        <v>5</v>
      </c>
      <c r="H94" s="9" t="s">
        <v>164</v>
      </c>
      <c r="I94" s="9" t="s">
        <v>6</v>
      </c>
      <c r="J94" s="9" t="s">
        <v>73</v>
      </c>
      <c r="K94" s="11">
        <v>110</v>
      </c>
      <c r="L94" s="11">
        <v>13</v>
      </c>
      <c r="M94" s="12">
        <v>1955</v>
      </c>
      <c r="N94" s="12">
        <f t="shared" si="4"/>
        <v>90.409473550478197</v>
      </c>
      <c r="O94" s="10">
        <v>3.1667999999999998</v>
      </c>
      <c r="P94" s="10">
        <v>0.25240000000000001</v>
      </c>
      <c r="Q94" s="11">
        <v>88</v>
      </c>
      <c r="R94" s="10">
        <f t="shared" si="3"/>
        <v>2.5519769599999997</v>
      </c>
      <c r="T94" s="11">
        <v>61.274999999999999</v>
      </c>
      <c r="U94" s="9" t="s">
        <v>63</v>
      </c>
      <c r="V94" s="9" t="s">
        <v>988</v>
      </c>
      <c r="W94" s="14">
        <v>10</v>
      </c>
    </row>
    <row r="95" spans="1:23" ht="28.5" customHeight="1">
      <c r="A95" s="9" t="s">
        <v>163</v>
      </c>
      <c r="B95" s="9" t="s">
        <v>522</v>
      </c>
      <c r="C95" s="9">
        <v>431</v>
      </c>
      <c r="D95" s="10">
        <v>13.978</v>
      </c>
      <c r="E95" s="10">
        <v>23.988</v>
      </c>
      <c r="F95" s="9" t="s">
        <v>5</v>
      </c>
      <c r="G95" s="9">
        <v>5</v>
      </c>
      <c r="H95" s="9" t="s">
        <v>164</v>
      </c>
      <c r="I95" s="9" t="s">
        <v>6</v>
      </c>
      <c r="J95" s="9" t="s">
        <v>73</v>
      </c>
      <c r="K95" s="11">
        <v>110</v>
      </c>
      <c r="L95" s="11">
        <v>13</v>
      </c>
      <c r="M95" s="12">
        <v>1957</v>
      </c>
      <c r="N95" s="12">
        <f t="shared" si="4"/>
        <v>90.572883469926367</v>
      </c>
      <c r="O95" s="10">
        <v>3.1638000000000002</v>
      </c>
      <c r="P95" s="10">
        <v>0.19339999999999999</v>
      </c>
      <c r="Q95" s="11">
        <v>88</v>
      </c>
      <c r="R95" s="10">
        <f t="shared" si="3"/>
        <v>2.6541857600000003</v>
      </c>
      <c r="T95" s="11">
        <v>67.364999999999995</v>
      </c>
      <c r="U95" s="9" t="s">
        <v>63</v>
      </c>
      <c r="V95" s="9" t="s">
        <v>987</v>
      </c>
      <c r="W95" s="14">
        <v>20</v>
      </c>
    </row>
    <row r="96" spans="1:23" ht="28.5" customHeight="1">
      <c r="A96" s="9" t="s">
        <v>163</v>
      </c>
      <c r="B96" s="9" t="s">
        <v>522</v>
      </c>
      <c r="C96" s="9">
        <v>431</v>
      </c>
      <c r="D96" s="10">
        <v>23.988</v>
      </c>
      <c r="E96" s="10">
        <v>30.199000000000002</v>
      </c>
      <c r="F96" s="9" t="s">
        <v>5</v>
      </c>
      <c r="G96" s="9">
        <v>5</v>
      </c>
      <c r="H96" s="9" t="s">
        <v>164</v>
      </c>
      <c r="I96" s="9" t="s">
        <v>6</v>
      </c>
      <c r="J96" s="9" t="s">
        <v>73</v>
      </c>
      <c r="K96" s="11">
        <v>70</v>
      </c>
      <c r="L96" s="11">
        <v>8</v>
      </c>
      <c r="M96" s="12">
        <v>1999</v>
      </c>
      <c r="N96" s="12">
        <f t="shared" si="4"/>
        <v>72.188343292058903</v>
      </c>
      <c r="O96" s="10">
        <v>3.5198</v>
      </c>
      <c r="P96" s="10">
        <v>5.67E-2</v>
      </c>
      <c r="Q96" s="11">
        <v>93</v>
      </c>
      <c r="R96" s="10">
        <f t="shared" si="3"/>
        <v>3.2969404400000002</v>
      </c>
      <c r="T96" s="11">
        <v>68.006699999999995</v>
      </c>
      <c r="U96" s="9" t="s">
        <v>63</v>
      </c>
      <c r="V96" s="9" t="s">
        <v>986</v>
      </c>
      <c r="W96" s="14">
        <v>3</v>
      </c>
    </row>
    <row r="97" spans="1:23" ht="28.5" customHeight="1">
      <c r="A97" s="9" t="s">
        <v>165</v>
      </c>
      <c r="B97" s="9" t="s">
        <v>522</v>
      </c>
      <c r="C97" s="9">
        <v>432</v>
      </c>
      <c r="D97" s="10">
        <v>0.7</v>
      </c>
      <c r="E97" s="10">
        <v>1.61</v>
      </c>
      <c r="F97" s="9" t="s">
        <v>5</v>
      </c>
      <c r="G97" s="9">
        <v>5</v>
      </c>
      <c r="H97" s="9" t="s">
        <v>166</v>
      </c>
      <c r="I97" s="9" t="s">
        <v>6</v>
      </c>
      <c r="J97" s="9" t="s">
        <v>73</v>
      </c>
      <c r="K97" s="11">
        <v>810</v>
      </c>
      <c r="L97" s="11">
        <v>39</v>
      </c>
      <c r="M97" s="12">
        <v>1983</v>
      </c>
      <c r="N97" s="12">
        <f t="shared" si="4"/>
        <v>73.146186517257291</v>
      </c>
      <c r="O97" s="10">
        <v>3.5003000000000002</v>
      </c>
      <c r="P97" s="10">
        <v>0.21210000000000001</v>
      </c>
      <c r="Q97" s="11">
        <v>94</v>
      </c>
      <c r="R97" s="10">
        <f t="shared" si="3"/>
        <v>3.1403543599999999</v>
      </c>
      <c r="T97" s="11">
        <v>45.933300000000003</v>
      </c>
      <c r="U97" s="9" t="s">
        <v>213</v>
      </c>
      <c r="V97" s="9" t="s">
        <v>987</v>
      </c>
      <c r="W97" s="14">
        <v>30</v>
      </c>
    </row>
    <row r="98" spans="1:23" ht="28.5" customHeight="1">
      <c r="A98" s="9" t="s">
        <v>165</v>
      </c>
      <c r="B98" s="9" t="s">
        <v>522</v>
      </c>
      <c r="C98" s="9">
        <v>432</v>
      </c>
      <c r="D98" s="10">
        <v>1.61</v>
      </c>
      <c r="E98" s="10">
        <v>4.9980000000000002</v>
      </c>
      <c r="F98" s="9" t="s">
        <v>5</v>
      </c>
      <c r="G98" s="9">
        <v>5</v>
      </c>
      <c r="H98" s="9" t="s">
        <v>166</v>
      </c>
      <c r="I98" s="9" t="s">
        <v>6</v>
      </c>
      <c r="J98" s="9" t="s">
        <v>73</v>
      </c>
      <c r="K98" s="11">
        <v>282.51</v>
      </c>
      <c r="L98" s="11">
        <v>12</v>
      </c>
      <c r="M98" s="12">
        <v>1983</v>
      </c>
      <c r="N98" s="12">
        <f t="shared" si="4"/>
        <v>78.33639159632682</v>
      </c>
      <c r="O98" s="10">
        <v>3.3965000000000001</v>
      </c>
      <c r="P98" s="10">
        <v>0.2399</v>
      </c>
      <c r="Q98" s="11">
        <v>85</v>
      </c>
      <c r="R98" s="10">
        <f t="shared" ref="R98:R107" si="5">O98-(4*(P98^2))-(3*(1-Q98/100))</f>
        <v>2.7162919599999999</v>
      </c>
      <c r="T98" s="11">
        <v>47.683300000000003</v>
      </c>
      <c r="U98" s="9" t="s">
        <v>63</v>
      </c>
      <c r="V98" s="9" t="s">
        <v>987</v>
      </c>
      <c r="W98" s="14">
        <v>26</v>
      </c>
    </row>
    <row r="99" spans="1:23" ht="28.5" customHeight="1">
      <c r="A99" s="9" t="s">
        <v>165</v>
      </c>
      <c r="B99" s="9" t="s">
        <v>522</v>
      </c>
      <c r="C99" s="9">
        <v>432</v>
      </c>
      <c r="D99" s="10">
        <v>4.9980000000000002</v>
      </c>
      <c r="E99" s="10">
        <v>10.811</v>
      </c>
      <c r="F99" s="9" t="s">
        <v>5</v>
      </c>
      <c r="G99" s="9">
        <v>5</v>
      </c>
      <c r="H99" s="9" t="s">
        <v>166</v>
      </c>
      <c r="I99" s="9" t="s">
        <v>6</v>
      </c>
      <c r="J99" s="9" t="s">
        <v>73</v>
      </c>
      <c r="K99" s="11">
        <v>168</v>
      </c>
      <c r="L99" s="11">
        <v>12</v>
      </c>
      <c r="M99" s="12">
        <v>1962</v>
      </c>
      <c r="N99" s="12">
        <f t="shared" si="4"/>
        <v>78.809127501629575</v>
      </c>
      <c r="O99" s="10">
        <v>3.3872</v>
      </c>
      <c r="P99" s="10">
        <v>0.24510000000000001</v>
      </c>
      <c r="Q99" s="11">
        <v>87</v>
      </c>
      <c r="R99" s="10">
        <f t="shared" si="5"/>
        <v>2.7569039599999998</v>
      </c>
      <c r="T99" s="11">
        <v>56.58</v>
      </c>
      <c r="U99" s="9" t="s">
        <v>63</v>
      </c>
      <c r="V99" s="9" t="s">
        <v>987</v>
      </c>
      <c r="W99" s="14">
        <v>27</v>
      </c>
    </row>
    <row r="100" spans="1:23" ht="28.5" customHeight="1">
      <c r="A100" s="9" t="s">
        <v>167</v>
      </c>
      <c r="B100" s="9" t="s">
        <v>522</v>
      </c>
      <c r="C100" s="9">
        <v>433</v>
      </c>
      <c r="D100" s="10">
        <v>0</v>
      </c>
      <c r="E100" s="10">
        <v>0.62</v>
      </c>
      <c r="F100" s="9" t="s">
        <v>5</v>
      </c>
      <c r="G100" s="9">
        <v>5</v>
      </c>
      <c r="H100" s="9" t="s">
        <v>168</v>
      </c>
      <c r="I100" s="9" t="s">
        <v>13</v>
      </c>
      <c r="J100" s="9" t="s">
        <v>73</v>
      </c>
      <c r="K100" s="11">
        <v>1035</v>
      </c>
      <c r="L100" s="11">
        <v>121</v>
      </c>
      <c r="M100" s="12">
        <v>2006</v>
      </c>
      <c r="N100" s="12">
        <f t="shared" si="4"/>
        <v>70.419331408076587</v>
      </c>
      <c r="O100" s="10">
        <v>3.5560999999999998</v>
      </c>
      <c r="P100" s="10">
        <v>0.1198</v>
      </c>
      <c r="Q100" s="11">
        <v>99</v>
      </c>
      <c r="R100" s="10">
        <f t="shared" si="5"/>
        <v>3.46869184</v>
      </c>
      <c r="T100" s="11">
        <v>47</v>
      </c>
      <c r="U100" s="9" t="s">
        <v>213</v>
      </c>
      <c r="V100" s="9"/>
    </row>
    <row r="101" spans="1:23" ht="28.5" customHeight="1">
      <c r="A101" s="9" t="s">
        <v>167</v>
      </c>
      <c r="B101" s="9" t="s">
        <v>522</v>
      </c>
      <c r="C101" s="9">
        <v>433</v>
      </c>
      <c r="D101" s="10">
        <v>0.62</v>
      </c>
      <c r="E101" s="10">
        <v>10.919</v>
      </c>
      <c r="F101" s="9" t="s">
        <v>5</v>
      </c>
      <c r="G101" s="9">
        <v>5</v>
      </c>
      <c r="H101" s="9" t="s">
        <v>168</v>
      </c>
      <c r="I101" s="9" t="s">
        <v>6</v>
      </c>
      <c r="J101" s="9" t="s">
        <v>73</v>
      </c>
      <c r="K101" s="11">
        <v>582.18240000000003</v>
      </c>
      <c r="L101" s="11">
        <v>82.988600000000005</v>
      </c>
      <c r="M101" s="12">
        <v>1982</v>
      </c>
      <c r="N101" s="12">
        <f t="shared" si="4"/>
        <v>104.65286770905475</v>
      </c>
      <c r="O101" s="10">
        <v>2.9157000000000002</v>
      </c>
      <c r="P101" s="10">
        <v>0.25569999999999998</v>
      </c>
      <c r="Q101" s="11">
        <v>84</v>
      </c>
      <c r="R101" s="10">
        <f t="shared" si="5"/>
        <v>2.1741700400000004</v>
      </c>
      <c r="T101" s="11">
        <v>47.25</v>
      </c>
      <c r="U101" s="9" t="s">
        <v>63</v>
      </c>
      <c r="V101" s="9" t="s">
        <v>988</v>
      </c>
      <c r="W101" s="14">
        <v>2</v>
      </c>
    </row>
    <row r="102" spans="1:23" ht="28.5" customHeight="1">
      <c r="A102" s="9" t="s">
        <v>167</v>
      </c>
      <c r="B102" s="9" t="s">
        <v>522</v>
      </c>
      <c r="C102" s="9">
        <v>433</v>
      </c>
      <c r="D102" s="10">
        <v>10.919</v>
      </c>
      <c r="E102" s="10">
        <v>18.814</v>
      </c>
      <c r="F102" s="9" t="s">
        <v>5</v>
      </c>
      <c r="G102" s="9">
        <v>5</v>
      </c>
      <c r="H102" s="9" t="s">
        <v>169</v>
      </c>
      <c r="I102" s="9" t="s">
        <v>6</v>
      </c>
      <c r="J102" s="9" t="s">
        <v>73</v>
      </c>
      <c r="K102" s="11">
        <v>317.9504</v>
      </c>
      <c r="L102" s="11">
        <v>68.140500000000003</v>
      </c>
      <c r="M102" s="12">
        <v>1985</v>
      </c>
      <c r="N102" s="12">
        <f t="shared" si="4"/>
        <v>70.419331408076587</v>
      </c>
      <c r="O102" s="10">
        <v>3.5560999999999998</v>
      </c>
      <c r="P102" s="10">
        <v>0.23</v>
      </c>
      <c r="Q102" s="11">
        <v>88</v>
      </c>
      <c r="R102" s="10">
        <f t="shared" si="5"/>
        <v>2.9845000000000002</v>
      </c>
      <c r="T102" s="11">
        <v>46.555599999999998</v>
      </c>
      <c r="U102" s="9" t="s">
        <v>63</v>
      </c>
      <c r="V102" s="9" t="s">
        <v>987</v>
      </c>
      <c r="W102" s="14">
        <v>38</v>
      </c>
    </row>
    <row r="103" spans="1:23" ht="28.5" customHeight="1">
      <c r="A103" s="9" t="s">
        <v>170</v>
      </c>
      <c r="B103" s="9" t="s">
        <v>522</v>
      </c>
      <c r="C103" s="9">
        <v>434</v>
      </c>
      <c r="D103" s="10">
        <v>0</v>
      </c>
      <c r="E103" s="10">
        <v>0.55300000000000005</v>
      </c>
      <c r="F103" s="9" t="s">
        <v>5</v>
      </c>
      <c r="G103" s="9">
        <v>5</v>
      </c>
      <c r="H103" s="9" t="s">
        <v>171</v>
      </c>
      <c r="I103" s="9" t="s">
        <v>6</v>
      </c>
      <c r="J103" s="9" t="s">
        <v>73</v>
      </c>
      <c r="K103" s="11">
        <v>159.56960000000001</v>
      </c>
      <c r="L103" s="11">
        <v>17.177199999999999</v>
      </c>
      <c r="M103" s="12">
        <v>1985</v>
      </c>
      <c r="N103" s="12">
        <f t="shared" si="4"/>
        <v>148.35334213144091</v>
      </c>
      <c r="O103" s="10">
        <v>2.2629000000000001</v>
      </c>
      <c r="P103" s="10">
        <v>0.21110000000000001</v>
      </c>
      <c r="Q103" s="11">
        <v>96</v>
      </c>
      <c r="R103" s="10">
        <f t="shared" si="5"/>
        <v>1.9646471600000002</v>
      </c>
      <c r="T103" s="11">
        <v>50.466700000000003</v>
      </c>
      <c r="U103" s="9" t="s">
        <v>213</v>
      </c>
      <c r="V103" s="9" t="s">
        <v>987</v>
      </c>
      <c r="W103" s="14">
        <v>5</v>
      </c>
    </row>
    <row r="104" spans="1:23" ht="28.5" customHeight="1">
      <c r="A104" s="9" t="s">
        <v>170</v>
      </c>
      <c r="B104" s="9" t="s">
        <v>522</v>
      </c>
      <c r="C104" s="9">
        <v>434</v>
      </c>
      <c r="D104" s="10">
        <v>0.55300000000000005</v>
      </c>
      <c r="E104" s="10">
        <v>7.274</v>
      </c>
      <c r="F104" s="9" t="s">
        <v>5</v>
      </c>
      <c r="G104" s="9">
        <v>5</v>
      </c>
      <c r="H104" s="9" t="s">
        <v>171</v>
      </c>
      <c r="I104" s="9" t="s">
        <v>6</v>
      </c>
      <c r="J104" s="9" t="s">
        <v>73</v>
      </c>
      <c r="K104" s="11">
        <v>96</v>
      </c>
      <c r="L104" s="11">
        <v>10</v>
      </c>
      <c r="M104" s="12">
        <v>1985</v>
      </c>
      <c r="N104" s="12">
        <f t="shared" si="4"/>
        <v>121.53743272480328</v>
      </c>
      <c r="O104" s="10">
        <v>2.6436999999999999</v>
      </c>
      <c r="P104" s="10">
        <v>0.21740000000000001</v>
      </c>
      <c r="Q104" s="11">
        <v>94</v>
      </c>
      <c r="R104" s="10">
        <f t="shared" si="5"/>
        <v>2.2746489599999999</v>
      </c>
      <c r="T104" s="11">
        <v>46.464300000000001</v>
      </c>
      <c r="U104" s="9" t="s">
        <v>63</v>
      </c>
      <c r="V104" s="9" t="s">
        <v>987</v>
      </c>
      <c r="W104" s="14">
        <v>9</v>
      </c>
    </row>
    <row r="105" spans="1:23" ht="28.5" customHeight="1">
      <c r="A105" s="9" t="s">
        <v>170</v>
      </c>
      <c r="B105" s="9" t="s">
        <v>522</v>
      </c>
      <c r="C105" s="9">
        <v>434</v>
      </c>
      <c r="D105" s="10">
        <v>7.532</v>
      </c>
      <c r="E105" s="10">
        <v>16</v>
      </c>
      <c r="F105" s="9" t="s">
        <v>5</v>
      </c>
      <c r="G105" s="9">
        <v>5</v>
      </c>
      <c r="H105" s="9" t="s">
        <v>171</v>
      </c>
      <c r="I105" s="9" t="s">
        <v>6</v>
      </c>
      <c r="J105" s="9" t="s">
        <v>73</v>
      </c>
      <c r="K105" s="11">
        <v>56</v>
      </c>
      <c r="L105" s="11">
        <v>6</v>
      </c>
      <c r="M105" s="12">
        <v>1992</v>
      </c>
      <c r="N105" s="12">
        <f t="shared" si="4"/>
        <v>95.543008142243366</v>
      </c>
      <c r="O105" s="10">
        <v>3.0739000000000001</v>
      </c>
      <c r="P105" s="10">
        <v>0.14799999999999999</v>
      </c>
      <c r="Q105" s="11">
        <v>97</v>
      </c>
      <c r="R105" s="10">
        <f t="shared" si="5"/>
        <v>2.8962839999999996</v>
      </c>
      <c r="T105" s="11">
        <v>56.625</v>
      </c>
      <c r="U105" s="9" t="s">
        <v>63</v>
      </c>
      <c r="V105" s="9" t="s">
        <v>987</v>
      </c>
      <c r="W105" s="14">
        <v>37</v>
      </c>
    </row>
    <row r="106" spans="1:23" ht="28.5" customHeight="1">
      <c r="A106" s="9" t="s">
        <v>170</v>
      </c>
      <c r="B106" s="9" t="s">
        <v>522</v>
      </c>
      <c r="C106" s="9">
        <v>434</v>
      </c>
      <c r="D106" s="10">
        <v>16</v>
      </c>
      <c r="E106" s="10">
        <v>16.434000000000001</v>
      </c>
      <c r="F106" s="9" t="s">
        <v>5</v>
      </c>
      <c r="G106" s="9">
        <v>5</v>
      </c>
      <c r="H106" s="9" t="s">
        <v>171</v>
      </c>
      <c r="I106" s="9" t="s">
        <v>6</v>
      </c>
      <c r="J106" s="9" t="s">
        <v>73</v>
      </c>
      <c r="K106" s="11">
        <v>56</v>
      </c>
      <c r="L106" s="11">
        <v>6</v>
      </c>
      <c r="M106" s="12">
        <v>1969</v>
      </c>
      <c r="N106" s="12">
        <f t="shared" si="4"/>
        <v>94.910357901760023</v>
      </c>
      <c r="O106" s="10">
        <v>3.0851999999999999</v>
      </c>
      <c r="P106" s="10">
        <v>0.1338</v>
      </c>
      <c r="Q106" s="11">
        <v>81</v>
      </c>
      <c r="R106" s="10">
        <f t="shared" si="5"/>
        <v>2.4435902400000002</v>
      </c>
      <c r="T106" s="11">
        <v>53.5</v>
      </c>
      <c r="U106" s="9" t="s">
        <v>63</v>
      </c>
      <c r="V106" s="9" t="s">
        <v>987</v>
      </c>
      <c r="W106" s="14">
        <v>37</v>
      </c>
    </row>
    <row r="107" spans="1:23" ht="28.5" customHeight="1">
      <c r="A107" s="9" t="s">
        <v>170</v>
      </c>
      <c r="B107" s="9" t="s">
        <v>522</v>
      </c>
      <c r="C107" s="9">
        <v>434</v>
      </c>
      <c r="D107" s="10">
        <v>16.434000000000001</v>
      </c>
      <c r="E107" s="10">
        <v>20.634</v>
      </c>
      <c r="F107" s="9" t="s">
        <v>5</v>
      </c>
      <c r="G107" s="9">
        <v>5</v>
      </c>
      <c r="H107" s="9" t="s">
        <v>171</v>
      </c>
      <c r="I107" s="9" t="s">
        <v>6</v>
      </c>
      <c r="J107" s="9" t="s">
        <v>73</v>
      </c>
      <c r="K107" s="11">
        <v>56</v>
      </c>
      <c r="L107" s="11">
        <v>6</v>
      </c>
      <c r="M107" s="12">
        <v>1988</v>
      </c>
      <c r="N107" s="12">
        <f t="shared" si="4"/>
        <v>119.69515185933082</v>
      </c>
      <c r="O107" s="10">
        <v>2.6720999999999999</v>
      </c>
      <c r="P107" s="10">
        <v>0.21460000000000001</v>
      </c>
      <c r="Q107" s="11">
        <v>90</v>
      </c>
      <c r="R107" s="10">
        <f t="shared" si="5"/>
        <v>2.1878873599999999</v>
      </c>
      <c r="T107" s="11">
        <v>55.54</v>
      </c>
      <c r="U107" s="9" t="s">
        <v>63</v>
      </c>
      <c r="V107" s="9" t="s">
        <v>987</v>
      </c>
      <c r="W107" s="14">
        <v>4</v>
      </c>
    </row>
    <row r="108" spans="1:23" ht="28.5" customHeight="1">
      <c r="A108" s="9" t="s">
        <v>83</v>
      </c>
      <c r="B108" s="9" t="s">
        <v>523</v>
      </c>
      <c r="C108" s="9" t="s">
        <v>980</v>
      </c>
      <c r="D108" s="10">
        <v>0</v>
      </c>
      <c r="E108" s="10">
        <v>0.68500000000000005</v>
      </c>
      <c r="F108" s="9" t="s">
        <v>5</v>
      </c>
      <c r="G108" s="9">
        <v>5</v>
      </c>
      <c r="H108" s="9" t="s">
        <v>84</v>
      </c>
      <c r="I108" s="9" t="s">
        <v>12</v>
      </c>
      <c r="J108" s="9" t="s">
        <v>73</v>
      </c>
      <c r="K108" s="11">
        <v>5532.5927000000001</v>
      </c>
      <c r="L108" s="11">
        <v>308.58980000000003</v>
      </c>
      <c r="M108" s="12">
        <v>2006</v>
      </c>
      <c r="N108" s="12">
        <f>(LN(O108/5))/-0.0038</f>
        <v>141.27037534341881</v>
      </c>
      <c r="O108" s="10">
        <v>2.923</v>
      </c>
      <c r="P108" s="10" t="s">
        <v>226</v>
      </c>
      <c r="Q108" s="11">
        <v>90</v>
      </c>
      <c r="R108" s="10">
        <f>O108-(5*(1-Q108/100))</f>
        <v>2.423</v>
      </c>
      <c r="S108" s="10">
        <v>9.01E-2</v>
      </c>
      <c r="T108" s="11">
        <v>38.633299999999998</v>
      </c>
      <c r="U108" s="9" t="s">
        <v>213</v>
      </c>
      <c r="V108" s="9" t="s">
        <v>987</v>
      </c>
      <c r="W108" s="14">
        <v>15</v>
      </c>
    </row>
    <row r="109" spans="1:23" ht="28.5" customHeight="1">
      <c r="A109" s="9" t="s">
        <v>83</v>
      </c>
      <c r="B109" s="9" t="s">
        <v>523</v>
      </c>
      <c r="C109" s="9" t="s">
        <v>980</v>
      </c>
      <c r="D109" s="10">
        <v>0.68500000000000005</v>
      </c>
      <c r="E109" s="10">
        <v>2.2530000000000001</v>
      </c>
      <c r="F109" s="9" t="s">
        <v>5</v>
      </c>
      <c r="G109" s="9">
        <v>5</v>
      </c>
      <c r="H109" s="9" t="s">
        <v>84</v>
      </c>
      <c r="I109" s="9" t="s">
        <v>13</v>
      </c>
      <c r="J109" s="9" t="s">
        <v>73</v>
      </c>
      <c r="K109" s="11">
        <v>5568.3418000000001</v>
      </c>
      <c r="L109" s="11">
        <v>324.3999</v>
      </c>
      <c r="M109" s="12">
        <v>2006</v>
      </c>
      <c r="N109" s="12">
        <f t="shared" si="4"/>
        <v>48.57216914741069</v>
      </c>
      <c r="O109" s="10">
        <v>4.0365000000000002</v>
      </c>
      <c r="P109" s="10">
        <v>0.12670000000000001</v>
      </c>
      <c r="Q109" s="11">
        <v>100</v>
      </c>
      <c r="R109" s="10">
        <f t="shared" ref="R109:R115" si="6">O109-(4*(P109^2))-(3*(1-Q109/100))</f>
        <v>3.9722884400000003</v>
      </c>
      <c r="T109" s="11">
        <v>48.171399999999998</v>
      </c>
      <c r="U109" s="9" t="s">
        <v>213</v>
      </c>
      <c r="V109" s="9"/>
    </row>
    <row r="110" spans="1:23" ht="28.5" customHeight="1">
      <c r="A110" s="9" t="s">
        <v>83</v>
      </c>
      <c r="B110" s="9" t="s">
        <v>523</v>
      </c>
      <c r="C110" s="9" t="s">
        <v>980</v>
      </c>
      <c r="D110" s="10">
        <v>2.2530000000000001</v>
      </c>
      <c r="E110" s="10">
        <v>5.968</v>
      </c>
      <c r="F110" s="9" t="s">
        <v>5</v>
      </c>
      <c r="G110" s="9">
        <v>5</v>
      </c>
      <c r="H110" s="9" t="s">
        <v>84</v>
      </c>
      <c r="I110" s="9" t="s">
        <v>6</v>
      </c>
      <c r="J110" s="9" t="s">
        <v>73</v>
      </c>
      <c r="K110" s="11">
        <v>3036.2546000000002</v>
      </c>
      <c r="L110" s="11">
        <v>260.86430000000001</v>
      </c>
      <c r="M110" s="12">
        <v>1968</v>
      </c>
      <c r="N110" s="12">
        <f t="shared" si="4"/>
        <v>73.516009326615986</v>
      </c>
      <c r="O110" s="10">
        <v>3.4927999999999999</v>
      </c>
      <c r="P110" s="10">
        <v>0.20150000000000001</v>
      </c>
      <c r="Q110" s="11">
        <v>92</v>
      </c>
      <c r="R110" s="10">
        <f t="shared" si="6"/>
        <v>3.0903909999999999</v>
      </c>
      <c r="T110" s="11">
        <v>50.083300000000001</v>
      </c>
      <c r="U110" s="9" t="s">
        <v>74</v>
      </c>
      <c r="V110" s="9" t="s">
        <v>987</v>
      </c>
      <c r="W110" s="14">
        <v>34</v>
      </c>
    </row>
    <row r="111" spans="1:23" ht="28.5" customHeight="1">
      <c r="A111" s="9" t="s">
        <v>83</v>
      </c>
      <c r="B111" s="9" t="s">
        <v>523</v>
      </c>
      <c r="C111" s="9" t="s">
        <v>980</v>
      </c>
      <c r="D111" s="10">
        <v>5.968</v>
      </c>
      <c r="E111" s="10">
        <v>7.1639999999999997</v>
      </c>
      <c r="F111" s="9" t="s">
        <v>5</v>
      </c>
      <c r="G111" s="9">
        <v>5</v>
      </c>
      <c r="H111" s="9" t="s">
        <v>85</v>
      </c>
      <c r="I111" s="9" t="s">
        <v>6</v>
      </c>
      <c r="J111" s="9" t="s">
        <v>73</v>
      </c>
      <c r="K111" s="11">
        <v>2512</v>
      </c>
      <c r="L111" s="11">
        <v>275</v>
      </c>
      <c r="M111" s="12">
        <v>2003</v>
      </c>
      <c r="N111" s="12">
        <f t="shared" si="4"/>
        <v>59.263518206453377</v>
      </c>
      <c r="O111" s="10">
        <v>3.7938000000000001</v>
      </c>
      <c r="P111" s="10">
        <v>0.17319999999999999</v>
      </c>
      <c r="Q111" s="11">
        <v>100</v>
      </c>
      <c r="R111" s="10">
        <f t="shared" si="6"/>
        <v>3.6738070400000002</v>
      </c>
      <c r="T111" s="11">
        <v>50.366700000000002</v>
      </c>
      <c r="U111" s="9" t="s">
        <v>74</v>
      </c>
      <c r="V111" s="9" t="s">
        <v>986</v>
      </c>
      <c r="W111" s="14">
        <v>31</v>
      </c>
    </row>
    <row r="112" spans="1:23" ht="28.5" customHeight="1">
      <c r="A112" s="9" t="s">
        <v>83</v>
      </c>
      <c r="B112" s="9" t="s">
        <v>523</v>
      </c>
      <c r="C112" s="9" t="s">
        <v>980</v>
      </c>
      <c r="D112" s="10">
        <v>7.1639999999999997</v>
      </c>
      <c r="E112" s="10">
        <v>13.054</v>
      </c>
      <c r="F112" s="9" t="s">
        <v>5</v>
      </c>
      <c r="G112" s="9">
        <v>5</v>
      </c>
      <c r="H112" s="9" t="s">
        <v>85</v>
      </c>
      <c r="I112" s="9" t="s">
        <v>6</v>
      </c>
      <c r="J112" s="9" t="s">
        <v>73</v>
      </c>
      <c r="K112" s="11">
        <v>2512</v>
      </c>
      <c r="L112" s="11">
        <v>275</v>
      </c>
      <c r="M112" s="12">
        <v>2009</v>
      </c>
      <c r="N112" s="12">
        <f t="shared" si="4"/>
        <v>57.779289730887889</v>
      </c>
      <c r="O112" s="10">
        <v>3.8266</v>
      </c>
      <c r="P112" s="10">
        <v>0.15429999999999999</v>
      </c>
      <c r="Q112" s="11">
        <v>100</v>
      </c>
      <c r="R112" s="10">
        <f t="shared" si="6"/>
        <v>3.7313660400000002</v>
      </c>
      <c r="T112" s="11">
        <v>53.9833</v>
      </c>
      <c r="U112" s="9" t="s">
        <v>74</v>
      </c>
      <c r="V112" s="9" t="s">
        <v>986</v>
      </c>
      <c r="W112" s="14">
        <v>36</v>
      </c>
    </row>
    <row r="113" spans="1:23" ht="28.5" customHeight="1">
      <c r="A113" s="9" t="s">
        <v>83</v>
      </c>
      <c r="B113" s="9" t="s">
        <v>523</v>
      </c>
      <c r="C113" s="9" t="s">
        <v>980</v>
      </c>
      <c r="D113" s="10">
        <v>13.054</v>
      </c>
      <c r="E113" s="10">
        <v>19.285</v>
      </c>
      <c r="F113" s="9" t="s">
        <v>5</v>
      </c>
      <c r="G113" s="9">
        <v>5</v>
      </c>
      <c r="H113" s="9" t="s">
        <v>85</v>
      </c>
      <c r="I113" s="9" t="s">
        <v>13</v>
      </c>
      <c r="J113" s="9" t="s">
        <v>73</v>
      </c>
      <c r="K113" s="11">
        <v>2682.5504999999998</v>
      </c>
      <c r="L113" s="11">
        <v>241.80549999999999</v>
      </c>
      <c r="M113" s="12">
        <v>2005</v>
      </c>
      <c r="N113" s="12">
        <f t="shared" si="4"/>
        <v>48.107217457326414</v>
      </c>
      <c r="O113" s="10">
        <v>4.0473999999999997</v>
      </c>
      <c r="P113" s="10">
        <v>0.1681</v>
      </c>
      <c r="Q113" s="11">
        <v>100</v>
      </c>
      <c r="R113" s="10">
        <f t="shared" si="6"/>
        <v>3.9343695599999995</v>
      </c>
      <c r="T113" s="11">
        <v>54.2</v>
      </c>
      <c r="U113" s="9" t="s">
        <v>74</v>
      </c>
      <c r="V113" s="9"/>
    </row>
    <row r="114" spans="1:23" ht="28.5" customHeight="1">
      <c r="A114" s="9" t="s">
        <v>83</v>
      </c>
      <c r="B114" s="9" t="s">
        <v>523</v>
      </c>
      <c r="C114" s="9" t="s">
        <v>980</v>
      </c>
      <c r="D114" s="10">
        <v>19.285</v>
      </c>
      <c r="E114" s="10">
        <v>23.347999999999999</v>
      </c>
      <c r="F114" s="9" t="s">
        <v>5</v>
      </c>
      <c r="G114" s="9">
        <v>5</v>
      </c>
      <c r="H114" s="9" t="s">
        <v>85</v>
      </c>
      <c r="I114" s="9" t="s">
        <v>13</v>
      </c>
      <c r="J114" s="9" t="s">
        <v>86</v>
      </c>
      <c r="K114" s="11">
        <v>3216.5129000000002</v>
      </c>
      <c r="L114" s="11">
        <v>250.1147</v>
      </c>
      <c r="M114" s="12">
        <v>2005</v>
      </c>
      <c r="N114" s="12">
        <f t="shared" si="4"/>
        <v>40.645861041370033</v>
      </c>
      <c r="O114" s="10">
        <v>4.2263999999999999</v>
      </c>
      <c r="P114" s="10">
        <v>0.16370000000000001</v>
      </c>
      <c r="Q114" s="11">
        <v>100</v>
      </c>
      <c r="R114" s="10">
        <f t="shared" si="6"/>
        <v>4.11920924</v>
      </c>
      <c r="T114" s="11">
        <v>52.274999999999999</v>
      </c>
      <c r="U114" s="9" t="s">
        <v>74</v>
      </c>
      <c r="V114" s="9"/>
    </row>
    <row r="115" spans="1:23" ht="28.5" customHeight="1">
      <c r="A115" s="9" t="s">
        <v>83</v>
      </c>
      <c r="B115" s="9" t="s">
        <v>523</v>
      </c>
      <c r="C115" s="9" t="s">
        <v>980</v>
      </c>
      <c r="D115" s="10">
        <v>23.347999999999999</v>
      </c>
      <c r="E115" s="10">
        <v>23.821999999999999</v>
      </c>
      <c r="F115" s="9" t="s">
        <v>5</v>
      </c>
      <c r="G115" s="9">
        <v>5</v>
      </c>
      <c r="H115" s="9" t="s">
        <v>216</v>
      </c>
      <c r="I115" s="9" t="s">
        <v>6</v>
      </c>
      <c r="J115" s="9" t="s">
        <v>73</v>
      </c>
      <c r="K115" s="11">
        <v>4841.0379999999996</v>
      </c>
      <c r="L115" s="11">
        <v>293.79320000000001</v>
      </c>
      <c r="M115" s="12">
        <v>2001</v>
      </c>
      <c r="N115" s="12">
        <f t="shared" si="4"/>
        <v>69.515056962554354</v>
      </c>
      <c r="O115" s="10">
        <v>3.5748000000000002</v>
      </c>
      <c r="P115" s="10">
        <v>0.1595</v>
      </c>
      <c r="Q115" s="11">
        <v>99</v>
      </c>
      <c r="R115" s="10">
        <f t="shared" si="6"/>
        <v>3.4430389999999997</v>
      </c>
      <c r="T115" s="11">
        <v>46.05</v>
      </c>
      <c r="U115" s="9" t="s">
        <v>213</v>
      </c>
      <c r="V115" s="9"/>
    </row>
    <row r="116" spans="1:23" ht="28.5" customHeight="1">
      <c r="A116" s="9" t="s">
        <v>83</v>
      </c>
      <c r="B116" s="9" t="s">
        <v>523</v>
      </c>
      <c r="C116" s="9" t="s">
        <v>980</v>
      </c>
      <c r="D116" s="10">
        <v>23.821999999999999</v>
      </c>
      <c r="E116" s="10">
        <v>24.181000000000001</v>
      </c>
      <c r="F116" s="9" t="s">
        <v>5</v>
      </c>
      <c r="G116" s="9">
        <v>5</v>
      </c>
      <c r="H116" s="9" t="s">
        <v>216</v>
      </c>
      <c r="I116" s="9" t="s">
        <v>12</v>
      </c>
      <c r="K116" s="11">
        <v>5326.9192000000003</v>
      </c>
      <c r="L116" s="11">
        <v>326.22840000000002</v>
      </c>
      <c r="M116" s="12">
        <v>2003</v>
      </c>
      <c r="N116" s="12">
        <f>(LN(O116/5))/-0.0038</f>
        <v>167.30172995495806</v>
      </c>
      <c r="O116" s="10">
        <v>2.6476999999999999</v>
      </c>
      <c r="P116" s="10" t="s">
        <v>226</v>
      </c>
      <c r="Q116" s="11">
        <v>100</v>
      </c>
      <c r="R116" s="10">
        <f>O116-(5*(1-Q116/100))</f>
        <v>2.6476999999999999</v>
      </c>
      <c r="S116" s="10">
        <v>0.13919999999999999</v>
      </c>
      <c r="T116" s="11">
        <v>31.5</v>
      </c>
      <c r="U116" s="9" t="s">
        <v>213</v>
      </c>
      <c r="V116" s="9" t="s">
        <v>987</v>
      </c>
      <c r="W116" s="14">
        <v>23</v>
      </c>
    </row>
    <row r="117" spans="1:23" ht="28.5" customHeight="1">
      <c r="A117" s="9" t="s">
        <v>83</v>
      </c>
      <c r="B117" s="9" t="s">
        <v>523</v>
      </c>
      <c r="C117" s="9" t="s">
        <v>980</v>
      </c>
      <c r="D117" s="10">
        <v>24.181000000000001</v>
      </c>
      <c r="E117" s="10">
        <v>25.015000000000001</v>
      </c>
      <c r="F117" s="9" t="s">
        <v>5</v>
      </c>
      <c r="G117" s="9">
        <v>5</v>
      </c>
      <c r="H117" s="9" t="s">
        <v>216</v>
      </c>
      <c r="I117" s="9" t="s">
        <v>13</v>
      </c>
      <c r="K117" s="11">
        <v>3331.777</v>
      </c>
      <c r="L117" s="11">
        <v>227.446</v>
      </c>
      <c r="M117" s="12">
        <v>2003</v>
      </c>
      <c r="N117" s="12">
        <f t="shared" si="4"/>
        <v>55.634472187249543</v>
      </c>
      <c r="O117" s="10">
        <v>3.8744999999999998</v>
      </c>
      <c r="P117" s="10">
        <v>0.1799</v>
      </c>
      <c r="Q117" s="11">
        <v>94</v>
      </c>
      <c r="R117" s="10">
        <f t="shared" ref="R117:R157" si="7">O117-(4*(P117^2))-(3*(1-Q117/100))</f>
        <v>3.5650439599999997</v>
      </c>
      <c r="T117" s="11">
        <v>48.566699999999997</v>
      </c>
      <c r="U117" s="9" t="s">
        <v>213</v>
      </c>
      <c r="V117" s="9" t="s">
        <v>986</v>
      </c>
      <c r="W117" s="14">
        <v>33</v>
      </c>
    </row>
    <row r="118" spans="1:23" ht="28.5" customHeight="1">
      <c r="A118" s="9" t="s">
        <v>83</v>
      </c>
      <c r="B118" s="9" t="s">
        <v>523</v>
      </c>
      <c r="C118" s="9" t="s">
        <v>980</v>
      </c>
      <c r="D118" s="10">
        <v>25.015000000000001</v>
      </c>
      <c r="E118" s="10">
        <v>29.52</v>
      </c>
      <c r="F118" s="9" t="s">
        <v>5</v>
      </c>
      <c r="G118" s="9">
        <v>5</v>
      </c>
      <c r="H118" s="9" t="s">
        <v>87</v>
      </c>
      <c r="I118" s="9" t="s">
        <v>6</v>
      </c>
      <c r="J118" s="9" t="s">
        <v>73</v>
      </c>
      <c r="K118" s="11">
        <v>1917.4273000000001</v>
      </c>
      <c r="L118" s="11">
        <v>275.94009999999997</v>
      </c>
      <c r="M118" s="12">
        <v>1970</v>
      </c>
      <c r="N118" s="12">
        <f t="shared" si="4"/>
        <v>53.489636841465462</v>
      </c>
      <c r="O118" s="10">
        <v>3.923</v>
      </c>
      <c r="P118" s="10">
        <v>0.20949999999999999</v>
      </c>
      <c r="Q118" s="11">
        <v>94</v>
      </c>
      <c r="R118" s="10">
        <f t="shared" si="7"/>
        <v>3.5674389999999998</v>
      </c>
      <c r="T118" s="11">
        <v>47.69</v>
      </c>
      <c r="U118" s="9" t="s">
        <v>74</v>
      </c>
      <c r="V118" s="9" t="s">
        <v>986</v>
      </c>
      <c r="W118" s="14">
        <v>20</v>
      </c>
    </row>
    <row r="119" spans="1:23" ht="28.5" customHeight="1">
      <c r="A119" s="9" t="s">
        <v>83</v>
      </c>
      <c r="B119" s="9" t="s">
        <v>523</v>
      </c>
      <c r="C119" s="9" t="s">
        <v>980</v>
      </c>
      <c r="D119" s="10">
        <v>29.52</v>
      </c>
      <c r="E119" s="10">
        <v>34.274999999999999</v>
      </c>
      <c r="F119" s="9" t="s">
        <v>5</v>
      </c>
      <c r="G119" s="9">
        <v>5</v>
      </c>
      <c r="H119" s="9" t="s">
        <v>172</v>
      </c>
      <c r="I119" s="9" t="s">
        <v>6</v>
      </c>
      <c r="J119" s="9" t="s">
        <v>73</v>
      </c>
      <c r="K119" s="11">
        <v>1311.4217000000001</v>
      </c>
      <c r="L119" s="11">
        <v>122.1977</v>
      </c>
      <c r="M119" s="12">
        <v>1985</v>
      </c>
      <c r="N119" s="12">
        <f t="shared" si="4"/>
        <v>87.082573762677669</v>
      </c>
      <c r="O119" s="10">
        <v>3.2284999999999999</v>
      </c>
      <c r="P119" s="10">
        <v>0.26329999999999998</v>
      </c>
      <c r="Q119" s="11">
        <v>90</v>
      </c>
      <c r="R119" s="10">
        <f t="shared" si="7"/>
        <v>2.65119244</v>
      </c>
      <c r="T119" s="11">
        <v>53.527299999999997</v>
      </c>
      <c r="U119" s="9" t="s">
        <v>63</v>
      </c>
      <c r="V119" s="9" t="s">
        <v>988</v>
      </c>
      <c r="W119" s="14">
        <v>14</v>
      </c>
    </row>
    <row r="120" spans="1:23" ht="28.5" customHeight="1">
      <c r="A120" s="9" t="s">
        <v>83</v>
      </c>
      <c r="B120" s="9" t="s">
        <v>523</v>
      </c>
      <c r="C120" s="9" t="s">
        <v>980</v>
      </c>
      <c r="D120" s="10">
        <v>34.274999999999999</v>
      </c>
      <c r="E120" s="10">
        <v>38.274999999999999</v>
      </c>
      <c r="F120" s="9" t="s">
        <v>5</v>
      </c>
      <c r="G120" s="9">
        <v>5</v>
      </c>
      <c r="H120" s="9" t="s">
        <v>173</v>
      </c>
      <c r="I120" s="9" t="s">
        <v>6</v>
      </c>
      <c r="J120" s="9" t="s">
        <v>73</v>
      </c>
      <c r="K120" s="11">
        <v>985.42200000000003</v>
      </c>
      <c r="L120" s="11">
        <v>94.124499999999998</v>
      </c>
      <c r="M120" s="12">
        <v>1984</v>
      </c>
      <c r="N120" s="12">
        <f t="shared" si="4"/>
        <v>85.964728026835999</v>
      </c>
      <c r="O120" s="10">
        <v>3.2494999999999998</v>
      </c>
      <c r="P120" s="10">
        <v>0.21809999999999999</v>
      </c>
      <c r="Q120" s="11">
        <v>85</v>
      </c>
      <c r="R120" s="10">
        <f t="shared" si="7"/>
        <v>2.6092295599999997</v>
      </c>
      <c r="T120" s="11">
        <v>50.587499999999999</v>
      </c>
      <c r="U120" s="9" t="s">
        <v>63</v>
      </c>
      <c r="V120" s="9" t="s">
        <v>987</v>
      </c>
      <c r="W120" s="14">
        <v>17</v>
      </c>
    </row>
    <row r="121" spans="1:23" ht="28.5" customHeight="1">
      <c r="A121" s="9" t="s">
        <v>83</v>
      </c>
      <c r="B121" s="9" t="s">
        <v>523</v>
      </c>
      <c r="C121" s="9" t="s">
        <v>980</v>
      </c>
      <c r="D121" s="10">
        <v>38.274999999999999</v>
      </c>
      <c r="E121" s="10">
        <v>39.155999999999999</v>
      </c>
      <c r="F121" s="9" t="s">
        <v>5</v>
      </c>
      <c r="G121" s="9">
        <v>5</v>
      </c>
      <c r="H121" s="9" t="s">
        <v>173</v>
      </c>
      <c r="I121" s="9" t="s">
        <v>6</v>
      </c>
      <c r="J121" s="9" t="s">
        <v>73</v>
      </c>
      <c r="K121" s="11">
        <v>1287.9431999999999</v>
      </c>
      <c r="L121" s="11">
        <v>113.8978</v>
      </c>
      <c r="M121" s="12">
        <v>1994</v>
      </c>
      <c r="N121" s="12">
        <f t="shared" si="4"/>
        <v>61.785966118795571</v>
      </c>
      <c r="O121" s="10">
        <v>3.7387000000000001</v>
      </c>
      <c r="P121" s="10">
        <v>0.14599999999999999</v>
      </c>
      <c r="Q121" s="11">
        <v>81</v>
      </c>
      <c r="R121" s="10">
        <f t="shared" si="7"/>
        <v>3.0834360000000003</v>
      </c>
      <c r="T121" s="11">
        <v>57.633299999999998</v>
      </c>
      <c r="U121" s="9" t="s">
        <v>213</v>
      </c>
      <c r="V121" s="9" t="s">
        <v>987</v>
      </c>
      <c r="W121" s="14">
        <v>29</v>
      </c>
    </row>
    <row r="122" spans="1:23" ht="28.5" customHeight="1">
      <c r="A122" s="9" t="s">
        <v>83</v>
      </c>
      <c r="B122" s="9" t="s">
        <v>523</v>
      </c>
      <c r="C122" s="9" t="s">
        <v>980</v>
      </c>
      <c r="D122" s="10">
        <v>39.155999999999999</v>
      </c>
      <c r="E122" s="10">
        <v>43.52</v>
      </c>
      <c r="F122" s="9" t="s">
        <v>5</v>
      </c>
      <c r="G122" s="9">
        <v>5</v>
      </c>
      <c r="H122" s="9" t="s">
        <v>173</v>
      </c>
      <c r="I122" s="9" t="s">
        <v>6</v>
      </c>
      <c r="J122" s="9" t="s">
        <v>73</v>
      </c>
      <c r="K122" s="11">
        <v>1172.6563000000001</v>
      </c>
      <c r="L122" s="11">
        <v>107.3272</v>
      </c>
      <c r="M122" s="12">
        <v>1983</v>
      </c>
      <c r="N122" s="12">
        <f t="shared" si="4"/>
        <v>74.025195557946802</v>
      </c>
      <c r="O122" s="10">
        <v>3.4824999999999999</v>
      </c>
      <c r="P122" s="10">
        <v>0.16070000000000001</v>
      </c>
      <c r="Q122" s="11">
        <v>83</v>
      </c>
      <c r="R122" s="10">
        <f t="shared" si="7"/>
        <v>2.8692020399999998</v>
      </c>
      <c r="T122" s="11">
        <v>47.709099999999999</v>
      </c>
      <c r="U122" s="9" t="s">
        <v>63</v>
      </c>
      <c r="V122" s="9" t="s">
        <v>987</v>
      </c>
      <c r="W122" s="14">
        <v>31</v>
      </c>
    </row>
    <row r="123" spans="1:23" ht="28.5" customHeight="1">
      <c r="A123" s="9" t="s">
        <v>174</v>
      </c>
      <c r="B123" s="9" t="s">
        <v>522</v>
      </c>
      <c r="C123" s="9">
        <v>294</v>
      </c>
      <c r="D123" s="10">
        <v>0</v>
      </c>
      <c r="E123" s="10">
        <v>5.4109999999999996</v>
      </c>
      <c r="F123" s="9" t="s">
        <v>5</v>
      </c>
      <c r="G123" s="9">
        <v>5</v>
      </c>
      <c r="H123" s="9" t="s">
        <v>175</v>
      </c>
      <c r="I123" s="9" t="s">
        <v>6</v>
      </c>
      <c r="J123" s="9" t="s">
        <v>73</v>
      </c>
      <c r="K123" s="11">
        <v>378</v>
      </c>
      <c r="L123" s="11">
        <v>62</v>
      </c>
      <c r="M123" s="12">
        <v>1957</v>
      </c>
      <c r="N123" s="12">
        <f t="shared" si="4"/>
        <v>70.526029117481073</v>
      </c>
      <c r="O123" s="10">
        <v>3.5539000000000001</v>
      </c>
      <c r="P123" s="10">
        <v>0.24679999999999999</v>
      </c>
      <c r="Q123" s="11">
        <v>97</v>
      </c>
      <c r="R123" s="10">
        <f t="shared" si="7"/>
        <v>3.2202590400000002</v>
      </c>
      <c r="T123" s="11">
        <v>59.491700000000002</v>
      </c>
      <c r="U123" s="9" t="s">
        <v>63</v>
      </c>
      <c r="V123" s="9" t="s">
        <v>988</v>
      </c>
      <c r="W123" s="14">
        <v>23</v>
      </c>
    </row>
    <row r="124" spans="1:23" ht="28.5" customHeight="1">
      <c r="A124" s="9" t="s">
        <v>174</v>
      </c>
      <c r="B124" s="9" t="s">
        <v>522</v>
      </c>
      <c r="C124" s="9">
        <v>294</v>
      </c>
      <c r="D124" s="10">
        <v>5.4109999999999996</v>
      </c>
      <c r="E124" s="10">
        <v>18.821000000000002</v>
      </c>
      <c r="F124" s="9" t="s">
        <v>5</v>
      </c>
      <c r="G124" s="9">
        <v>5</v>
      </c>
      <c r="H124" s="9" t="s">
        <v>175</v>
      </c>
      <c r="I124" s="9" t="s">
        <v>6</v>
      </c>
      <c r="J124" s="9" t="s">
        <v>73</v>
      </c>
      <c r="K124" s="11">
        <v>378</v>
      </c>
      <c r="L124" s="11">
        <v>62</v>
      </c>
      <c r="M124" s="12">
        <v>1992</v>
      </c>
      <c r="N124" s="12">
        <f t="shared" si="4"/>
        <v>100.85723075437238</v>
      </c>
      <c r="O124" s="10">
        <v>2.9805999999999999</v>
      </c>
      <c r="P124" s="10">
        <v>0.1371</v>
      </c>
      <c r="Q124" s="11">
        <v>94</v>
      </c>
      <c r="R124" s="10">
        <f t="shared" si="7"/>
        <v>2.7254143599999998</v>
      </c>
      <c r="T124" s="11">
        <v>60.642899999999997</v>
      </c>
      <c r="U124" s="9" t="s">
        <v>63</v>
      </c>
      <c r="V124" s="9" t="s">
        <v>987</v>
      </c>
      <c r="W124" s="14">
        <v>22</v>
      </c>
    </row>
    <row r="125" spans="1:23" ht="28.5" customHeight="1">
      <c r="A125" s="9" t="s">
        <v>88</v>
      </c>
      <c r="B125" s="9" t="s">
        <v>523</v>
      </c>
      <c r="C125" s="9" t="s">
        <v>982</v>
      </c>
      <c r="D125" s="10">
        <v>2.2040000000000002</v>
      </c>
      <c r="E125" s="10">
        <v>3.0019999999999998</v>
      </c>
      <c r="F125" s="9" t="s">
        <v>5</v>
      </c>
      <c r="G125" s="9">
        <v>5</v>
      </c>
      <c r="H125" s="9" t="s">
        <v>89</v>
      </c>
      <c r="I125" s="9" t="s">
        <v>6</v>
      </c>
      <c r="J125" s="9" t="s">
        <v>73</v>
      </c>
      <c r="K125" s="11">
        <v>600</v>
      </c>
      <c r="L125" s="11">
        <v>115</v>
      </c>
      <c r="M125" s="12">
        <v>1995</v>
      </c>
      <c r="N125" s="12">
        <f t="shared" si="4"/>
        <v>104.05665747345974</v>
      </c>
      <c r="O125" s="10">
        <v>2.9258000000000002</v>
      </c>
      <c r="P125" s="10">
        <v>0.1351</v>
      </c>
      <c r="Q125" s="11">
        <v>100</v>
      </c>
      <c r="R125" s="10">
        <f t="shared" si="7"/>
        <v>2.8527919600000002</v>
      </c>
      <c r="T125" s="11">
        <v>54.6</v>
      </c>
      <c r="U125" s="9" t="s">
        <v>74</v>
      </c>
      <c r="V125" s="9"/>
    </row>
    <row r="126" spans="1:23" ht="28.5" customHeight="1">
      <c r="A126" s="9" t="s">
        <v>88</v>
      </c>
      <c r="B126" s="9" t="s">
        <v>523</v>
      </c>
      <c r="C126" s="9" t="s">
        <v>982</v>
      </c>
      <c r="D126" s="10">
        <v>3.0089999999999999</v>
      </c>
      <c r="E126" s="10">
        <v>7.9669999999999996</v>
      </c>
      <c r="F126" s="9" t="s">
        <v>5</v>
      </c>
      <c r="G126" s="9">
        <v>5</v>
      </c>
      <c r="H126" s="9" t="s">
        <v>89</v>
      </c>
      <c r="I126" s="9" t="s">
        <v>6</v>
      </c>
      <c r="J126" s="9" t="s">
        <v>79</v>
      </c>
      <c r="K126" s="11">
        <v>476.70549999999997</v>
      </c>
      <c r="L126" s="11">
        <v>106.9004</v>
      </c>
      <c r="M126" s="12">
        <v>1995</v>
      </c>
      <c r="N126" s="12">
        <f t="shared" si="4"/>
        <v>62.608790758734266</v>
      </c>
      <c r="O126" s="10">
        <v>3.7208999999999999</v>
      </c>
      <c r="P126" s="10">
        <v>0.15959999999999999</v>
      </c>
      <c r="Q126" s="11">
        <v>100</v>
      </c>
      <c r="R126" s="10">
        <f t="shared" si="7"/>
        <v>3.61901136</v>
      </c>
      <c r="T126" s="11">
        <v>65.400000000000006</v>
      </c>
      <c r="U126" s="9" t="s">
        <v>74</v>
      </c>
      <c r="V126" s="9" t="s">
        <v>986</v>
      </c>
      <c r="W126" s="14">
        <v>24</v>
      </c>
    </row>
    <row r="127" spans="1:23" ht="28.5" customHeight="1">
      <c r="A127" s="9" t="s">
        <v>88</v>
      </c>
      <c r="B127" s="9" t="s">
        <v>523</v>
      </c>
      <c r="C127" s="9" t="s">
        <v>982</v>
      </c>
      <c r="D127" s="10">
        <v>7.9669999999999996</v>
      </c>
      <c r="E127" s="10">
        <v>12</v>
      </c>
      <c r="F127" s="9" t="s">
        <v>5</v>
      </c>
      <c r="G127" s="9">
        <v>5</v>
      </c>
      <c r="H127" s="9" t="s">
        <v>89</v>
      </c>
      <c r="I127" s="9" t="s">
        <v>6</v>
      </c>
      <c r="J127" s="9" t="s">
        <v>79</v>
      </c>
      <c r="K127" s="11">
        <v>463</v>
      </c>
      <c r="L127" s="11">
        <v>106</v>
      </c>
      <c r="M127" s="12">
        <v>1990</v>
      </c>
      <c r="N127" s="12">
        <f t="shared" si="4"/>
        <v>105.04358722611069</v>
      </c>
      <c r="O127" s="10">
        <v>2.9091</v>
      </c>
      <c r="P127" s="10">
        <v>0.2198</v>
      </c>
      <c r="Q127" s="11">
        <v>88</v>
      </c>
      <c r="R127" s="10">
        <f t="shared" si="7"/>
        <v>2.3558518400000001</v>
      </c>
      <c r="T127" s="11">
        <v>60.9</v>
      </c>
      <c r="U127" s="9" t="s">
        <v>74</v>
      </c>
      <c r="V127" s="9" t="s">
        <v>987</v>
      </c>
      <c r="W127" s="14">
        <v>2</v>
      </c>
    </row>
    <row r="128" spans="1:23" ht="28.5" customHeight="1">
      <c r="A128" s="9" t="s">
        <v>88</v>
      </c>
      <c r="B128" s="9" t="s">
        <v>523</v>
      </c>
      <c r="C128" s="9" t="s">
        <v>982</v>
      </c>
      <c r="D128" s="10">
        <v>12</v>
      </c>
      <c r="E128" s="10">
        <v>16.5</v>
      </c>
      <c r="F128" s="9" t="s">
        <v>5</v>
      </c>
      <c r="G128" s="9">
        <v>5</v>
      </c>
      <c r="H128" s="9" t="s">
        <v>90</v>
      </c>
      <c r="I128" s="9" t="s">
        <v>6</v>
      </c>
      <c r="J128" s="9" t="s">
        <v>79</v>
      </c>
      <c r="K128" s="11">
        <v>463</v>
      </c>
      <c r="L128" s="11">
        <v>106</v>
      </c>
      <c r="M128" s="12">
        <v>2008</v>
      </c>
      <c r="N128" s="12">
        <f t="shared" si="4"/>
        <v>45.041965094220714</v>
      </c>
      <c r="O128" s="10">
        <v>4.12</v>
      </c>
      <c r="P128" s="10">
        <v>0.06</v>
      </c>
      <c r="Q128" s="11">
        <v>100</v>
      </c>
      <c r="R128" s="10">
        <f t="shared" si="7"/>
        <v>4.1055999999999999</v>
      </c>
      <c r="T128" s="11">
        <v>54.833300000000001</v>
      </c>
      <c r="U128" s="9" t="s">
        <v>74</v>
      </c>
      <c r="V128" s="9"/>
    </row>
    <row r="129" spans="1:23" ht="28.5" customHeight="1">
      <c r="A129" s="9" t="s">
        <v>88</v>
      </c>
      <c r="B129" s="9" t="s">
        <v>523</v>
      </c>
      <c r="C129" s="9" t="s">
        <v>982</v>
      </c>
      <c r="D129" s="10">
        <v>16.5</v>
      </c>
      <c r="E129" s="10">
        <v>21.3</v>
      </c>
      <c r="F129" s="9" t="s">
        <v>5</v>
      </c>
      <c r="G129" s="9">
        <v>5</v>
      </c>
      <c r="H129" s="9" t="s">
        <v>89</v>
      </c>
      <c r="I129" s="9" t="s">
        <v>6</v>
      </c>
      <c r="J129" s="9" t="s">
        <v>73</v>
      </c>
      <c r="K129" s="11">
        <v>467.8125</v>
      </c>
      <c r="L129" s="11">
        <v>106</v>
      </c>
      <c r="M129" s="12">
        <v>2008</v>
      </c>
      <c r="N129" s="12">
        <f t="shared" si="4"/>
        <v>45.041965094220714</v>
      </c>
      <c r="O129" s="10">
        <v>4.12</v>
      </c>
      <c r="P129" s="10">
        <v>0.06</v>
      </c>
      <c r="Q129" s="11">
        <v>100</v>
      </c>
      <c r="R129" s="10">
        <f t="shared" si="7"/>
        <v>4.1055999999999999</v>
      </c>
      <c r="T129" s="11">
        <v>59.5</v>
      </c>
      <c r="U129" s="9" t="s">
        <v>74</v>
      </c>
      <c r="V129" s="9"/>
    </row>
    <row r="130" spans="1:23" ht="28.5" customHeight="1">
      <c r="A130" s="9" t="s">
        <v>88</v>
      </c>
      <c r="B130" s="9" t="s">
        <v>523</v>
      </c>
      <c r="C130" s="9" t="s">
        <v>982</v>
      </c>
      <c r="D130" s="10">
        <v>21.3</v>
      </c>
      <c r="E130" s="10">
        <v>26</v>
      </c>
      <c r="F130" s="9" t="s">
        <v>5</v>
      </c>
      <c r="G130" s="9">
        <v>5</v>
      </c>
      <c r="H130" s="9" t="s">
        <v>89</v>
      </c>
      <c r="I130" s="9" t="s">
        <v>6</v>
      </c>
      <c r="J130" s="9" t="s">
        <v>86</v>
      </c>
      <c r="K130" s="11">
        <v>470</v>
      </c>
      <c r="L130" s="11">
        <v>106</v>
      </c>
      <c r="M130" s="12">
        <v>2008</v>
      </c>
      <c r="N130" s="12">
        <f t="shared" ref="N130:N193" si="8">(LN(O130/5.35))/-0.0058</f>
        <v>45.041965094220714</v>
      </c>
      <c r="O130" s="10">
        <v>4.12</v>
      </c>
      <c r="P130" s="10">
        <v>0.06</v>
      </c>
      <c r="Q130" s="11">
        <v>100</v>
      </c>
      <c r="R130" s="10">
        <f t="shared" si="7"/>
        <v>4.1055999999999999</v>
      </c>
      <c r="T130" s="11">
        <v>60.65</v>
      </c>
      <c r="U130" s="9" t="s">
        <v>74</v>
      </c>
      <c r="V130" s="9"/>
    </row>
    <row r="131" spans="1:23" ht="28.5" customHeight="1">
      <c r="A131" s="9" t="s">
        <v>88</v>
      </c>
      <c r="B131" s="9" t="s">
        <v>523</v>
      </c>
      <c r="C131" s="9" t="s">
        <v>982</v>
      </c>
      <c r="D131" s="10">
        <v>26</v>
      </c>
      <c r="E131" s="10">
        <v>31</v>
      </c>
      <c r="F131" s="9" t="s">
        <v>5</v>
      </c>
      <c r="G131" s="9">
        <v>5</v>
      </c>
      <c r="H131" s="9" t="s">
        <v>89</v>
      </c>
      <c r="I131" s="9" t="s">
        <v>6</v>
      </c>
      <c r="J131" s="9" t="s">
        <v>86</v>
      </c>
      <c r="K131" s="11">
        <v>596.59040000000005</v>
      </c>
      <c r="L131" s="11">
        <v>106.8496</v>
      </c>
      <c r="M131" s="12">
        <v>2008</v>
      </c>
      <c r="N131" s="12">
        <f t="shared" si="8"/>
        <v>45.041965094220714</v>
      </c>
      <c r="O131" s="10">
        <v>4.12</v>
      </c>
      <c r="P131" s="10">
        <v>0.06</v>
      </c>
      <c r="Q131" s="11">
        <v>100</v>
      </c>
      <c r="R131" s="10">
        <f t="shared" si="7"/>
        <v>4.1055999999999999</v>
      </c>
      <c r="T131" s="11">
        <v>60.48</v>
      </c>
      <c r="U131" s="9" t="s">
        <v>74</v>
      </c>
      <c r="V131" s="9"/>
    </row>
    <row r="132" spans="1:23" ht="28.5" customHeight="1">
      <c r="A132" s="9" t="s">
        <v>88</v>
      </c>
      <c r="B132" s="9" t="s">
        <v>523</v>
      </c>
      <c r="C132" s="9" t="s">
        <v>982</v>
      </c>
      <c r="D132" s="10">
        <v>31</v>
      </c>
      <c r="E132" s="10">
        <v>40.710999999999999</v>
      </c>
      <c r="F132" s="9" t="s">
        <v>5</v>
      </c>
      <c r="G132" s="9">
        <v>5</v>
      </c>
      <c r="H132" s="9" t="s">
        <v>89</v>
      </c>
      <c r="I132" s="9" t="s">
        <v>6</v>
      </c>
      <c r="J132" s="9" t="s">
        <v>79</v>
      </c>
      <c r="K132" s="11">
        <v>492.86169999999998</v>
      </c>
      <c r="L132" s="11">
        <v>106.1534</v>
      </c>
      <c r="M132" s="12">
        <v>2006</v>
      </c>
      <c r="N132" s="12">
        <f t="shared" si="8"/>
        <v>59.313516275060223</v>
      </c>
      <c r="O132" s="10">
        <v>3.7927</v>
      </c>
      <c r="P132" s="10">
        <v>0.13420000000000001</v>
      </c>
      <c r="Q132" s="11">
        <v>100</v>
      </c>
      <c r="R132" s="10">
        <f t="shared" si="7"/>
        <v>3.7206614399999998</v>
      </c>
      <c r="T132" s="11">
        <v>67.635000000000005</v>
      </c>
      <c r="U132" s="9" t="s">
        <v>74</v>
      </c>
      <c r="V132" s="9" t="s">
        <v>986</v>
      </c>
      <c r="W132" s="14">
        <v>35</v>
      </c>
    </row>
    <row r="133" spans="1:23" ht="28.5" customHeight="1">
      <c r="A133" s="9" t="s">
        <v>88</v>
      </c>
      <c r="B133" s="9" t="s">
        <v>523</v>
      </c>
      <c r="C133" s="9" t="s">
        <v>982</v>
      </c>
      <c r="D133" s="10">
        <v>40.710999999999999</v>
      </c>
      <c r="E133" s="10">
        <v>46.88</v>
      </c>
      <c r="F133" s="9" t="s">
        <v>5</v>
      </c>
      <c r="G133" s="9">
        <v>5</v>
      </c>
      <c r="H133" s="9" t="s">
        <v>89</v>
      </c>
      <c r="I133" s="9" t="s">
        <v>6</v>
      </c>
      <c r="J133" s="9" t="s">
        <v>73</v>
      </c>
      <c r="K133" s="11">
        <v>652</v>
      </c>
      <c r="L133" s="11">
        <v>103</v>
      </c>
      <c r="M133" s="12">
        <v>1995</v>
      </c>
      <c r="N133" s="12">
        <f t="shared" si="8"/>
        <v>65.472880876667588</v>
      </c>
      <c r="O133" s="10">
        <v>3.6596000000000002</v>
      </c>
      <c r="P133" s="10">
        <v>0.1704</v>
      </c>
      <c r="Q133" s="11">
        <v>93</v>
      </c>
      <c r="R133" s="10">
        <f t="shared" si="7"/>
        <v>3.3334553600000003</v>
      </c>
      <c r="T133" s="11">
        <v>57.2667</v>
      </c>
      <c r="U133" s="9" t="s">
        <v>74</v>
      </c>
      <c r="V133" s="9" t="s">
        <v>986</v>
      </c>
      <c r="W133" s="14">
        <v>10</v>
      </c>
    </row>
    <row r="134" spans="1:23" ht="28.5" customHeight="1">
      <c r="A134" s="9" t="s">
        <v>88</v>
      </c>
      <c r="B134" s="9" t="s">
        <v>523</v>
      </c>
      <c r="C134" s="9" t="s">
        <v>982</v>
      </c>
      <c r="D134" s="10">
        <v>46.88</v>
      </c>
      <c r="E134" s="10">
        <v>50.677</v>
      </c>
      <c r="F134" s="9" t="s">
        <v>5</v>
      </c>
      <c r="G134" s="9">
        <v>5</v>
      </c>
      <c r="H134" s="9" t="s">
        <v>89</v>
      </c>
      <c r="I134" s="9" t="s">
        <v>6</v>
      </c>
      <c r="J134" s="9" t="s">
        <v>73</v>
      </c>
      <c r="K134" s="11">
        <v>818.92780000000005</v>
      </c>
      <c r="L134" s="11">
        <v>103</v>
      </c>
      <c r="M134" s="12">
        <v>2009</v>
      </c>
      <c r="N134" s="12">
        <f t="shared" si="8"/>
        <v>41.976805568711207</v>
      </c>
      <c r="O134" s="10">
        <v>4.1939000000000002</v>
      </c>
      <c r="P134" s="10">
        <v>0.10440000000000001</v>
      </c>
      <c r="Q134" s="11">
        <v>100</v>
      </c>
      <c r="R134" s="10">
        <f t="shared" si="7"/>
        <v>4.1503025600000001</v>
      </c>
      <c r="T134" s="11">
        <v>59.137500000000003</v>
      </c>
      <c r="U134" s="9" t="s">
        <v>74</v>
      </c>
      <c r="V134" s="9"/>
    </row>
    <row r="135" spans="1:23" ht="28.5" customHeight="1">
      <c r="A135" s="9" t="s">
        <v>88</v>
      </c>
      <c r="B135" s="9" t="s">
        <v>523</v>
      </c>
      <c r="C135" s="9" t="s">
        <v>982</v>
      </c>
      <c r="D135" s="10">
        <v>50.677</v>
      </c>
      <c r="E135" s="10">
        <v>54.707999999999998</v>
      </c>
      <c r="F135" s="9" t="s">
        <v>5</v>
      </c>
      <c r="G135" s="9">
        <v>5</v>
      </c>
      <c r="H135" s="9" t="s">
        <v>89</v>
      </c>
      <c r="I135" s="9" t="s">
        <v>6</v>
      </c>
      <c r="J135" s="9" t="s">
        <v>73</v>
      </c>
      <c r="K135" s="11">
        <v>1296.9725000000001</v>
      </c>
      <c r="L135" s="11">
        <v>132.63310000000001</v>
      </c>
      <c r="M135" s="12">
        <v>1993</v>
      </c>
      <c r="N135" s="12">
        <f t="shared" si="8"/>
        <v>61.486472556089332</v>
      </c>
      <c r="O135" s="10">
        <v>3.7452000000000001</v>
      </c>
      <c r="P135" s="10">
        <v>0.1255</v>
      </c>
      <c r="Q135" s="11">
        <v>97</v>
      </c>
      <c r="R135" s="10">
        <f t="shared" si="7"/>
        <v>3.5921989999999999</v>
      </c>
      <c r="T135" s="11">
        <v>55.444400000000002</v>
      </c>
      <c r="U135" s="9" t="s">
        <v>74</v>
      </c>
      <c r="V135" s="9" t="s">
        <v>986</v>
      </c>
      <c r="W135" s="14">
        <v>23</v>
      </c>
    </row>
    <row r="136" spans="1:23" ht="28.5" customHeight="1">
      <c r="A136" s="9" t="s">
        <v>88</v>
      </c>
      <c r="B136" s="9" t="s">
        <v>523</v>
      </c>
      <c r="C136" s="9" t="s">
        <v>982</v>
      </c>
      <c r="D136" s="10">
        <v>54.707999999999998</v>
      </c>
      <c r="E136" s="10">
        <v>56.792000000000002</v>
      </c>
      <c r="F136" s="9" t="s">
        <v>5</v>
      </c>
      <c r="G136" s="9">
        <v>5</v>
      </c>
      <c r="H136" s="9" t="s">
        <v>221</v>
      </c>
      <c r="I136" s="9" t="s">
        <v>6</v>
      </c>
      <c r="J136" s="9" t="s">
        <v>73</v>
      </c>
      <c r="K136" s="11">
        <v>1936.3300999999999</v>
      </c>
      <c r="L136" s="11">
        <v>180.26580000000001</v>
      </c>
      <c r="M136" s="12">
        <v>2008</v>
      </c>
      <c r="N136" s="12">
        <f t="shared" si="8"/>
        <v>60.833998397854685</v>
      </c>
      <c r="O136" s="10">
        <v>3.7593999999999999</v>
      </c>
      <c r="P136" s="10">
        <v>0.1172</v>
      </c>
      <c r="Q136" s="11">
        <v>91</v>
      </c>
      <c r="R136" s="10">
        <f t="shared" si="7"/>
        <v>3.4344566400000001</v>
      </c>
      <c r="T136" s="11">
        <v>57.8125</v>
      </c>
      <c r="U136" s="9" t="s">
        <v>213</v>
      </c>
      <c r="V136" s="9" t="s">
        <v>986</v>
      </c>
      <c r="W136" s="14">
        <v>32</v>
      </c>
    </row>
    <row r="137" spans="1:23" ht="28.5" customHeight="1">
      <c r="A137" s="9" t="s">
        <v>88</v>
      </c>
      <c r="B137" s="9" t="s">
        <v>523</v>
      </c>
      <c r="C137" s="9" t="s">
        <v>982</v>
      </c>
      <c r="D137" s="10">
        <v>56.792000000000002</v>
      </c>
      <c r="E137" s="10">
        <v>62.683999999999997</v>
      </c>
      <c r="F137" s="9" t="s">
        <v>5</v>
      </c>
      <c r="G137" s="9">
        <v>5</v>
      </c>
      <c r="H137" s="9" t="s">
        <v>91</v>
      </c>
      <c r="I137" s="9" t="s">
        <v>6</v>
      </c>
      <c r="J137" s="9" t="s">
        <v>73</v>
      </c>
      <c r="K137" s="11">
        <v>986</v>
      </c>
      <c r="L137" s="11">
        <v>127</v>
      </c>
      <c r="M137" s="12">
        <v>1983</v>
      </c>
      <c r="N137" s="12">
        <f t="shared" si="8"/>
        <v>95.078091929099159</v>
      </c>
      <c r="O137" s="10">
        <v>3.0821999999999998</v>
      </c>
      <c r="P137" s="10">
        <v>0.2099</v>
      </c>
      <c r="Q137" s="11">
        <v>90</v>
      </c>
      <c r="R137" s="10">
        <f t="shared" si="7"/>
        <v>2.6059679600000001</v>
      </c>
      <c r="T137" s="11">
        <v>57.808300000000003</v>
      </c>
      <c r="U137" s="9" t="s">
        <v>74</v>
      </c>
      <c r="V137" s="9" t="s">
        <v>987</v>
      </c>
      <c r="W137" s="14">
        <v>10</v>
      </c>
    </row>
    <row r="138" spans="1:23" ht="28.5" customHeight="1">
      <c r="A138" s="9" t="s">
        <v>88</v>
      </c>
      <c r="B138" s="9" t="s">
        <v>523</v>
      </c>
      <c r="C138" s="9" t="s">
        <v>982</v>
      </c>
      <c r="D138" s="10">
        <v>62.683999999999997</v>
      </c>
      <c r="E138" s="10">
        <v>67.251000000000005</v>
      </c>
      <c r="F138" s="9" t="s">
        <v>5</v>
      </c>
      <c r="G138" s="9">
        <v>5</v>
      </c>
      <c r="H138" s="9" t="s">
        <v>92</v>
      </c>
      <c r="I138" s="9" t="s">
        <v>6</v>
      </c>
      <c r="J138" s="9" t="s">
        <v>73</v>
      </c>
      <c r="K138" s="11">
        <v>981.87480000000005</v>
      </c>
      <c r="L138" s="11">
        <v>126.84229999999999</v>
      </c>
      <c r="M138" s="12">
        <v>1984</v>
      </c>
      <c r="N138" s="12">
        <f t="shared" si="8"/>
        <v>101.15828916670844</v>
      </c>
      <c r="O138" s="10">
        <v>2.9754</v>
      </c>
      <c r="P138" s="10">
        <v>0.15659999999999999</v>
      </c>
      <c r="Q138" s="11">
        <v>87</v>
      </c>
      <c r="R138" s="10">
        <f t="shared" si="7"/>
        <v>2.4873057599999999</v>
      </c>
      <c r="T138" s="11">
        <v>61.78</v>
      </c>
      <c r="U138" s="9" t="s">
        <v>74</v>
      </c>
      <c r="V138" s="9" t="s">
        <v>987</v>
      </c>
      <c r="W138" s="14">
        <v>6</v>
      </c>
    </row>
    <row r="139" spans="1:23" ht="28.5" customHeight="1">
      <c r="A139" s="9" t="s">
        <v>88</v>
      </c>
      <c r="B139" s="9" t="s">
        <v>523</v>
      </c>
      <c r="C139" s="9" t="s">
        <v>982</v>
      </c>
      <c r="D139" s="10">
        <v>67.251000000000005</v>
      </c>
      <c r="E139" s="10">
        <v>72.069999999999993</v>
      </c>
      <c r="F139" s="9" t="s">
        <v>5</v>
      </c>
      <c r="G139" s="9">
        <v>5</v>
      </c>
      <c r="H139" s="9" t="s">
        <v>92</v>
      </c>
      <c r="I139" s="9" t="s">
        <v>6</v>
      </c>
      <c r="J139" s="9" t="s">
        <v>73</v>
      </c>
      <c r="K139" s="11">
        <v>672</v>
      </c>
      <c r="L139" s="11">
        <v>115</v>
      </c>
      <c r="M139" s="12">
        <v>1990</v>
      </c>
      <c r="N139" s="12">
        <f t="shared" si="8"/>
        <v>86.959789021019134</v>
      </c>
      <c r="O139" s="10">
        <v>3.2307999999999999</v>
      </c>
      <c r="P139" s="10">
        <v>0.15179999999999999</v>
      </c>
      <c r="Q139" s="11">
        <v>90</v>
      </c>
      <c r="R139" s="10">
        <f t="shared" si="7"/>
        <v>2.83862704</v>
      </c>
      <c r="T139" s="11">
        <v>60.755600000000001</v>
      </c>
      <c r="U139" s="9" t="s">
        <v>74</v>
      </c>
      <c r="V139" s="9" t="s">
        <v>987</v>
      </c>
      <c r="W139" s="14">
        <v>23</v>
      </c>
    </row>
    <row r="140" spans="1:23" ht="28.5" customHeight="1">
      <c r="A140" s="9" t="s">
        <v>88</v>
      </c>
      <c r="B140" s="9" t="s">
        <v>523</v>
      </c>
      <c r="C140" s="9" t="s">
        <v>982</v>
      </c>
      <c r="D140" s="10">
        <v>72.128</v>
      </c>
      <c r="E140" s="10">
        <v>78.525000000000006</v>
      </c>
      <c r="F140" s="9" t="s">
        <v>5</v>
      </c>
      <c r="G140" s="9">
        <v>5</v>
      </c>
      <c r="H140" s="9" t="s">
        <v>92</v>
      </c>
      <c r="I140" s="9" t="s">
        <v>6</v>
      </c>
      <c r="J140" s="9" t="s">
        <v>73</v>
      </c>
      <c r="K140" s="11">
        <v>758.91110000000003</v>
      </c>
      <c r="L140" s="11">
        <v>115.8199</v>
      </c>
      <c r="M140" s="12">
        <v>1989</v>
      </c>
      <c r="N140" s="12">
        <f t="shared" si="8"/>
        <v>88.708346442191456</v>
      </c>
      <c r="O140" s="10">
        <v>3.1981999999999999</v>
      </c>
      <c r="P140" s="10">
        <v>0.16320000000000001</v>
      </c>
      <c r="Q140" s="11">
        <v>96</v>
      </c>
      <c r="R140" s="10">
        <f t="shared" si="7"/>
        <v>2.9716630399999997</v>
      </c>
      <c r="T140" s="11">
        <v>60.446199999999997</v>
      </c>
      <c r="U140" s="9" t="s">
        <v>74</v>
      </c>
      <c r="V140" s="9" t="s">
        <v>987</v>
      </c>
      <c r="W140" s="14">
        <v>42</v>
      </c>
    </row>
    <row r="141" spans="1:23" ht="28.5" customHeight="1">
      <c r="A141" s="9" t="s">
        <v>88</v>
      </c>
      <c r="B141" s="9" t="s">
        <v>523</v>
      </c>
      <c r="C141" s="9" t="s">
        <v>982</v>
      </c>
      <c r="D141" s="10">
        <v>78.525000000000006</v>
      </c>
      <c r="E141" s="10">
        <v>85.033000000000001</v>
      </c>
      <c r="F141" s="9" t="s">
        <v>5</v>
      </c>
      <c r="G141" s="9">
        <v>5</v>
      </c>
      <c r="H141" s="9" t="s">
        <v>92</v>
      </c>
      <c r="I141" s="9" t="s">
        <v>6</v>
      </c>
      <c r="J141" s="9" t="s">
        <v>73</v>
      </c>
      <c r="K141" s="11">
        <v>741.60599999999999</v>
      </c>
      <c r="L141" s="11">
        <v>108.5558</v>
      </c>
      <c r="M141" s="12">
        <v>1987</v>
      </c>
      <c r="N141" s="12">
        <f t="shared" si="8"/>
        <v>84.296177393234899</v>
      </c>
      <c r="O141" s="10">
        <v>3.2810999999999999</v>
      </c>
      <c r="P141" s="10">
        <v>0.1767</v>
      </c>
      <c r="Q141" s="11">
        <v>93</v>
      </c>
      <c r="R141" s="10">
        <f t="shared" si="7"/>
        <v>2.9462084399999999</v>
      </c>
      <c r="T141" s="11">
        <v>60.907699999999998</v>
      </c>
      <c r="U141" s="9" t="s">
        <v>74</v>
      </c>
      <c r="V141" s="9" t="s">
        <v>987</v>
      </c>
      <c r="W141" s="14">
        <v>31</v>
      </c>
    </row>
    <row r="142" spans="1:23" ht="28.5" customHeight="1">
      <c r="A142" s="9" t="s">
        <v>88</v>
      </c>
      <c r="B142" s="9" t="s">
        <v>523</v>
      </c>
      <c r="C142" s="9" t="s">
        <v>982</v>
      </c>
      <c r="D142" s="10">
        <v>85.033000000000001</v>
      </c>
      <c r="E142" s="10">
        <v>92.409000000000006</v>
      </c>
      <c r="F142" s="9" t="s">
        <v>5</v>
      </c>
      <c r="G142" s="9">
        <v>5</v>
      </c>
      <c r="H142" s="9" t="s">
        <v>92</v>
      </c>
      <c r="I142" s="9" t="s">
        <v>6</v>
      </c>
      <c r="J142" s="9" t="s">
        <v>73</v>
      </c>
      <c r="K142" s="11">
        <v>629.03089999999997</v>
      </c>
      <c r="L142" s="11">
        <v>106.02809999999999</v>
      </c>
      <c r="M142" s="12">
        <v>2002</v>
      </c>
      <c r="N142" s="12">
        <f t="shared" si="8"/>
        <v>59.750479579197169</v>
      </c>
      <c r="O142" s="10">
        <v>3.7831000000000001</v>
      </c>
      <c r="P142" s="10">
        <v>0.13450000000000001</v>
      </c>
      <c r="Q142" s="11">
        <v>94</v>
      </c>
      <c r="R142" s="10">
        <f t="shared" si="7"/>
        <v>3.5307390000000001</v>
      </c>
      <c r="T142" s="11">
        <v>60.313299999999998</v>
      </c>
      <c r="U142" s="9" t="s">
        <v>74</v>
      </c>
      <c r="V142" s="9" t="s">
        <v>986</v>
      </c>
      <c r="W142" s="14">
        <v>19</v>
      </c>
    </row>
    <row r="143" spans="1:23" ht="28.5" customHeight="1">
      <c r="A143" s="9" t="s">
        <v>88</v>
      </c>
      <c r="B143" s="9" t="s">
        <v>523</v>
      </c>
      <c r="C143" s="9" t="s">
        <v>982</v>
      </c>
      <c r="D143" s="10">
        <v>92.409000000000006</v>
      </c>
      <c r="E143" s="10">
        <v>96.936000000000007</v>
      </c>
      <c r="F143" s="9" t="s">
        <v>5</v>
      </c>
      <c r="G143" s="9">
        <v>5</v>
      </c>
      <c r="H143" s="9" t="s">
        <v>91</v>
      </c>
      <c r="I143" s="9" t="s">
        <v>6</v>
      </c>
      <c r="J143" s="9" t="s">
        <v>73</v>
      </c>
      <c r="K143" s="11">
        <v>626</v>
      </c>
      <c r="L143" s="11">
        <v>106</v>
      </c>
      <c r="M143" s="12">
        <v>1982</v>
      </c>
      <c r="N143" s="12">
        <f t="shared" si="8"/>
        <v>80.029987252136976</v>
      </c>
      <c r="O143" s="10">
        <v>3.3633000000000002</v>
      </c>
      <c r="P143" s="10">
        <v>0.20749999999999999</v>
      </c>
      <c r="Q143" s="11">
        <v>93</v>
      </c>
      <c r="R143" s="10">
        <f t="shared" si="7"/>
        <v>2.9810750000000001</v>
      </c>
      <c r="T143" s="11">
        <v>60.244399999999999</v>
      </c>
      <c r="U143" s="9" t="s">
        <v>74</v>
      </c>
      <c r="V143" s="9" t="s">
        <v>987</v>
      </c>
      <c r="W143" s="14">
        <v>43</v>
      </c>
    </row>
    <row r="144" spans="1:23" ht="28.5" customHeight="1">
      <c r="A144" s="9" t="s">
        <v>88</v>
      </c>
      <c r="B144" s="9" t="s">
        <v>523</v>
      </c>
      <c r="C144" s="9" t="s">
        <v>982</v>
      </c>
      <c r="D144" s="10">
        <v>96.936000000000007</v>
      </c>
      <c r="E144" s="10">
        <v>99.650999999999996</v>
      </c>
      <c r="F144" s="9" t="s">
        <v>5</v>
      </c>
      <c r="G144" s="9">
        <v>5</v>
      </c>
      <c r="H144" s="9" t="s">
        <v>92</v>
      </c>
      <c r="I144" s="9" t="s">
        <v>6</v>
      </c>
      <c r="J144" s="9" t="s">
        <v>73</v>
      </c>
      <c r="K144" s="11">
        <v>563.98749999999995</v>
      </c>
      <c r="L144" s="11">
        <v>93.977199999999996</v>
      </c>
      <c r="M144" s="12">
        <v>1992</v>
      </c>
      <c r="N144" s="12">
        <f t="shared" si="8"/>
        <v>107.35862189353455</v>
      </c>
      <c r="O144" s="10">
        <v>2.8702999999999999</v>
      </c>
      <c r="P144" s="10">
        <v>0.21340000000000001</v>
      </c>
      <c r="Q144" s="11">
        <v>96</v>
      </c>
      <c r="R144" s="10">
        <f t="shared" si="7"/>
        <v>2.5681417599999996</v>
      </c>
      <c r="T144" s="11">
        <v>58.933300000000003</v>
      </c>
      <c r="U144" s="9" t="s">
        <v>74</v>
      </c>
      <c r="V144" s="9" t="s">
        <v>987</v>
      </c>
      <c r="W144" s="14">
        <v>8</v>
      </c>
    </row>
    <row r="145" spans="1:23" ht="28.5" customHeight="1">
      <c r="A145" s="9" t="s">
        <v>88</v>
      </c>
      <c r="B145" s="9" t="s">
        <v>523</v>
      </c>
      <c r="C145" s="9" t="s">
        <v>982</v>
      </c>
      <c r="D145" s="10">
        <v>99.650999999999996</v>
      </c>
      <c r="E145" s="10">
        <v>105.642</v>
      </c>
      <c r="F145" s="9" t="s">
        <v>5</v>
      </c>
      <c r="G145" s="9">
        <v>5</v>
      </c>
      <c r="H145" s="9" t="s">
        <v>93</v>
      </c>
      <c r="I145" s="9" t="s">
        <v>6</v>
      </c>
      <c r="J145" s="9" t="s">
        <v>73</v>
      </c>
      <c r="K145" s="11">
        <v>433.99329999999998</v>
      </c>
      <c r="L145" s="11">
        <v>68</v>
      </c>
      <c r="M145" s="12">
        <v>1982</v>
      </c>
      <c r="N145" s="12">
        <f t="shared" si="8"/>
        <v>90.273416826270363</v>
      </c>
      <c r="O145" s="10">
        <v>3.1692999999999998</v>
      </c>
      <c r="P145" s="10">
        <v>0.1653</v>
      </c>
      <c r="Q145" s="11">
        <v>87</v>
      </c>
      <c r="R145" s="10">
        <f t="shared" si="7"/>
        <v>2.6700036399999996</v>
      </c>
      <c r="T145" s="11">
        <v>58.633299999999998</v>
      </c>
      <c r="U145" s="9" t="s">
        <v>74</v>
      </c>
      <c r="V145" s="9" t="s">
        <v>987</v>
      </c>
      <c r="W145" s="14">
        <v>12</v>
      </c>
    </row>
    <row r="146" spans="1:23" ht="28.5" customHeight="1">
      <c r="A146" s="9" t="s">
        <v>88</v>
      </c>
      <c r="B146" s="9" t="s">
        <v>523</v>
      </c>
      <c r="C146" s="9" t="s">
        <v>982</v>
      </c>
      <c r="D146" s="10">
        <v>105.642</v>
      </c>
      <c r="E146" s="10">
        <v>109.67700000000001</v>
      </c>
      <c r="F146" s="9" t="s">
        <v>5</v>
      </c>
      <c r="G146" s="9">
        <v>5</v>
      </c>
      <c r="H146" s="9" t="s">
        <v>94</v>
      </c>
      <c r="I146" s="9" t="s">
        <v>6</v>
      </c>
      <c r="J146" s="9" t="s">
        <v>73</v>
      </c>
      <c r="K146" s="11">
        <v>487.33629999999999</v>
      </c>
      <c r="L146" s="11">
        <v>68.546199999999999</v>
      </c>
      <c r="M146" s="12">
        <v>1998</v>
      </c>
      <c r="N146" s="12">
        <f t="shared" si="8"/>
        <v>68.016799332205125</v>
      </c>
      <c r="O146" s="10">
        <v>3.6059999999999999</v>
      </c>
      <c r="P146" s="10">
        <v>0.1492</v>
      </c>
      <c r="Q146" s="11">
        <v>98</v>
      </c>
      <c r="R146" s="10">
        <f t="shared" si="7"/>
        <v>3.4569574399999996</v>
      </c>
      <c r="T146" s="11">
        <v>56.8</v>
      </c>
      <c r="U146" s="9" t="s">
        <v>74</v>
      </c>
      <c r="V146" s="9" t="s">
        <v>986</v>
      </c>
      <c r="W146" s="14">
        <v>17</v>
      </c>
    </row>
    <row r="147" spans="1:23" ht="28.5" customHeight="1">
      <c r="A147" s="9" t="s">
        <v>88</v>
      </c>
      <c r="B147" s="9" t="s">
        <v>523</v>
      </c>
      <c r="C147" s="9" t="s">
        <v>982</v>
      </c>
      <c r="D147" s="10">
        <v>109.67700000000001</v>
      </c>
      <c r="E147" s="10">
        <v>112.98</v>
      </c>
      <c r="F147" s="9" t="s">
        <v>5</v>
      </c>
      <c r="G147" s="9">
        <v>5</v>
      </c>
      <c r="H147" s="9" t="s">
        <v>94</v>
      </c>
      <c r="I147" s="9" t="s">
        <v>6</v>
      </c>
      <c r="J147" s="9" t="s">
        <v>73</v>
      </c>
      <c r="K147" s="11">
        <v>541</v>
      </c>
      <c r="L147" s="11">
        <v>87</v>
      </c>
      <c r="M147" s="12">
        <v>2006</v>
      </c>
      <c r="N147" s="12">
        <f t="shared" si="8"/>
        <v>47.550076235790783</v>
      </c>
      <c r="O147" s="10">
        <v>4.0605000000000002</v>
      </c>
      <c r="P147" s="10">
        <v>0.11409999999999999</v>
      </c>
      <c r="Q147" s="11">
        <v>99</v>
      </c>
      <c r="R147" s="10">
        <f t="shared" si="7"/>
        <v>3.9784247600000002</v>
      </c>
      <c r="T147" s="11">
        <v>57.216700000000003</v>
      </c>
      <c r="U147" s="9" t="s">
        <v>74</v>
      </c>
      <c r="V147" s="9"/>
    </row>
    <row r="148" spans="1:23" ht="28.5" customHeight="1">
      <c r="A148" s="9" t="s">
        <v>88</v>
      </c>
      <c r="B148" s="9" t="s">
        <v>523</v>
      </c>
      <c r="C148" s="9" t="s">
        <v>982</v>
      </c>
      <c r="D148" s="10">
        <v>112.98</v>
      </c>
      <c r="E148" s="10">
        <v>116.616</v>
      </c>
      <c r="F148" s="9" t="s">
        <v>5</v>
      </c>
      <c r="G148" s="9">
        <v>5</v>
      </c>
      <c r="H148" s="9" t="s">
        <v>94</v>
      </c>
      <c r="I148" s="9" t="s">
        <v>6</v>
      </c>
      <c r="J148" s="9" t="s">
        <v>73</v>
      </c>
      <c r="K148" s="11">
        <v>777.98239999999998</v>
      </c>
      <c r="L148" s="11">
        <v>98.412499999999994</v>
      </c>
      <c r="M148" s="12">
        <v>2006</v>
      </c>
      <c r="N148" s="12">
        <f t="shared" si="8"/>
        <v>44.448745090502868</v>
      </c>
      <c r="O148" s="10">
        <v>4.1341999999999999</v>
      </c>
      <c r="P148" s="10">
        <v>0.12379999999999999</v>
      </c>
      <c r="Q148" s="11">
        <v>95</v>
      </c>
      <c r="R148" s="10">
        <f t="shared" si="7"/>
        <v>3.9228942399999998</v>
      </c>
      <c r="T148" s="11">
        <v>56.0625</v>
      </c>
      <c r="U148" s="9" t="s">
        <v>74</v>
      </c>
      <c r="V148" s="9"/>
    </row>
    <row r="149" spans="1:23" ht="28.5" customHeight="1">
      <c r="A149" s="9" t="s">
        <v>88</v>
      </c>
      <c r="B149" s="9" t="s">
        <v>523</v>
      </c>
      <c r="C149" s="9" t="s">
        <v>982</v>
      </c>
      <c r="D149" s="10">
        <v>116.616</v>
      </c>
      <c r="E149" s="10">
        <v>124.991</v>
      </c>
      <c r="F149" s="9" t="s">
        <v>5</v>
      </c>
      <c r="G149" s="9">
        <v>5</v>
      </c>
      <c r="H149" s="9" t="s">
        <v>94</v>
      </c>
      <c r="I149" s="9" t="s">
        <v>6</v>
      </c>
      <c r="K149" s="11">
        <v>947.15819999999997</v>
      </c>
      <c r="L149" s="11">
        <v>108.0549</v>
      </c>
      <c r="M149" s="12">
        <v>2007</v>
      </c>
      <c r="N149" s="12">
        <f t="shared" si="8"/>
        <v>55.483239811691845</v>
      </c>
      <c r="O149" s="10">
        <v>3.8778999999999999</v>
      </c>
      <c r="P149" s="10">
        <v>0.1168</v>
      </c>
      <c r="Q149" s="11">
        <v>94</v>
      </c>
      <c r="R149" s="10">
        <f t="shared" si="7"/>
        <v>3.6433310399999996</v>
      </c>
      <c r="T149" s="11">
        <v>56.825000000000003</v>
      </c>
      <c r="U149" s="9" t="s">
        <v>74</v>
      </c>
      <c r="V149" s="9" t="s">
        <v>986</v>
      </c>
      <c r="W149" s="14">
        <v>29</v>
      </c>
    </row>
    <row r="150" spans="1:23" ht="28.5" customHeight="1">
      <c r="A150" s="9" t="s">
        <v>88</v>
      </c>
      <c r="B150" s="9" t="s">
        <v>523</v>
      </c>
      <c r="C150" s="9" t="s">
        <v>982</v>
      </c>
      <c r="D150" s="10">
        <v>124.991</v>
      </c>
      <c r="E150" s="10">
        <v>130.69999999999999</v>
      </c>
      <c r="F150" s="9" t="s">
        <v>5</v>
      </c>
      <c r="G150" s="9">
        <v>5</v>
      </c>
      <c r="H150" s="9" t="s">
        <v>94</v>
      </c>
      <c r="I150" s="9" t="s">
        <v>6</v>
      </c>
      <c r="J150" s="9" t="s">
        <v>79</v>
      </c>
      <c r="K150" s="11">
        <v>2241.7629999999999</v>
      </c>
      <c r="L150" s="11">
        <v>170.85339999999999</v>
      </c>
      <c r="M150" s="12">
        <v>1997</v>
      </c>
      <c r="N150" s="12">
        <f t="shared" si="8"/>
        <v>114.51507145392712</v>
      </c>
      <c r="O150" s="10">
        <v>2.7536</v>
      </c>
      <c r="P150" s="10">
        <v>0.153</v>
      </c>
      <c r="Q150" s="11">
        <v>92</v>
      </c>
      <c r="R150" s="10">
        <f t="shared" si="7"/>
        <v>2.4199640000000002</v>
      </c>
      <c r="T150" s="11">
        <v>54.438499999999998</v>
      </c>
      <c r="U150" s="9" t="s">
        <v>74</v>
      </c>
      <c r="V150" s="9" t="s">
        <v>987</v>
      </c>
      <c r="W150" s="14">
        <v>5</v>
      </c>
    </row>
    <row r="151" spans="1:23" ht="28.5" customHeight="1">
      <c r="A151" s="9" t="s">
        <v>88</v>
      </c>
      <c r="B151" s="9" t="s">
        <v>523</v>
      </c>
      <c r="C151" s="9" t="s">
        <v>982</v>
      </c>
      <c r="D151" s="10">
        <v>130.69999999999999</v>
      </c>
      <c r="E151" s="10">
        <v>133.70500000000001</v>
      </c>
      <c r="F151" s="9" t="s">
        <v>5</v>
      </c>
      <c r="G151" s="9">
        <v>5</v>
      </c>
      <c r="H151" s="9" t="s">
        <v>222</v>
      </c>
      <c r="I151" s="9" t="s">
        <v>13</v>
      </c>
      <c r="J151" s="9" t="s">
        <v>73</v>
      </c>
      <c r="K151" s="11">
        <v>5323.5420000000004</v>
      </c>
      <c r="L151" s="11">
        <v>213.29130000000001</v>
      </c>
      <c r="M151" s="12">
        <v>2000</v>
      </c>
      <c r="N151" s="12">
        <f t="shared" si="8"/>
        <v>91.880277349765848</v>
      </c>
      <c r="O151" s="10">
        <v>3.1398999999999999</v>
      </c>
      <c r="P151" s="10">
        <v>0.26400000000000001</v>
      </c>
      <c r="Q151" s="11">
        <v>93</v>
      </c>
      <c r="R151" s="10">
        <f t="shared" si="7"/>
        <v>2.651116</v>
      </c>
      <c r="T151" s="11">
        <v>45.9846</v>
      </c>
      <c r="U151" s="9" t="s">
        <v>213</v>
      </c>
      <c r="V151" s="9" t="s">
        <v>988</v>
      </c>
      <c r="W151" s="14">
        <v>24</v>
      </c>
    </row>
    <row r="152" spans="1:23" ht="28.5" customHeight="1">
      <c r="A152" s="9" t="s">
        <v>95</v>
      </c>
      <c r="B152" s="9" t="s">
        <v>523</v>
      </c>
      <c r="C152" s="9" t="s">
        <v>983</v>
      </c>
      <c r="D152" s="10">
        <v>0</v>
      </c>
      <c r="E152" s="10">
        <v>10</v>
      </c>
      <c r="F152" s="9" t="s">
        <v>5</v>
      </c>
      <c r="G152" s="9">
        <v>5</v>
      </c>
      <c r="H152" s="9" t="s">
        <v>96</v>
      </c>
      <c r="I152" s="9" t="s">
        <v>13</v>
      </c>
      <c r="K152" s="11">
        <v>534.36</v>
      </c>
      <c r="L152" s="11">
        <v>71.876000000000005</v>
      </c>
      <c r="M152" s="12">
        <v>2000</v>
      </c>
      <c r="N152" s="12">
        <f t="shared" si="8"/>
        <v>72.565933057985475</v>
      </c>
      <c r="O152" s="10">
        <v>3.5121000000000002</v>
      </c>
      <c r="P152" s="10">
        <v>0.20280000000000001</v>
      </c>
      <c r="Q152" s="11">
        <v>100</v>
      </c>
      <c r="R152" s="10">
        <f t="shared" si="7"/>
        <v>3.3475886400000001</v>
      </c>
      <c r="T152" s="11">
        <v>56.725000000000001</v>
      </c>
      <c r="U152" s="9" t="s">
        <v>74</v>
      </c>
      <c r="V152" s="9" t="s">
        <v>986</v>
      </c>
      <c r="W152" s="14">
        <v>12</v>
      </c>
    </row>
    <row r="153" spans="1:23" ht="28.5" customHeight="1">
      <c r="A153" s="9" t="s">
        <v>95</v>
      </c>
      <c r="B153" s="9" t="s">
        <v>523</v>
      </c>
      <c r="C153" s="9" t="s">
        <v>983</v>
      </c>
      <c r="D153" s="10">
        <v>10</v>
      </c>
      <c r="E153" s="10">
        <v>20</v>
      </c>
      <c r="F153" s="9" t="s">
        <v>5</v>
      </c>
      <c r="G153" s="9">
        <v>5</v>
      </c>
      <c r="H153" s="9" t="s">
        <v>96</v>
      </c>
      <c r="I153" s="9" t="s">
        <v>6</v>
      </c>
      <c r="J153" s="9" t="s">
        <v>73</v>
      </c>
      <c r="K153" s="11">
        <v>516</v>
      </c>
      <c r="L153" s="11">
        <v>68</v>
      </c>
      <c r="M153" s="12">
        <v>2000</v>
      </c>
      <c r="N153" s="12">
        <f t="shared" si="8"/>
        <v>63.058842491813515</v>
      </c>
      <c r="O153" s="10">
        <v>3.7111999999999998</v>
      </c>
      <c r="P153" s="10">
        <v>0.1472</v>
      </c>
      <c r="Q153" s="11">
        <v>100</v>
      </c>
      <c r="R153" s="10">
        <f t="shared" si="7"/>
        <v>3.6245286399999999</v>
      </c>
      <c r="T153" s="11">
        <v>61.49</v>
      </c>
      <c r="U153" s="9" t="s">
        <v>74</v>
      </c>
      <c r="V153" s="9" t="s">
        <v>986</v>
      </c>
      <c r="W153" s="14">
        <v>25</v>
      </c>
    </row>
    <row r="154" spans="1:23" ht="28.5" customHeight="1">
      <c r="A154" s="9" t="s">
        <v>95</v>
      </c>
      <c r="B154" s="9" t="s">
        <v>523</v>
      </c>
      <c r="C154" s="9" t="s">
        <v>983</v>
      </c>
      <c r="D154" s="10">
        <v>20</v>
      </c>
      <c r="E154" s="10">
        <v>27.471</v>
      </c>
      <c r="F154" s="9" t="s">
        <v>5</v>
      </c>
      <c r="G154" s="9">
        <v>5</v>
      </c>
      <c r="H154" s="9" t="s">
        <v>96</v>
      </c>
      <c r="I154" s="9" t="s">
        <v>6</v>
      </c>
      <c r="J154" s="9" t="s">
        <v>73</v>
      </c>
      <c r="K154" s="11">
        <v>516</v>
      </c>
      <c r="L154" s="11">
        <v>68</v>
      </c>
      <c r="M154" s="12">
        <v>2000</v>
      </c>
      <c r="N154" s="12">
        <f t="shared" si="8"/>
        <v>65.939929046942481</v>
      </c>
      <c r="O154" s="10">
        <v>3.6497000000000002</v>
      </c>
      <c r="P154" s="10">
        <v>0.12509999999999999</v>
      </c>
      <c r="Q154" s="11">
        <v>100</v>
      </c>
      <c r="R154" s="10">
        <f t="shared" si="7"/>
        <v>3.5870999600000002</v>
      </c>
      <c r="T154" s="11">
        <v>46.1875</v>
      </c>
      <c r="U154" s="9" t="s">
        <v>74</v>
      </c>
      <c r="V154" s="9" t="s">
        <v>986</v>
      </c>
      <c r="W154" s="14">
        <v>22</v>
      </c>
    </row>
    <row r="155" spans="1:23" ht="28.5" customHeight="1">
      <c r="A155" s="9" t="s">
        <v>95</v>
      </c>
      <c r="B155" s="9" t="s">
        <v>523</v>
      </c>
      <c r="C155" s="9" t="s">
        <v>983</v>
      </c>
      <c r="D155" s="10">
        <v>27.471</v>
      </c>
      <c r="E155" s="10">
        <v>36.405000000000001</v>
      </c>
      <c r="F155" s="9" t="s">
        <v>5</v>
      </c>
      <c r="G155" s="9">
        <v>5</v>
      </c>
      <c r="H155" s="9" t="s">
        <v>96</v>
      </c>
      <c r="I155" s="9" t="s">
        <v>13</v>
      </c>
      <c r="J155" s="9" t="s">
        <v>73</v>
      </c>
      <c r="K155" s="11">
        <v>1031.1208999999999</v>
      </c>
      <c r="L155" s="11">
        <v>141.12090000000001</v>
      </c>
      <c r="M155" s="12">
        <v>1994</v>
      </c>
      <c r="N155" s="12">
        <f t="shared" si="8"/>
        <v>77.334218417873714</v>
      </c>
      <c r="O155" s="10">
        <v>3.4163000000000001</v>
      </c>
      <c r="P155" s="10">
        <v>0.16400000000000001</v>
      </c>
      <c r="Q155" s="11">
        <v>100</v>
      </c>
      <c r="R155" s="10">
        <f t="shared" si="7"/>
        <v>3.308716</v>
      </c>
      <c r="T155" s="11">
        <v>55.133299999999998</v>
      </c>
      <c r="U155" s="9" t="s">
        <v>74</v>
      </c>
      <c r="V155" s="9" t="s">
        <v>987</v>
      </c>
      <c r="W155" s="14">
        <v>35</v>
      </c>
    </row>
    <row r="156" spans="1:23" ht="28.5" customHeight="1">
      <c r="A156" s="9" t="s">
        <v>95</v>
      </c>
      <c r="B156" s="9" t="s">
        <v>523</v>
      </c>
      <c r="C156" s="9" t="s">
        <v>983</v>
      </c>
      <c r="D156" s="10">
        <v>36.405000000000001</v>
      </c>
      <c r="E156" s="10">
        <v>41.689</v>
      </c>
      <c r="F156" s="9" t="s">
        <v>5</v>
      </c>
      <c r="G156" s="9">
        <v>5</v>
      </c>
      <c r="H156" s="9" t="s">
        <v>96</v>
      </c>
      <c r="I156" s="9" t="s">
        <v>6</v>
      </c>
      <c r="J156" s="9" t="s">
        <v>73</v>
      </c>
      <c r="K156" s="11">
        <v>1042.0328999999999</v>
      </c>
      <c r="L156" s="11">
        <v>140.398</v>
      </c>
      <c r="M156" s="12">
        <v>1992</v>
      </c>
      <c r="N156" s="12">
        <f t="shared" si="8"/>
        <v>93.824046301347437</v>
      </c>
      <c r="O156" s="10">
        <v>3.1046999999999998</v>
      </c>
      <c r="P156" s="10">
        <v>0.16070000000000001</v>
      </c>
      <c r="Q156" s="11">
        <v>94</v>
      </c>
      <c r="R156" s="10">
        <f t="shared" si="7"/>
        <v>2.8214020399999997</v>
      </c>
      <c r="T156" s="11">
        <v>58.91</v>
      </c>
      <c r="U156" s="9" t="s">
        <v>74</v>
      </c>
      <c r="V156" s="9" t="s">
        <v>987</v>
      </c>
      <c r="W156" s="14">
        <v>21</v>
      </c>
    </row>
    <row r="157" spans="1:23" ht="28.5" customHeight="1">
      <c r="A157" s="9" t="s">
        <v>95</v>
      </c>
      <c r="B157" s="9" t="s">
        <v>523</v>
      </c>
      <c r="C157" s="9" t="s">
        <v>983</v>
      </c>
      <c r="D157" s="10">
        <v>41.731999999999999</v>
      </c>
      <c r="E157" s="10">
        <v>44.820999999999998</v>
      </c>
      <c r="F157" s="9" t="s">
        <v>5</v>
      </c>
      <c r="G157" s="9">
        <v>5</v>
      </c>
      <c r="H157" s="9" t="s">
        <v>96</v>
      </c>
      <c r="I157" s="9" t="s">
        <v>6</v>
      </c>
      <c r="J157" s="9" t="s">
        <v>73</v>
      </c>
      <c r="K157" s="11">
        <v>1078</v>
      </c>
      <c r="L157" s="11">
        <v>107</v>
      </c>
      <c r="M157" s="12">
        <v>2002</v>
      </c>
      <c r="N157" s="12">
        <f t="shared" si="8"/>
        <v>50.375542408268203</v>
      </c>
      <c r="O157" s="10">
        <v>3.9944999999999999</v>
      </c>
      <c r="P157" s="10">
        <v>0.14099999999999999</v>
      </c>
      <c r="Q157" s="11">
        <v>100</v>
      </c>
      <c r="R157" s="10">
        <f t="shared" si="7"/>
        <v>3.9149759999999998</v>
      </c>
      <c r="T157" s="11">
        <v>60.7667</v>
      </c>
      <c r="U157" s="9" t="s">
        <v>74</v>
      </c>
      <c r="V157" s="9"/>
    </row>
    <row r="158" spans="1:23" ht="28.5" customHeight="1">
      <c r="A158" s="9" t="s">
        <v>95</v>
      </c>
      <c r="B158" s="9" t="s">
        <v>523</v>
      </c>
      <c r="C158" s="9" t="s">
        <v>983</v>
      </c>
      <c r="D158" s="10">
        <v>45.061999999999998</v>
      </c>
      <c r="E158" s="10">
        <v>45.893000000000001</v>
      </c>
      <c r="F158" s="9" t="s">
        <v>5</v>
      </c>
      <c r="G158" s="9">
        <v>5</v>
      </c>
      <c r="H158" s="9" t="s">
        <v>96</v>
      </c>
      <c r="I158" s="9" t="s">
        <v>12</v>
      </c>
      <c r="J158" s="9" t="s">
        <v>73</v>
      </c>
      <c r="K158" s="11">
        <v>1078</v>
      </c>
      <c r="L158" s="11">
        <v>107</v>
      </c>
      <c r="M158" s="12">
        <v>2004</v>
      </c>
      <c r="N158" s="12">
        <f>(LN(O158/5))/-0.0038</f>
        <v>81.983605809685571</v>
      </c>
      <c r="O158" s="10">
        <v>3.6616</v>
      </c>
      <c r="P158" s="10" t="s">
        <v>226</v>
      </c>
      <c r="Q158" s="11">
        <v>100</v>
      </c>
      <c r="R158" s="10">
        <f>O158-(5*(1-Q158/100))</f>
        <v>3.6616</v>
      </c>
      <c r="S158" s="10">
        <v>2.9499999999999998E-2</v>
      </c>
      <c r="T158" s="11">
        <v>45.6</v>
      </c>
      <c r="U158" s="9" t="s">
        <v>74</v>
      </c>
      <c r="V158" s="9"/>
    </row>
    <row r="159" spans="1:23" ht="28.5" customHeight="1">
      <c r="A159" s="9" t="s">
        <v>95</v>
      </c>
      <c r="B159" s="9" t="s">
        <v>523</v>
      </c>
      <c r="C159" s="9" t="s">
        <v>983</v>
      </c>
      <c r="D159" s="10">
        <v>45.893000000000001</v>
      </c>
      <c r="E159" s="10">
        <v>51.082000000000001</v>
      </c>
      <c r="F159" s="9" t="s">
        <v>5</v>
      </c>
      <c r="G159" s="9">
        <v>5</v>
      </c>
      <c r="H159" s="9" t="s">
        <v>96</v>
      </c>
      <c r="I159" s="9" t="s">
        <v>13</v>
      </c>
      <c r="J159" s="9" t="s">
        <v>73</v>
      </c>
      <c r="K159" s="11">
        <v>2841.1390999999999</v>
      </c>
      <c r="L159" s="11">
        <v>161.40450000000001</v>
      </c>
      <c r="M159" s="12">
        <v>2002</v>
      </c>
      <c r="N159" s="12">
        <f t="shared" si="8"/>
        <v>57.869426596754877</v>
      </c>
      <c r="O159" s="10">
        <v>3.8246000000000002</v>
      </c>
      <c r="P159" s="10">
        <v>0.15670000000000001</v>
      </c>
      <c r="Q159" s="11">
        <v>99</v>
      </c>
      <c r="R159" s="10">
        <f t="shared" ref="R159:R197" si="9">O159-(4*(P159^2))-(3*(1-Q159/100))</f>
        <v>3.6963804400000004</v>
      </c>
      <c r="T159" s="11">
        <v>52.886699999999998</v>
      </c>
      <c r="U159" s="9" t="s">
        <v>74</v>
      </c>
      <c r="V159" s="9" t="s">
        <v>986</v>
      </c>
      <c r="W159" s="14">
        <v>33</v>
      </c>
    </row>
    <row r="160" spans="1:23" ht="28.5" customHeight="1">
      <c r="A160" s="9" t="s">
        <v>95</v>
      </c>
      <c r="B160" s="9" t="s">
        <v>523</v>
      </c>
      <c r="C160" s="9" t="s">
        <v>983</v>
      </c>
      <c r="D160" s="10">
        <v>51.082000000000001</v>
      </c>
      <c r="E160" s="10">
        <v>51.777999999999999</v>
      </c>
      <c r="F160" s="9" t="s">
        <v>5</v>
      </c>
      <c r="G160" s="9">
        <v>5</v>
      </c>
      <c r="H160" s="9" t="s">
        <v>84</v>
      </c>
      <c r="I160" s="9" t="s">
        <v>13</v>
      </c>
      <c r="J160" s="9" t="s">
        <v>73</v>
      </c>
      <c r="K160" s="11">
        <v>6689.4309999999996</v>
      </c>
      <c r="L160" s="11">
        <v>337.26440000000002</v>
      </c>
      <c r="M160" s="12">
        <v>1994</v>
      </c>
      <c r="N160" s="12">
        <f t="shared" si="8"/>
        <v>115.92967283840898</v>
      </c>
      <c r="O160" s="10">
        <v>2.7311000000000001</v>
      </c>
      <c r="P160" s="10">
        <v>0.14130000000000001</v>
      </c>
      <c r="Q160" s="11">
        <v>92</v>
      </c>
      <c r="R160" s="10">
        <f t="shared" si="9"/>
        <v>2.4112372400000002</v>
      </c>
      <c r="T160" s="11">
        <v>36.4</v>
      </c>
      <c r="U160" s="9" t="s">
        <v>213</v>
      </c>
      <c r="V160" s="9" t="s">
        <v>987</v>
      </c>
      <c r="W160" s="14">
        <v>17</v>
      </c>
    </row>
    <row r="161" spans="1:23" ht="28.5" customHeight="1">
      <c r="A161" s="9" t="s">
        <v>95</v>
      </c>
      <c r="B161" s="9" t="s">
        <v>523</v>
      </c>
      <c r="C161" s="9" t="s">
        <v>983</v>
      </c>
      <c r="D161" s="10">
        <v>51.777999999999999</v>
      </c>
      <c r="E161" s="10">
        <v>52.962000000000003</v>
      </c>
      <c r="F161" s="9" t="s">
        <v>5</v>
      </c>
      <c r="G161" s="9">
        <v>5</v>
      </c>
      <c r="H161" s="9" t="s">
        <v>84</v>
      </c>
      <c r="I161" s="9" t="s">
        <v>12</v>
      </c>
      <c r="J161" s="9" t="s">
        <v>73</v>
      </c>
      <c r="K161" s="11">
        <v>6863.0532000000003</v>
      </c>
      <c r="L161" s="11">
        <v>376.63339999999999</v>
      </c>
      <c r="M161" s="12">
        <v>1987</v>
      </c>
      <c r="N161" s="12">
        <f>(LN(O161/5))/-0.0038</f>
        <v>247.22552892263019</v>
      </c>
      <c r="O161" s="10">
        <v>1.9541999999999999</v>
      </c>
      <c r="P161" s="10" t="s">
        <v>226</v>
      </c>
      <c r="Q161" s="11">
        <v>87</v>
      </c>
      <c r="R161" s="10">
        <v>1.5</v>
      </c>
      <c r="S161" s="10">
        <v>0.19089999999999999</v>
      </c>
      <c r="T161" s="11">
        <v>32.825000000000003</v>
      </c>
      <c r="U161" s="9" t="s">
        <v>213</v>
      </c>
      <c r="V161" s="9" t="s">
        <v>987</v>
      </c>
      <c r="W161" s="14">
        <v>8</v>
      </c>
    </row>
    <row r="162" spans="1:23" ht="28.5" customHeight="1">
      <c r="A162" s="9" t="s">
        <v>95</v>
      </c>
      <c r="B162" s="9" t="s">
        <v>523</v>
      </c>
      <c r="C162" s="9" t="s">
        <v>983</v>
      </c>
      <c r="D162" s="10">
        <v>52.962000000000003</v>
      </c>
      <c r="E162" s="10">
        <v>54.8</v>
      </c>
      <c r="F162" s="9" t="s">
        <v>5</v>
      </c>
      <c r="G162" s="9">
        <v>5</v>
      </c>
      <c r="H162" s="9" t="s">
        <v>84</v>
      </c>
      <c r="I162" s="9" t="s">
        <v>13</v>
      </c>
      <c r="J162" s="9" t="s">
        <v>73</v>
      </c>
      <c r="K162" s="11">
        <v>3594.1756999999998</v>
      </c>
      <c r="L162" s="11">
        <v>224.0076</v>
      </c>
      <c r="M162" s="12">
        <v>2009</v>
      </c>
      <c r="N162" s="12">
        <f t="shared" si="8"/>
        <v>41.054289225692763</v>
      </c>
      <c r="O162" s="10">
        <v>4.2164000000000001</v>
      </c>
      <c r="P162" s="10">
        <v>0.14879999999999999</v>
      </c>
      <c r="Q162" s="11">
        <v>100</v>
      </c>
      <c r="R162" s="10">
        <f t="shared" si="9"/>
        <v>4.1278342400000003</v>
      </c>
      <c r="T162" s="11">
        <v>48.685699999999997</v>
      </c>
      <c r="U162" s="9" t="s">
        <v>213</v>
      </c>
      <c r="V162" s="9"/>
    </row>
    <row r="163" spans="1:23" ht="28.5" customHeight="1">
      <c r="A163" s="9" t="s">
        <v>95</v>
      </c>
      <c r="B163" s="9" t="s">
        <v>523</v>
      </c>
      <c r="C163" s="9" t="s">
        <v>983</v>
      </c>
      <c r="D163" s="10">
        <v>54.8</v>
      </c>
      <c r="E163" s="10">
        <v>57.25</v>
      </c>
      <c r="F163" s="9" t="s">
        <v>5</v>
      </c>
      <c r="G163" s="9">
        <v>5</v>
      </c>
      <c r="H163" s="9" t="s">
        <v>97</v>
      </c>
      <c r="I163" s="9" t="s">
        <v>6</v>
      </c>
      <c r="J163" s="9" t="s">
        <v>73</v>
      </c>
      <c r="K163" s="11">
        <v>1524.2775999999999</v>
      </c>
      <c r="L163" s="11">
        <v>95.5976</v>
      </c>
      <c r="M163" s="12">
        <v>2004</v>
      </c>
      <c r="N163" s="12">
        <f t="shared" si="8"/>
        <v>54.813188324068349</v>
      </c>
      <c r="O163" s="10">
        <v>3.8929999999999998</v>
      </c>
      <c r="P163" s="10">
        <v>0.12659999999999999</v>
      </c>
      <c r="Q163" s="11">
        <v>100</v>
      </c>
      <c r="R163" s="10">
        <f t="shared" si="9"/>
        <v>3.82888976</v>
      </c>
      <c r="T163" s="11">
        <v>54.283299999999997</v>
      </c>
      <c r="U163" s="9" t="s">
        <v>213</v>
      </c>
      <c r="V163" s="9"/>
    </row>
    <row r="164" spans="1:23" ht="28.5" customHeight="1">
      <c r="A164" s="9" t="s">
        <v>95</v>
      </c>
      <c r="B164" s="9" t="s">
        <v>523</v>
      </c>
      <c r="C164" s="9" t="s">
        <v>983</v>
      </c>
      <c r="D164" s="10">
        <v>57.25</v>
      </c>
      <c r="E164" s="10">
        <v>60.898000000000003</v>
      </c>
      <c r="F164" s="9" t="s">
        <v>5</v>
      </c>
      <c r="G164" s="9">
        <v>5</v>
      </c>
      <c r="H164" s="9" t="s">
        <v>97</v>
      </c>
      <c r="I164" s="9" t="s">
        <v>6</v>
      </c>
      <c r="J164" s="9" t="s">
        <v>73</v>
      </c>
      <c r="K164" s="11">
        <v>719.51639999999998</v>
      </c>
      <c r="L164" s="11">
        <v>68.690799999999996</v>
      </c>
      <c r="M164" s="12">
        <v>2006</v>
      </c>
      <c r="N164" s="12">
        <f t="shared" si="8"/>
        <v>45.251332203255501</v>
      </c>
      <c r="O164" s="10">
        <v>4.1150000000000002</v>
      </c>
      <c r="P164" s="10">
        <v>0.12540000000000001</v>
      </c>
      <c r="Q164" s="11">
        <v>99</v>
      </c>
      <c r="R164" s="10">
        <f t="shared" si="9"/>
        <v>4.0220993600000003</v>
      </c>
      <c r="T164" s="11">
        <v>59.371400000000001</v>
      </c>
      <c r="U164" s="9" t="s">
        <v>74</v>
      </c>
      <c r="V164" s="9"/>
    </row>
    <row r="165" spans="1:23" ht="28.5" customHeight="1">
      <c r="A165" s="9" t="s">
        <v>95</v>
      </c>
      <c r="B165" s="9" t="s">
        <v>523</v>
      </c>
      <c r="C165" s="9" t="s">
        <v>983</v>
      </c>
      <c r="D165" s="10">
        <v>61.042999999999999</v>
      </c>
      <c r="E165" s="10">
        <v>63.81</v>
      </c>
      <c r="F165" s="9" t="s">
        <v>5</v>
      </c>
      <c r="G165" s="9">
        <v>5</v>
      </c>
      <c r="H165" s="9" t="s">
        <v>97</v>
      </c>
      <c r="I165" s="9" t="s">
        <v>6</v>
      </c>
      <c r="J165" s="9" t="s">
        <v>73</v>
      </c>
      <c r="K165" s="11">
        <v>532.10050000000001</v>
      </c>
      <c r="L165" s="11">
        <v>61.269599999999997</v>
      </c>
      <c r="M165" s="12">
        <v>1996</v>
      </c>
      <c r="N165" s="12">
        <f t="shared" si="8"/>
        <v>75.392086842807217</v>
      </c>
      <c r="O165" s="10">
        <v>3.4550000000000001</v>
      </c>
      <c r="P165" s="10">
        <v>0.17430000000000001</v>
      </c>
      <c r="Q165" s="11">
        <v>94</v>
      </c>
      <c r="R165" s="10">
        <f t="shared" si="9"/>
        <v>3.15347804</v>
      </c>
      <c r="T165" s="11">
        <v>62.2333</v>
      </c>
      <c r="U165" s="9" t="s">
        <v>74</v>
      </c>
      <c r="V165" s="9" t="s">
        <v>987</v>
      </c>
      <c r="W165" s="14">
        <v>46</v>
      </c>
    </row>
    <row r="166" spans="1:23" ht="28.5" customHeight="1">
      <c r="A166" s="9" t="s">
        <v>95</v>
      </c>
      <c r="B166" s="9" t="s">
        <v>523</v>
      </c>
      <c r="C166" s="9" t="s">
        <v>983</v>
      </c>
      <c r="D166" s="10">
        <v>63.81</v>
      </c>
      <c r="E166" s="10">
        <v>66.935000000000002</v>
      </c>
      <c r="F166" s="9" t="s">
        <v>5</v>
      </c>
      <c r="G166" s="9">
        <v>5</v>
      </c>
      <c r="H166" s="9" t="s">
        <v>97</v>
      </c>
      <c r="I166" s="9" t="s">
        <v>6</v>
      </c>
      <c r="J166" s="9" t="s">
        <v>79</v>
      </c>
      <c r="K166" s="11">
        <v>506</v>
      </c>
      <c r="L166" s="11">
        <v>59</v>
      </c>
      <c r="M166" s="12">
        <v>2001</v>
      </c>
      <c r="N166" s="12">
        <f t="shared" si="8"/>
        <v>60.234249870353153</v>
      </c>
      <c r="O166" s="10">
        <v>3.7725</v>
      </c>
      <c r="P166" s="10">
        <v>0.1094</v>
      </c>
      <c r="Q166" s="11">
        <v>97</v>
      </c>
      <c r="R166" s="10">
        <f t="shared" si="9"/>
        <v>3.6346265600000001</v>
      </c>
      <c r="T166" s="11">
        <v>47.816699999999997</v>
      </c>
      <c r="U166" s="9" t="s">
        <v>74</v>
      </c>
      <c r="V166" s="9" t="s">
        <v>986</v>
      </c>
      <c r="W166" s="14">
        <v>26</v>
      </c>
    </row>
    <row r="167" spans="1:23" ht="28.5" customHeight="1">
      <c r="A167" s="9" t="s">
        <v>95</v>
      </c>
      <c r="B167" s="9" t="s">
        <v>523</v>
      </c>
      <c r="C167" s="9" t="s">
        <v>983</v>
      </c>
      <c r="D167" s="10">
        <v>66.935000000000002</v>
      </c>
      <c r="E167" s="10">
        <v>69.643000000000001</v>
      </c>
      <c r="F167" s="9" t="s">
        <v>5</v>
      </c>
      <c r="G167" s="9">
        <v>5</v>
      </c>
      <c r="H167" s="9" t="s">
        <v>97</v>
      </c>
      <c r="I167" s="9" t="s">
        <v>6</v>
      </c>
      <c r="J167" s="9" t="s">
        <v>73</v>
      </c>
      <c r="K167" s="11">
        <v>506</v>
      </c>
      <c r="L167" s="11">
        <v>59</v>
      </c>
      <c r="M167" s="12">
        <v>1996</v>
      </c>
      <c r="N167" s="12">
        <f t="shared" si="8"/>
        <v>59.290788082841352</v>
      </c>
      <c r="O167" s="10">
        <v>3.7932000000000001</v>
      </c>
      <c r="P167" s="10">
        <v>0.1512</v>
      </c>
      <c r="Q167" s="11">
        <v>94</v>
      </c>
      <c r="R167" s="10">
        <f t="shared" si="9"/>
        <v>3.5217542399999999</v>
      </c>
      <c r="T167" s="11">
        <v>60.2667</v>
      </c>
      <c r="U167" s="9" t="s">
        <v>74</v>
      </c>
      <c r="V167" s="9" t="s">
        <v>986</v>
      </c>
      <c r="W167" s="14">
        <v>18</v>
      </c>
    </row>
    <row r="168" spans="1:23" ht="28.5" customHeight="1">
      <c r="A168" s="9" t="s">
        <v>95</v>
      </c>
      <c r="B168" s="9" t="s">
        <v>523</v>
      </c>
      <c r="C168" s="9" t="s">
        <v>983</v>
      </c>
      <c r="D168" s="10">
        <v>69.643000000000001</v>
      </c>
      <c r="E168" s="10">
        <v>72.710999999999999</v>
      </c>
      <c r="F168" s="9" t="s">
        <v>5</v>
      </c>
      <c r="G168" s="9">
        <v>5</v>
      </c>
      <c r="H168" s="9" t="s">
        <v>97</v>
      </c>
      <c r="I168" s="9" t="s">
        <v>6</v>
      </c>
      <c r="J168" s="9" t="s">
        <v>73</v>
      </c>
      <c r="K168" s="11">
        <v>506</v>
      </c>
      <c r="L168" s="11">
        <v>59</v>
      </c>
      <c r="M168" s="12">
        <v>1996</v>
      </c>
      <c r="N168" s="12">
        <f t="shared" si="8"/>
        <v>57.12720293039672</v>
      </c>
      <c r="O168" s="10">
        <v>3.8411</v>
      </c>
      <c r="P168" s="10">
        <v>0.14630000000000001</v>
      </c>
      <c r="Q168" s="11">
        <v>88</v>
      </c>
      <c r="R168" s="10">
        <f t="shared" si="9"/>
        <v>3.3954852400000002</v>
      </c>
      <c r="T168" s="11">
        <v>58.383299999999998</v>
      </c>
      <c r="U168" s="9" t="s">
        <v>74</v>
      </c>
      <c r="V168" s="9" t="s">
        <v>986</v>
      </c>
      <c r="W168" s="14">
        <v>14</v>
      </c>
    </row>
    <row r="169" spans="1:23" ht="28.5" customHeight="1">
      <c r="A169" s="9" t="s">
        <v>95</v>
      </c>
      <c r="B169" s="9" t="s">
        <v>523</v>
      </c>
      <c r="C169" s="9" t="s">
        <v>983</v>
      </c>
      <c r="D169" s="10">
        <v>72.710999999999999</v>
      </c>
      <c r="E169" s="10">
        <v>75.718000000000004</v>
      </c>
      <c r="F169" s="9" t="s">
        <v>5</v>
      </c>
      <c r="G169" s="9">
        <v>5</v>
      </c>
      <c r="H169" s="9" t="s">
        <v>97</v>
      </c>
      <c r="I169" s="9" t="s">
        <v>6</v>
      </c>
      <c r="J169" s="9" t="s">
        <v>73</v>
      </c>
      <c r="K169" s="11">
        <v>506</v>
      </c>
      <c r="L169" s="11">
        <v>59</v>
      </c>
      <c r="M169" s="12">
        <v>1996</v>
      </c>
      <c r="N169" s="12">
        <f t="shared" si="8"/>
        <v>60.152004459458155</v>
      </c>
      <c r="O169" s="10">
        <v>3.7743000000000002</v>
      </c>
      <c r="P169" s="10">
        <v>0.14660000000000001</v>
      </c>
      <c r="Q169" s="11">
        <v>88</v>
      </c>
      <c r="R169" s="10">
        <f t="shared" si="9"/>
        <v>3.3283337600000005</v>
      </c>
      <c r="T169" s="11">
        <v>58.933300000000003</v>
      </c>
      <c r="U169" s="9" t="s">
        <v>74</v>
      </c>
      <c r="V169" s="9" t="s">
        <v>986</v>
      </c>
      <c r="W169" s="14">
        <v>8</v>
      </c>
    </row>
    <row r="170" spans="1:23" ht="28.5" customHeight="1">
      <c r="A170" s="9" t="s">
        <v>95</v>
      </c>
      <c r="B170" s="9" t="s">
        <v>523</v>
      </c>
      <c r="C170" s="9" t="s">
        <v>983</v>
      </c>
      <c r="D170" s="10">
        <v>75.718000000000004</v>
      </c>
      <c r="E170" s="10">
        <v>78.015000000000001</v>
      </c>
      <c r="F170" s="9" t="s">
        <v>5</v>
      </c>
      <c r="G170" s="9">
        <v>5</v>
      </c>
      <c r="H170" s="9" t="s">
        <v>97</v>
      </c>
      <c r="I170" s="9" t="s">
        <v>6</v>
      </c>
      <c r="J170" s="9" t="s">
        <v>73</v>
      </c>
      <c r="K170" s="11">
        <v>525.18330000000003</v>
      </c>
      <c r="L170" s="11">
        <v>61.249899999999997</v>
      </c>
      <c r="M170" s="12">
        <v>1996</v>
      </c>
      <c r="N170" s="12">
        <f t="shared" si="8"/>
        <v>54.251644192860532</v>
      </c>
      <c r="O170" s="10">
        <v>3.9056999999999999</v>
      </c>
      <c r="P170" s="10">
        <v>0.18360000000000001</v>
      </c>
      <c r="Q170" s="11">
        <v>93</v>
      </c>
      <c r="R170" s="10">
        <f t="shared" si="9"/>
        <v>3.5608641599999999</v>
      </c>
      <c r="T170" s="11">
        <v>57.975000000000001</v>
      </c>
      <c r="U170" s="9" t="s">
        <v>74</v>
      </c>
      <c r="V170" s="9"/>
    </row>
    <row r="171" spans="1:23" ht="28.5" customHeight="1">
      <c r="A171" s="9" t="s">
        <v>95</v>
      </c>
      <c r="B171" s="9" t="s">
        <v>523</v>
      </c>
      <c r="C171" s="9" t="s">
        <v>983</v>
      </c>
      <c r="D171" s="10">
        <v>78.015000000000001</v>
      </c>
      <c r="E171" s="10">
        <v>83.33</v>
      </c>
      <c r="F171" s="9" t="s">
        <v>5</v>
      </c>
      <c r="G171" s="9">
        <v>5</v>
      </c>
      <c r="H171" s="9" t="s">
        <v>98</v>
      </c>
      <c r="I171" s="9" t="s">
        <v>6</v>
      </c>
      <c r="J171" s="9" t="s">
        <v>73</v>
      </c>
      <c r="K171" s="11">
        <v>668</v>
      </c>
      <c r="L171" s="11">
        <v>78</v>
      </c>
      <c r="M171" s="12">
        <v>1998</v>
      </c>
      <c r="N171" s="12">
        <f t="shared" si="8"/>
        <v>53.305147783829227</v>
      </c>
      <c r="O171" s="10">
        <v>3.9272</v>
      </c>
      <c r="P171" s="10">
        <v>0.1207</v>
      </c>
      <c r="Q171" s="11">
        <v>95</v>
      </c>
      <c r="R171" s="10">
        <f t="shared" si="9"/>
        <v>3.7189260399999995</v>
      </c>
      <c r="T171" s="11">
        <v>56.916699999999999</v>
      </c>
      <c r="U171" s="9" t="s">
        <v>74</v>
      </c>
      <c r="V171" s="9" t="s">
        <v>986</v>
      </c>
      <c r="W171" s="14">
        <v>34</v>
      </c>
    </row>
    <row r="172" spans="1:23" ht="28.5" customHeight="1">
      <c r="A172" s="9" t="s">
        <v>95</v>
      </c>
      <c r="B172" s="9" t="s">
        <v>523</v>
      </c>
      <c r="C172" s="9" t="s">
        <v>983</v>
      </c>
      <c r="D172" s="10">
        <v>83.33</v>
      </c>
      <c r="E172" s="10">
        <v>87.786000000000001</v>
      </c>
      <c r="F172" s="9" t="s">
        <v>5</v>
      </c>
      <c r="G172" s="9">
        <v>5</v>
      </c>
      <c r="H172" s="9" t="s">
        <v>98</v>
      </c>
      <c r="I172" s="9" t="s">
        <v>6</v>
      </c>
      <c r="J172" s="9" t="s">
        <v>73</v>
      </c>
      <c r="K172" s="11">
        <v>725.65309999999999</v>
      </c>
      <c r="L172" s="11">
        <v>87.427999999999997</v>
      </c>
      <c r="M172" s="12">
        <v>1985</v>
      </c>
      <c r="N172" s="12">
        <f t="shared" si="8"/>
        <v>80.409753469782217</v>
      </c>
      <c r="O172" s="10">
        <v>3.3559000000000001</v>
      </c>
      <c r="P172" s="10">
        <v>0.17760000000000001</v>
      </c>
      <c r="Q172" s="11">
        <v>85</v>
      </c>
      <c r="R172" s="10">
        <f t="shared" si="9"/>
        <v>2.77973296</v>
      </c>
      <c r="T172" s="11">
        <v>52.987499999999997</v>
      </c>
      <c r="U172" s="9" t="s">
        <v>74</v>
      </c>
      <c r="V172" s="9" t="s">
        <v>987</v>
      </c>
      <c r="W172" s="14">
        <v>17</v>
      </c>
    </row>
    <row r="173" spans="1:23" ht="28.5" customHeight="1">
      <c r="A173" s="9" t="s">
        <v>95</v>
      </c>
      <c r="B173" s="9" t="s">
        <v>523</v>
      </c>
      <c r="C173" s="9" t="s">
        <v>983</v>
      </c>
      <c r="D173" s="10">
        <v>87.786000000000001</v>
      </c>
      <c r="E173" s="10">
        <v>93.352999999999994</v>
      </c>
      <c r="F173" s="9" t="s">
        <v>5</v>
      </c>
      <c r="G173" s="9">
        <v>5</v>
      </c>
      <c r="H173" s="9" t="s">
        <v>98</v>
      </c>
      <c r="I173" s="9" t="s">
        <v>6</v>
      </c>
      <c r="J173" s="9" t="s">
        <v>73</v>
      </c>
      <c r="K173" s="11">
        <v>794</v>
      </c>
      <c r="L173" s="11">
        <v>98</v>
      </c>
      <c r="M173" s="12">
        <v>1985</v>
      </c>
      <c r="N173" s="12">
        <f t="shared" si="8"/>
        <v>79.901876657082639</v>
      </c>
      <c r="O173" s="10">
        <v>3.3658000000000001</v>
      </c>
      <c r="P173" s="10">
        <v>0.22339999999999999</v>
      </c>
      <c r="Q173" s="11">
        <v>88</v>
      </c>
      <c r="R173" s="10">
        <f t="shared" si="9"/>
        <v>2.8061697600000004</v>
      </c>
      <c r="T173" s="11">
        <v>52.15</v>
      </c>
      <c r="U173" s="9" t="s">
        <v>74</v>
      </c>
      <c r="V173" s="9" t="s">
        <v>987</v>
      </c>
      <c r="W173" s="14">
        <v>20</v>
      </c>
    </row>
    <row r="174" spans="1:23" ht="28.5" customHeight="1">
      <c r="A174" s="9" t="s">
        <v>95</v>
      </c>
      <c r="B174" s="9" t="s">
        <v>523</v>
      </c>
      <c r="C174" s="9" t="s">
        <v>983</v>
      </c>
      <c r="D174" s="10">
        <v>93.447999999999993</v>
      </c>
      <c r="E174" s="10">
        <v>100.746</v>
      </c>
      <c r="F174" s="9" t="s">
        <v>5</v>
      </c>
      <c r="G174" s="9">
        <v>5</v>
      </c>
      <c r="H174" s="9" t="s">
        <v>98</v>
      </c>
      <c r="I174" s="9" t="s">
        <v>6</v>
      </c>
      <c r="J174" s="9" t="s">
        <v>73</v>
      </c>
      <c r="K174" s="11">
        <v>972.57159999999999</v>
      </c>
      <c r="L174" s="11">
        <v>107.3006</v>
      </c>
      <c r="M174" s="12">
        <v>1986</v>
      </c>
      <c r="N174" s="12">
        <f t="shared" si="8"/>
        <v>85.747325051213352</v>
      </c>
      <c r="O174" s="10">
        <v>3.2536</v>
      </c>
      <c r="P174" s="10">
        <v>0.18010000000000001</v>
      </c>
      <c r="Q174" s="11">
        <v>98</v>
      </c>
      <c r="R174" s="10">
        <f t="shared" si="9"/>
        <v>3.0638559600000002</v>
      </c>
      <c r="T174" s="11">
        <v>59.343800000000002</v>
      </c>
      <c r="U174" s="9" t="s">
        <v>74</v>
      </c>
      <c r="V174" s="9" t="s">
        <v>987</v>
      </c>
      <c r="W174" s="14">
        <v>36</v>
      </c>
    </row>
    <row r="175" spans="1:23" ht="28.5" customHeight="1">
      <c r="A175" s="9" t="s">
        <v>99</v>
      </c>
      <c r="B175" s="9" t="s">
        <v>522</v>
      </c>
      <c r="C175" s="9">
        <v>114</v>
      </c>
      <c r="D175" s="10">
        <v>29.57</v>
      </c>
      <c r="E175" s="10">
        <v>34.165999999999997</v>
      </c>
      <c r="F175" s="9" t="s">
        <v>5</v>
      </c>
      <c r="G175" s="9">
        <v>5</v>
      </c>
      <c r="H175" s="9" t="s">
        <v>100</v>
      </c>
      <c r="I175" s="9" t="s">
        <v>6</v>
      </c>
      <c r="J175" s="9" t="s">
        <v>73</v>
      </c>
      <c r="K175" s="11">
        <v>723</v>
      </c>
      <c r="L175" s="11">
        <v>134</v>
      </c>
      <c r="M175" s="12">
        <v>2004</v>
      </c>
      <c r="N175" s="12">
        <f t="shared" si="8"/>
        <v>55.176734218091013</v>
      </c>
      <c r="O175" s="10">
        <v>3.8847999999999998</v>
      </c>
      <c r="P175" s="10">
        <v>0.1163</v>
      </c>
      <c r="Q175" s="11">
        <v>99</v>
      </c>
      <c r="R175" s="10">
        <f t="shared" si="9"/>
        <v>3.8006972399999999</v>
      </c>
      <c r="T175" s="11">
        <v>57.681800000000003</v>
      </c>
      <c r="U175" s="9" t="s">
        <v>74</v>
      </c>
      <c r="V175" s="9"/>
    </row>
    <row r="176" spans="1:23" ht="28.5" customHeight="1">
      <c r="A176" s="9" t="s">
        <v>99</v>
      </c>
      <c r="B176" s="9" t="s">
        <v>522</v>
      </c>
      <c r="C176" s="9">
        <v>114</v>
      </c>
      <c r="D176" s="10">
        <v>34.165999999999997</v>
      </c>
      <c r="E176" s="10">
        <v>40.619999999999997</v>
      </c>
      <c r="F176" s="9" t="s">
        <v>5</v>
      </c>
      <c r="G176" s="9">
        <v>5</v>
      </c>
      <c r="H176" s="9" t="s">
        <v>87</v>
      </c>
      <c r="I176" s="9" t="s">
        <v>6</v>
      </c>
      <c r="J176" s="9" t="s">
        <v>73</v>
      </c>
      <c r="K176" s="11">
        <v>686.82579999999996</v>
      </c>
      <c r="L176" s="11">
        <v>128.71770000000001</v>
      </c>
      <c r="M176" s="12">
        <v>2001</v>
      </c>
      <c r="N176" s="12">
        <f t="shared" si="8"/>
        <v>56.258595196755458</v>
      </c>
      <c r="O176" s="10">
        <v>3.8605</v>
      </c>
      <c r="P176" s="10">
        <v>0.1067</v>
      </c>
      <c r="Q176" s="11">
        <v>98</v>
      </c>
      <c r="R176" s="10">
        <f t="shared" si="9"/>
        <v>3.7549604400000001</v>
      </c>
      <c r="T176" s="11">
        <v>55.646700000000003</v>
      </c>
      <c r="U176" s="9" t="s">
        <v>74</v>
      </c>
      <c r="V176" s="9" t="s">
        <v>986</v>
      </c>
      <c r="W176" s="14">
        <v>39</v>
      </c>
    </row>
    <row r="177" spans="1:23" ht="28.5" customHeight="1">
      <c r="A177" s="9" t="s">
        <v>101</v>
      </c>
      <c r="B177" s="9" t="s">
        <v>522</v>
      </c>
      <c r="C177" s="9">
        <v>120</v>
      </c>
      <c r="D177" s="10">
        <v>0</v>
      </c>
      <c r="E177" s="10">
        <v>0.67400000000000004</v>
      </c>
      <c r="F177" s="9" t="s">
        <v>5</v>
      </c>
      <c r="G177" s="9">
        <v>5</v>
      </c>
      <c r="H177" s="9" t="s">
        <v>102</v>
      </c>
      <c r="I177" s="9" t="s">
        <v>13</v>
      </c>
      <c r="J177" s="9" t="s">
        <v>73</v>
      </c>
      <c r="K177" s="11">
        <v>1446</v>
      </c>
      <c r="L177" s="11">
        <v>224</v>
      </c>
      <c r="M177" s="12">
        <v>2003</v>
      </c>
      <c r="N177" s="12">
        <f t="shared" si="8"/>
        <v>72.109986740984226</v>
      </c>
      <c r="O177" s="10">
        <v>3.5213999999999999</v>
      </c>
      <c r="P177" s="10">
        <v>0.1993</v>
      </c>
      <c r="Q177" s="11">
        <v>100</v>
      </c>
      <c r="R177" s="10">
        <f t="shared" si="9"/>
        <v>3.3625180399999999</v>
      </c>
      <c r="T177" s="11">
        <v>54.366700000000002</v>
      </c>
      <c r="U177" s="9" t="s">
        <v>213</v>
      </c>
      <c r="V177" s="9"/>
    </row>
    <row r="178" spans="1:23" ht="28.5" customHeight="1">
      <c r="A178" s="9" t="s">
        <v>101</v>
      </c>
      <c r="B178" s="9" t="s">
        <v>522</v>
      </c>
      <c r="C178" s="9">
        <v>120</v>
      </c>
      <c r="D178" s="10">
        <v>0.67400000000000004</v>
      </c>
      <c r="E178" s="10">
        <v>4.2080000000000002</v>
      </c>
      <c r="F178" s="9" t="s">
        <v>5</v>
      </c>
      <c r="G178" s="9">
        <v>5</v>
      </c>
      <c r="H178" s="9" t="s">
        <v>102</v>
      </c>
      <c r="I178" s="9" t="s">
        <v>6</v>
      </c>
      <c r="J178" s="9" t="s">
        <v>73</v>
      </c>
      <c r="K178" s="11">
        <v>824.39049999999997</v>
      </c>
      <c r="L178" s="11">
        <v>154.62389999999999</v>
      </c>
      <c r="M178" s="12">
        <v>1977</v>
      </c>
      <c r="N178" s="12">
        <f t="shared" si="8"/>
        <v>87.52104103268546</v>
      </c>
      <c r="O178" s="10">
        <v>3.2202999999999999</v>
      </c>
      <c r="P178" s="10">
        <v>0.17519999999999999</v>
      </c>
      <c r="Q178" s="11">
        <v>87</v>
      </c>
      <c r="R178" s="10">
        <f t="shared" si="9"/>
        <v>2.7075198399999998</v>
      </c>
      <c r="T178" s="11">
        <v>56.2545</v>
      </c>
      <c r="U178" s="9" t="s">
        <v>74</v>
      </c>
      <c r="V178" s="9" t="s">
        <v>987</v>
      </c>
      <c r="W178" s="14">
        <v>13</v>
      </c>
    </row>
    <row r="179" spans="1:23" ht="28.5" customHeight="1">
      <c r="A179" s="9" t="s">
        <v>101</v>
      </c>
      <c r="B179" s="9" t="s">
        <v>522</v>
      </c>
      <c r="C179" s="9">
        <v>120</v>
      </c>
      <c r="D179" s="10">
        <v>4.2080000000000002</v>
      </c>
      <c r="E179" s="10">
        <v>8.1780000000000008</v>
      </c>
      <c r="F179" s="9" t="s">
        <v>5</v>
      </c>
      <c r="G179" s="9">
        <v>5</v>
      </c>
      <c r="H179" s="9" t="s">
        <v>102</v>
      </c>
      <c r="I179" s="9" t="s">
        <v>6</v>
      </c>
      <c r="J179" s="9" t="s">
        <v>86</v>
      </c>
      <c r="K179" s="11">
        <v>760.11789999999996</v>
      </c>
      <c r="L179" s="11">
        <v>147.8793</v>
      </c>
      <c r="M179" s="12">
        <v>1998</v>
      </c>
      <c r="N179" s="12">
        <f t="shared" si="8"/>
        <v>62.07674181554917</v>
      </c>
      <c r="O179" s="10">
        <v>3.7324000000000002</v>
      </c>
      <c r="P179" s="10">
        <v>0.1671</v>
      </c>
      <c r="Q179" s="11">
        <v>93</v>
      </c>
      <c r="R179" s="10">
        <f t="shared" si="9"/>
        <v>3.4107103600000004</v>
      </c>
      <c r="T179" s="11">
        <v>57.955599999999997</v>
      </c>
      <c r="U179" s="9" t="s">
        <v>74</v>
      </c>
      <c r="V179" s="9" t="s">
        <v>986</v>
      </c>
      <c r="W179" s="14">
        <v>16</v>
      </c>
    </row>
    <row r="180" spans="1:23" ht="28.5" customHeight="1">
      <c r="A180" s="9" t="s">
        <v>101</v>
      </c>
      <c r="B180" s="9" t="s">
        <v>522</v>
      </c>
      <c r="C180" s="9">
        <v>120</v>
      </c>
      <c r="D180" s="10">
        <v>8.1780000000000008</v>
      </c>
      <c r="E180" s="10">
        <v>13.784000000000001</v>
      </c>
      <c r="F180" s="9" t="s">
        <v>5</v>
      </c>
      <c r="G180" s="9">
        <v>5</v>
      </c>
      <c r="H180" s="9" t="s">
        <v>102</v>
      </c>
      <c r="I180" s="9" t="s">
        <v>6</v>
      </c>
      <c r="J180" s="9" t="s">
        <v>86</v>
      </c>
      <c r="K180" s="11">
        <v>622</v>
      </c>
      <c r="L180" s="11">
        <v>119</v>
      </c>
      <c r="M180" s="12">
        <v>1998</v>
      </c>
      <c r="N180" s="12">
        <f t="shared" si="8"/>
        <v>54.999298992897685</v>
      </c>
      <c r="O180" s="10">
        <v>3.8887999999999998</v>
      </c>
      <c r="P180" s="10">
        <v>0.1356</v>
      </c>
      <c r="Q180" s="11">
        <v>94</v>
      </c>
      <c r="R180" s="10">
        <f t="shared" si="9"/>
        <v>3.6352505599999998</v>
      </c>
      <c r="T180" s="11">
        <v>63.290900000000001</v>
      </c>
      <c r="U180" s="9" t="s">
        <v>74</v>
      </c>
      <c r="V180" s="9" t="s">
        <v>986</v>
      </c>
      <c r="W180" s="14">
        <v>27</v>
      </c>
    </row>
    <row r="181" spans="1:23" ht="28.5" customHeight="1">
      <c r="A181" s="9" t="s">
        <v>101</v>
      </c>
      <c r="B181" s="9" t="s">
        <v>522</v>
      </c>
      <c r="C181" s="9">
        <v>120</v>
      </c>
      <c r="D181" s="10">
        <v>13.784000000000001</v>
      </c>
      <c r="E181" s="10">
        <v>20.847000000000001</v>
      </c>
      <c r="F181" s="9" t="s">
        <v>5</v>
      </c>
      <c r="G181" s="9">
        <v>5</v>
      </c>
      <c r="H181" s="9" t="s">
        <v>102</v>
      </c>
      <c r="I181" s="9" t="s">
        <v>6</v>
      </c>
      <c r="J181" s="9" t="s">
        <v>86</v>
      </c>
      <c r="K181" s="11">
        <v>582.28599999999994</v>
      </c>
      <c r="L181" s="11">
        <v>115.3896</v>
      </c>
      <c r="M181" s="12">
        <v>2002</v>
      </c>
      <c r="N181" s="12">
        <f t="shared" si="8"/>
        <v>62.562460400766561</v>
      </c>
      <c r="O181" s="10">
        <v>3.7219000000000002</v>
      </c>
      <c r="P181" s="10">
        <v>0.1449</v>
      </c>
      <c r="Q181" s="11">
        <v>87</v>
      </c>
      <c r="R181" s="10">
        <f t="shared" si="9"/>
        <v>3.2479159600000003</v>
      </c>
      <c r="T181" s="11">
        <v>64.542900000000003</v>
      </c>
      <c r="U181" s="9" t="s">
        <v>74</v>
      </c>
      <c r="V181" s="9" t="s">
        <v>986</v>
      </c>
      <c r="W181" s="14">
        <v>6</v>
      </c>
    </row>
    <row r="182" spans="1:23" ht="28.5" customHeight="1">
      <c r="A182" s="9" t="s">
        <v>101</v>
      </c>
      <c r="B182" s="9" t="s">
        <v>522</v>
      </c>
      <c r="C182" s="9">
        <v>120</v>
      </c>
      <c r="D182" s="10">
        <v>20.847000000000001</v>
      </c>
      <c r="E182" s="10">
        <v>27.579000000000001</v>
      </c>
      <c r="F182" s="9" t="s">
        <v>5</v>
      </c>
      <c r="G182" s="9">
        <v>5</v>
      </c>
      <c r="H182" s="9" t="s">
        <v>102</v>
      </c>
      <c r="I182" s="9" t="s">
        <v>6</v>
      </c>
      <c r="J182" s="9" t="s">
        <v>86</v>
      </c>
      <c r="K182" s="11">
        <v>553.32619999999997</v>
      </c>
      <c r="L182" s="11">
        <v>113.26739999999999</v>
      </c>
      <c r="M182" s="12">
        <v>2002</v>
      </c>
      <c r="N182" s="12">
        <f t="shared" si="8"/>
        <v>55.897220072768071</v>
      </c>
      <c r="O182" s="10">
        <v>3.8685999999999998</v>
      </c>
      <c r="P182" s="10">
        <v>0.13120000000000001</v>
      </c>
      <c r="Q182" s="11">
        <v>87</v>
      </c>
      <c r="R182" s="10">
        <f t="shared" si="9"/>
        <v>3.4097462399999996</v>
      </c>
      <c r="T182" s="11">
        <v>63.578600000000002</v>
      </c>
      <c r="U182" s="9" t="s">
        <v>74</v>
      </c>
      <c r="V182" s="9" t="s">
        <v>986</v>
      </c>
      <c r="W182" s="14">
        <v>15</v>
      </c>
    </row>
    <row r="183" spans="1:23" ht="28.5" customHeight="1">
      <c r="A183" s="9" t="s">
        <v>101</v>
      </c>
      <c r="B183" s="9" t="s">
        <v>522</v>
      </c>
      <c r="C183" s="9">
        <v>120</v>
      </c>
      <c r="D183" s="10">
        <v>27.579000000000001</v>
      </c>
      <c r="E183" s="10">
        <v>32.777999999999999</v>
      </c>
      <c r="F183" s="9" t="s">
        <v>5</v>
      </c>
      <c r="G183" s="9">
        <v>5</v>
      </c>
      <c r="H183" s="9" t="s">
        <v>102</v>
      </c>
      <c r="I183" s="9" t="s">
        <v>6</v>
      </c>
      <c r="J183" s="9" t="s">
        <v>86</v>
      </c>
      <c r="K183" s="11">
        <v>549.37909999999999</v>
      </c>
      <c r="L183" s="11">
        <v>114.56319999999999</v>
      </c>
      <c r="M183" s="12">
        <v>2010</v>
      </c>
      <c r="N183" s="12">
        <f t="shared" si="8"/>
        <v>47.975212175776925</v>
      </c>
      <c r="O183" s="10">
        <v>4.0505000000000004</v>
      </c>
      <c r="P183" s="10">
        <v>9.64E-2</v>
      </c>
      <c r="Q183" s="11">
        <v>100</v>
      </c>
      <c r="R183" s="10">
        <f t="shared" si="9"/>
        <v>4.0133281600000004</v>
      </c>
      <c r="T183" s="11">
        <v>64.37</v>
      </c>
      <c r="U183" s="9" t="s">
        <v>74</v>
      </c>
      <c r="V183" s="9"/>
    </row>
    <row r="184" spans="1:23" ht="28.5" customHeight="1">
      <c r="A184" s="9" t="s">
        <v>101</v>
      </c>
      <c r="B184" s="9" t="s">
        <v>522</v>
      </c>
      <c r="C184" s="9">
        <v>120</v>
      </c>
      <c r="D184" s="10">
        <v>32.777999999999999</v>
      </c>
      <c r="E184" s="10">
        <v>38.156999999999996</v>
      </c>
      <c r="F184" s="9" t="s">
        <v>5</v>
      </c>
      <c r="G184" s="9">
        <v>5</v>
      </c>
      <c r="H184" s="9" t="s">
        <v>102</v>
      </c>
      <c r="I184" s="9" t="s">
        <v>6</v>
      </c>
      <c r="J184" s="9" t="s">
        <v>86</v>
      </c>
      <c r="K184" s="11">
        <v>567.76969999999994</v>
      </c>
      <c r="L184" s="11">
        <v>115.9342</v>
      </c>
      <c r="M184" s="12">
        <v>1992</v>
      </c>
      <c r="N184" s="12">
        <f t="shared" si="8"/>
        <v>82.747743709521629</v>
      </c>
      <c r="O184" s="10">
        <v>3.3107000000000002</v>
      </c>
      <c r="P184" s="10">
        <v>0.158</v>
      </c>
      <c r="Q184" s="11">
        <v>88</v>
      </c>
      <c r="R184" s="10">
        <f t="shared" si="9"/>
        <v>2.8508440000000004</v>
      </c>
      <c r="T184" s="11">
        <v>62.5</v>
      </c>
      <c r="U184" s="9" t="s">
        <v>74</v>
      </c>
      <c r="V184" s="9" t="s">
        <v>987</v>
      </c>
      <c r="W184" s="14">
        <v>24</v>
      </c>
    </row>
    <row r="185" spans="1:23" ht="28.5" customHeight="1">
      <c r="A185" s="9" t="s">
        <v>101</v>
      </c>
      <c r="B185" s="9" t="s">
        <v>522</v>
      </c>
      <c r="C185" s="9">
        <v>120</v>
      </c>
      <c r="D185" s="10">
        <v>38.18</v>
      </c>
      <c r="E185" s="10">
        <v>43.122</v>
      </c>
      <c r="F185" s="9" t="s">
        <v>5</v>
      </c>
      <c r="G185" s="9">
        <v>5</v>
      </c>
      <c r="H185" s="9" t="s">
        <v>102</v>
      </c>
      <c r="I185" s="9" t="s">
        <v>13</v>
      </c>
      <c r="J185" s="9" t="s">
        <v>86</v>
      </c>
      <c r="K185" s="11">
        <v>565.45370000000003</v>
      </c>
      <c r="L185" s="11">
        <v>114.7183</v>
      </c>
      <c r="M185" s="12">
        <v>1994</v>
      </c>
      <c r="N185" s="12">
        <f t="shared" si="8"/>
        <v>73.422245830381243</v>
      </c>
      <c r="O185" s="10">
        <v>3.4946999999999999</v>
      </c>
      <c r="P185" s="10">
        <v>0.15629999999999999</v>
      </c>
      <c r="Q185" s="11">
        <v>93</v>
      </c>
      <c r="R185" s="10">
        <f t="shared" si="9"/>
        <v>3.1869812400000002</v>
      </c>
      <c r="T185" s="11">
        <v>63.1</v>
      </c>
      <c r="U185" s="9" t="s">
        <v>74</v>
      </c>
      <c r="V185" s="9" t="s">
        <v>986</v>
      </c>
      <c r="W185" s="14">
        <v>3</v>
      </c>
    </row>
    <row r="186" spans="1:23" ht="28.5" customHeight="1">
      <c r="A186" s="9" t="s">
        <v>101</v>
      </c>
      <c r="B186" s="9" t="s">
        <v>522</v>
      </c>
      <c r="C186" s="9">
        <v>120</v>
      </c>
      <c r="D186" s="10">
        <v>43.122</v>
      </c>
      <c r="E186" s="10">
        <v>51.311999999999998</v>
      </c>
      <c r="F186" s="9" t="s">
        <v>5</v>
      </c>
      <c r="G186" s="9">
        <v>5</v>
      </c>
      <c r="H186" s="9" t="s">
        <v>103</v>
      </c>
      <c r="I186" s="9" t="s">
        <v>13</v>
      </c>
      <c r="J186" s="9" t="s">
        <v>86</v>
      </c>
      <c r="K186" s="11">
        <v>592</v>
      </c>
      <c r="L186" s="11">
        <v>119</v>
      </c>
      <c r="M186" s="12">
        <v>1996</v>
      </c>
      <c r="N186" s="12">
        <f t="shared" si="8"/>
        <v>70.172240377678619</v>
      </c>
      <c r="O186" s="10">
        <v>3.5611999999999999</v>
      </c>
      <c r="P186" s="10">
        <v>0.12620000000000001</v>
      </c>
      <c r="Q186" s="11">
        <v>83</v>
      </c>
      <c r="R186" s="10">
        <f t="shared" si="9"/>
        <v>2.9874942399999997</v>
      </c>
      <c r="T186" s="11">
        <v>61.958799999999997</v>
      </c>
      <c r="U186" s="9" t="s">
        <v>74</v>
      </c>
      <c r="V186" s="9" t="s">
        <v>987</v>
      </c>
      <c r="W186" s="14">
        <v>44</v>
      </c>
    </row>
    <row r="187" spans="1:23" ht="28.5" customHeight="1">
      <c r="A187" s="9" t="s">
        <v>101</v>
      </c>
      <c r="B187" s="9" t="s">
        <v>522</v>
      </c>
      <c r="C187" s="9">
        <v>120</v>
      </c>
      <c r="D187" s="10">
        <v>51.311999999999998</v>
      </c>
      <c r="E187" s="10">
        <v>57.658000000000001</v>
      </c>
      <c r="F187" s="9" t="s">
        <v>5</v>
      </c>
      <c r="G187" s="9">
        <v>5</v>
      </c>
      <c r="H187" s="9" t="s">
        <v>104</v>
      </c>
      <c r="I187" s="9" t="s">
        <v>6</v>
      </c>
      <c r="J187" s="9" t="s">
        <v>73</v>
      </c>
      <c r="K187" s="11">
        <v>1013.8544000000001</v>
      </c>
      <c r="L187" s="11">
        <v>214.37739999999999</v>
      </c>
      <c r="M187" s="12">
        <v>1987</v>
      </c>
      <c r="N187" s="12">
        <f t="shared" si="8"/>
        <v>85.948811193340731</v>
      </c>
      <c r="O187" s="10">
        <v>3.2498</v>
      </c>
      <c r="P187" s="10">
        <v>0.1716</v>
      </c>
      <c r="Q187" s="11">
        <v>87</v>
      </c>
      <c r="R187" s="10">
        <f t="shared" si="9"/>
        <v>2.7420137599999999</v>
      </c>
      <c r="T187" s="11">
        <v>59.908299999999997</v>
      </c>
      <c r="U187" s="9" t="s">
        <v>74</v>
      </c>
      <c r="V187" s="9" t="s">
        <v>987</v>
      </c>
      <c r="W187" s="14">
        <v>16</v>
      </c>
    </row>
    <row r="188" spans="1:23" ht="28.5" customHeight="1">
      <c r="A188" s="9" t="s">
        <v>101</v>
      </c>
      <c r="B188" s="9" t="s">
        <v>522</v>
      </c>
      <c r="C188" s="9">
        <v>120</v>
      </c>
      <c r="D188" s="10">
        <v>57.658000000000001</v>
      </c>
      <c r="E188" s="10">
        <v>62.978999999999999</v>
      </c>
      <c r="F188" s="9" t="s">
        <v>5</v>
      </c>
      <c r="G188" s="9">
        <v>5</v>
      </c>
      <c r="H188" s="9" t="s">
        <v>104</v>
      </c>
      <c r="I188" s="9" t="s">
        <v>6</v>
      </c>
      <c r="J188" s="9" t="s">
        <v>73</v>
      </c>
      <c r="K188" s="11">
        <v>933.95510000000002</v>
      </c>
      <c r="L188" s="11">
        <v>200.64840000000001</v>
      </c>
      <c r="M188" s="12">
        <v>1995</v>
      </c>
      <c r="N188" s="12">
        <f t="shared" si="8"/>
        <v>76.067092767522979</v>
      </c>
      <c r="O188" s="10">
        <v>3.4415</v>
      </c>
      <c r="P188" s="10">
        <v>0.22650000000000001</v>
      </c>
      <c r="Q188" s="11">
        <v>88</v>
      </c>
      <c r="R188" s="10">
        <f t="shared" si="9"/>
        <v>2.8762910000000002</v>
      </c>
      <c r="T188" s="11">
        <v>62.81</v>
      </c>
      <c r="U188" s="9" t="s">
        <v>74</v>
      </c>
      <c r="V188" s="9" t="s">
        <v>987</v>
      </c>
      <c r="W188" s="14">
        <v>26</v>
      </c>
    </row>
    <row r="189" spans="1:23" ht="28.5" customHeight="1">
      <c r="A189" s="9" t="s">
        <v>101</v>
      </c>
      <c r="B189" s="9" t="s">
        <v>522</v>
      </c>
      <c r="C189" s="9">
        <v>120</v>
      </c>
      <c r="D189" s="10">
        <v>62.978999999999999</v>
      </c>
      <c r="E189" s="10">
        <v>72.909000000000006</v>
      </c>
      <c r="F189" s="9" t="s">
        <v>5</v>
      </c>
      <c r="G189" s="9">
        <v>5</v>
      </c>
      <c r="H189" s="9" t="s">
        <v>104</v>
      </c>
      <c r="I189" s="9" t="s">
        <v>6</v>
      </c>
      <c r="J189" s="9" t="s">
        <v>73</v>
      </c>
      <c r="K189" s="11">
        <v>915.81629999999996</v>
      </c>
      <c r="L189" s="11">
        <v>195.80119999999999</v>
      </c>
      <c r="M189" s="12">
        <v>1995</v>
      </c>
      <c r="N189" s="12">
        <f t="shared" si="8"/>
        <v>76.649216323106614</v>
      </c>
      <c r="O189" s="10">
        <v>3.4298999999999999</v>
      </c>
      <c r="P189" s="10">
        <v>0.15959999999999999</v>
      </c>
      <c r="Q189" s="11">
        <v>93</v>
      </c>
      <c r="R189" s="10">
        <f t="shared" si="9"/>
        <v>3.1180113600000001</v>
      </c>
      <c r="T189" s="11">
        <v>61.79</v>
      </c>
      <c r="U189" s="9" t="s">
        <v>74</v>
      </c>
      <c r="V189" s="9" t="s">
        <v>987</v>
      </c>
      <c r="W189" s="14">
        <v>37</v>
      </c>
    </row>
    <row r="190" spans="1:23" ht="28.5" customHeight="1">
      <c r="A190" s="9" t="s">
        <v>101</v>
      </c>
      <c r="B190" s="9" t="s">
        <v>522</v>
      </c>
      <c r="C190" s="9">
        <v>120</v>
      </c>
      <c r="D190" s="10">
        <v>72.909000000000006</v>
      </c>
      <c r="E190" s="10">
        <v>81.209000000000003</v>
      </c>
      <c r="F190" s="9" t="s">
        <v>5</v>
      </c>
      <c r="G190" s="9">
        <v>5</v>
      </c>
      <c r="H190" s="9" t="s">
        <v>104</v>
      </c>
      <c r="I190" s="9" t="s">
        <v>13</v>
      </c>
      <c r="J190" s="9" t="s">
        <v>79</v>
      </c>
      <c r="K190" s="11">
        <v>963.38149999999996</v>
      </c>
      <c r="L190" s="11">
        <v>187.7133</v>
      </c>
      <c r="M190" s="12">
        <v>1992</v>
      </c>
      <c r="N190" s="12">
        <f t="shared" si="8"/>
        <v>119.21190194067924</v>
      </c>
      <c r="O190" s="10">
        <v>2.6796000000000002</v>
      </c>
      <c r="P190" s="10">
        <v>0.23480000000000001</v>
      </c>
      <c r="Q190" s="11">
        <v>93</v>
      </c>
      <c r="R190" s="10">
        <f t="shared" si="9"/>
        <v>2.2490758400000002</v>
      </c>
      <c r="T190" s="11">
        <v>57.2211</v>
      </c>
      <c r="U190" s="9" t="s">
        <v>74</v>
      </c>
      <c r="V190" s="9" t="s">
        <v>987</v>
      </c>
      <c r="W190" s="14">
        <v>1</v>
      </c>
    </row>
    <row r="191" spans="1:23" ht="28.5" customHeight="1">
      <c r="A191" s="9" t="s">
        <v>105</v>
      </c>
      <c r="B191" s="9" t="s">
        <v>523</v>
      </c>
      <c r="C191" s="9" t="s">
        <v>820</v>
      </c>
      <c r="D191" s="10">
        <v>50.69</v>
      </c>
      <c r="E191" s="10">
        <v>59.055</v>
      </c>
      <c r="F191" s="9" t="s">
        <v>5</v>
      </c>
      <c r="G191" s="9">
        <v>5</v>
      </c>
      <c r="H191" s="9" t="s">
        <v>106</v>
      </c>
      <c r="I191" s="9" t="s">
        <v>6</v>
      </c>
      <c r="J191" s="9" t="s">
        <v>79</v>
      </c>
      <c r="K191" s="11">
        <v>1238</v>
      </c>
      <c r="L191" s="11">
        <v>430</v>
      </c>
      <c r="M191" s="12">
        <v>2007</v>
      </c>
      <c r="N191" s="12">
        <f t="shared" si="8"/>
        <v>45.935639766674264</v>
      </c>
      <c r="O191" s="10">
        <v>4.0987</v>
      </c>
      <c r="P191" s="10">
        <v>0.10879999999999999</v>
      </c>
      <c r="Q191" s="11">
        <v>98</v>
      </c>
      <c r="R191" s="10">
        <f t="shared" si="9"/>
        <v>3.9913502399999996</v>
      </c>
      <c r="T191" s="11">
        <v>60.976500000000001</v>
      </c>
      <c r="U191" s="9" t="s">
        <v>74</v>
      </c>
      <c r="V191" s="9"/>
    </row>
    <row r="192" spans="1:23" ht="28.5" customHeight="1">
      <c r="A192" s="9" t="s">
        <v>105</v>
      </c>
      <c r="B192" s="9" t="s">
        <v>523</v>
      </c>
      <c r="C192" s="9" t="s">
        <v>820</v>
      </c>
      <c r="D192" s="10">
        <v>59.055</v>
      </c>
      <c r="E192" s="10">
        <v>68.352000000000004</v>
      </c>
      <c r="F192" s="9" t="s">
        <v>5</v>
      </c>
      <c r="G192" s="9">
        <v>5</v>
      </c>
      <c r="H192" s="9" t="s">
        <v>107</v>
      </c>
      <c r="I192" s="9" t="s">
        <v>6</v>
      </c>
      <c r="J192" s="9" t="s">
        <v>79</v>
      </c>
      <c r="K192" s="11">
        <v>1133.2533000000001</v>
      </c>
      <c r="L192" s="11">
        <v>398.57600000000002</v>
      </c>
      <c r="M192" s="12">
        <v>2005</v>
      </c>
      <c r="N192" s="12">
        <f t="shared" si="8"/>
        <v>52.376918507986083</v>
      </c>
      <c r="O192" s="10">
        <v>3.9483999999999999</v>
      </c>
      <c r="P192" s="10">
        <v>0.12479999999999999</v>
      </c>
      <c r="Q192" s="11">
        <v>95</v>
      </c>
      <c r="R192" s="10">
        <f t="shared" si="9"/>
        <v>3.7360998399999996</v>
      </c>
      <c r="T192" s="11">
        <v>63.478900000000003</v>
      </c>
      <c r="U192" s="9" t="s">
        <v>74</v>
      </c>
      <c r="V192" s="9" t="s">
        <v>986</v>
      </c>
      <c r="W192" s="14">
        <v>37</v>
      </c>
    </row>
    <row r="193" spans="1:23" ht="28.5" customHeight="1">
      <c r="A193" s="9" t="s">
        <v>105</v>
      </c>
      <c r="B193" s="9" t="s">
        <v>523</v>
      </c>
      <c r="C193" s="9" t="s">
        <v>820</v>
      </c>
      <c r="D193" s="10">
        <v>68.352000000000004</v>
      </c>
      <c r="E193" s="10">
        <v>71.215000000000003</v>
      </c>
      <c r="F193" s="9" t="s">
        <v>5</v>
      </c>
      <c r="G193" s="9">
        <v>5</v>
      </c>
      <c r="H193" s="9" t="s">
        <v>107</v>
      </c>
      <c r="I193" s="9" t="s">
        <v>6</v>
      </c>
      <c r="J193" s="9" t="s">
        <v>73</v>
      </c>
      <c r="K193" s="11">
        <v>1220</v>
      </c>
      <c r="L193" s="11">
        <v>398</v>
      </c>
      <c r="M193" s="12">
        <v>2003</v>
      </c>
      <c r="N193" s="12">
        <f t="shared" si="8"/>
        <v>70.172240377678619</v>
      </c>
      <c r="O193" s="10">
        <v>3.5611999999999999</v>
      </c>
      <c r="P193" s="10">
        <v>0.23960000000000001</v>
      </c>
      <c r="Q193" s="11">
        <v>100</v>
      </c>
      <c r="R193" s="10">
        <f t="shared" si="9"/>
        <v>3.3315673599999998</v>
      </c>
      <c r="T193" s="11">
        <v>61.58</v>
      </c>
      <c r="U193" s="9" t="s">
        <v>74</v>
      </c>
      <c r="V193" s="9" t="s">
        <v>986</v>
      </c>
      <c r="W193" s="14">
        <v>9</v>
      </c>
    </row>
    <row r="194" spans="1:23" ht="28.5" customHeight="1">
      <c r="A194" s="9" t="s">
        <v>105</v>
      </c>
      <c r="B194" s="9" t="s">
        <v>523</v>
      </c>
      <c r="C194" s="9" t="s">
        <v>820</v>
      </c>
      <c r="D194" s="10">
        <v>71.215000000000003</v>
      </c>
      <c r="E194" s="10">
        <v>78.533000000000001</v>
      </c>
      <c r="F194" s="9" t="s">
        <v>5</v>
      </c>
      <c r="G194" s="9">
        <v>5</v>
      </c>
      <c r="H194" s="9" t="s">
        <v>107</v>
      </c>
      <c r="I194" s="9" t="s">
        <v>6</v>
      </c>
      <c r="J194" s="9" t="s">
        <v>73</v>
      </c>
      <c r="K194" s="11">
        <v>1220</v>
      </c>
      <c r="L194" s="11">
        <v>398</v>
      </c>
      <c r="M194" s="12">
        <v>2003</v>
      </c>
      <c r="N194" s="12">
        <f t="shared" ref="N194:N257" si="10">(LN(O194/5.35))/-0.0058</f>
        <v>65.17162267075895</v>
      </c>
      <c r="O194" s="10">
        <v>3.6659999999999999</v>
      </c>
      <c r="P194" s="10">
        <v>0.22850000000000001</v>
      </c>
      <c r="Q194" s="11">
        <v>97</v>
      </c>
      <c r="R194" s="10">
        <f t="shared" si="9"/>
        <v>3.3671509999999998</v>
      </c>
      <c r="T194" s="11">
        <v>61.633299999999998</v>
      </c>
      <c r="U194" s="9" t="s">
        <v>74</v>
      </c>
      <c r="V194" s="9" t="s">
        <v>986</v>
      </c>
      <c r="W194" s="14">
        <v>13</v>
      </c>
    </row>
    <row r="195" spans="1:23" ht="28.5" customHeight="1">
      <c r="A195" s="9" t="s">
        <v>105</v>
      </c>
      <c r="B195" s="9" t="s">
        <v>523</v>
      </c>
      <c r="C195" s="9" t="s">
        <v>820</v>
      </c>
      <c r="D195" s="10">
        <v>78.533000000000001</v>
      </c>
      <c r="E195" s="10">
        <v>92.91</v>
      </c>
      <c r="F195" s="9" t="s">
        <v>5</v>
      </c>
      <c r="G195" s="9">
        <v>5</v>
      </c>
      <c r="H195" s="9" t="s">
        <v>108</v>
      </c>
      <c r="I195" s="9" t="s">
        <v>6</v>
      </c>
      <c r="J195" s="9" t="s">
        <v>79</v>
      </c>
      <c r="K195" s="11">
        <v>1325.2867000000001</v>
      </c>
      <c r="L195" s="11">
        <v>403.69119999999998</v>
      </c>
      <c r="M195" s="12">
        <v>2009</v>
      </c>
      <c r="N195" s="12">
        <f t="shared" si="10"/>
        <v>43.376118385300536</v>
      </c>
      <c r="O195" s="10">
        <v>4.16</v>
      </c>
      <c r="P195" s="10">
        <v>0.04</v>
      </c>
      <c r="Q195" s="11">
        <v>100</v>
      </c>
      <c r="R195" s="10">
        <f t="shared" si="9"/>
        <v>4.1536</v>
      </c>
      <c r="T195" s="11">
        <v>55.096400000000003</v>
      </c>
      <c r="U195" s="9" t="s">
        <v>74</v>
      </c>
      <c r="V195" s="9"/>
    </row>
    <row r="196" spans="1:23" ht="28.5" customHeight="1">
      <c r="A196" s="9" t="s">
        <v>105</v>
      </c>
      <c r="B196" s="9" t="s">
        <v>523</v>
      </c>
      <c r="C196" s="9" t="s">
        <v>820</v>
      </c>
      <c r="D196" s="10">
        <v>93.046999999999997</v>
      </c>
      <c r="E196" s="10">
        <v>99.643000000000001</v>
      </c>
      <c r="F196" s="9" t="s">
        <v>5</v>
      </c>
      <c r="G196" s="9">
        <v>5</v>
      </c>
      <c r="H196" s="9" t="s">
        <v>108</v>
      </c>
      <c r="I196" s="9" t="s">
        <v>6</v>
      </c>
      <c r="J196" s="9" t="s">
        <v>73</v>
      </c>
      <c r="K196" s="11">
        <v>1356.4663</v>
      </c>
      <c r="L196" s="11">
        <v>408.0634</v>
      </c>
      <c r="M196" s="12">
        <v>2000</v>
      </c>
      <c r="N196" s="12">
        <f t="shared" si="10"/>
        <v>60.939513394599068</v>
      </c>
      <c r="O196" s="10">
        <v>3.7570999999999999</v>
      </c>
      <c r="P196" s="10">
        <v>0.27389999999999998</v>
      </c>
      <c r="Q196" s="11">
        <v>94</v>
      </c>
      <c r="R196" s="10">
        <f t="shared" si="9"/>
        <v>3.2770151599999999</v>
      </c>
      <c r="T196" s="11">
        <v>58.04</v>
      </c>
      <c r="U196" s="9" t="s">
        <v>74</v>
      </c>
      <c r="V196" s="9" t="s">
        <v>987</v>
      </c>
      <c r="W196" s="14">
        <v>47</v>
      </c>
    </row>
    <row r="197" spans="1:23" ht="28.5" customHeight="1">
      <c r="A197" s="9" t="s">
        <v>105</v>
      </c>
      <c r="B197" s="9" t="s">
        <v>523</v>
      </c>
      <c r="C197" s="9" t="s">
        <v>820</v>
      </c>
      <c r="D197" s="10">
        <v>99.643000000000001</v>
      </c>
      <c r="E197" s="10">
        <v>99.981999999999999</v>
      </c>
      <c r="F197" s="9" t="s">
        <v>5</v>
      </c>
      <c r="G197" s="9">
        <v>5</v>
      </c>
      <c r="H197" s="9" t="s">
        <v>219</v>
      </c>
      <c r="I197" s="9" t="s">
        <v>6</v>
      </c>
      <c r="J197" s="9" t="s">
        <v>79</v>
      </c>
      <c r="K197" s="11">
        <v>1814</v>
      </c>
      <c r="L197" s="11">
        <v>470</v>
      </c>
      <c r="M197" s="12">
        <v>1989</v>
      </c>
      <c r="N197" s="12">
        <f t="shared" si="10"/>
        <v>75.107875889981869</v>
      </c>
      <c r="O197" s="10">
        <v>3.4607000000000001</v>
      </c>
      <c r="P197" s="10">
        <v>0.3674</v>
      </c>
      <c r="Q197" s="11">
        <v>89</v>
      </c>
      <c r="R197" s="10">
        <f t="shared" si="9"/>
        <v>2.5907689600000001</v>
      </c>
      <c r="T197" s="11">
        <v>51.4</v>
      </c>
      <c r="U197" s="9" t="s">
        <v>213</v>
      </c>
      <c r="V197" s="9" t="s">
        <v>988</v>
      </c>
      <c r="W197" s="14">
        <v>21</v>
      </c>
    </row>
    <row r="198" spans="1:23" ht="28.5" customHeight="1">
      <c r="A198" s="9" t="s">
        <v>105</v>
      </c>
      <c r="B198" s="9" t="s">
        <v>523</v>
      </c>
      <c r="C198" s="9" t="s">
        <v>820</v>
      </c>
      <c r="D198" s="10">
        <v>99.981999999999999</v>
      </c>
      <c r="E198" s="10">
        <v>100.092</v>
      </c>
      <c r="F198" s="9" t="s">
        <v>5</v>
      </c>
      <c r="G198" s="9">
        <v>5</v>
      </c>
      <c r="H198" s="9" t="s">
        <v>219</v>
      </c>
      <c r="I198" s="9" t="s">
        <v>12</v>
      </c>
      <c r="J198" s="9" t="s">
        <v>73</v>
      </c>
      <c r="K198" s="11">
        <v>1814.9818</v>
      </c>
      <c r="L198" s="11">
        <v>480.3091</v>
      </c>
      <c r="M198" s="12">
        <v>1988</v>
      </c>
      <c r="N198" s="12">
        <f>(LN(O198/5))/-0.0038</f>
        <v>143.44001644594263</v>
      </c>
      <c r="O198" s="10">
        <v>2.899</v>
      </c>
      <c r="P198" s="10" t="s">
        <v>226</v>
      </c>
      <c r="Q198" s="11">
        <v>100</v>
      </c>
      <c r="R198" s="10">
        <f>O198-(5*(1-Q198/100))</f>
        <v>2.899</v>
      </c>
      <c r="S198" s="10">
        <v>8.8300000000000003E-2</v>
      </c>
      <c r="T198" s="11">
        <v>42</v>
      </c>
      <c r="U198" s="9" t="s">
        <v>213</v>
      </c>
      <c r="V198" s="9" t="s">
        <v>987</v>
      </c>
      <c r="W198" s="14">
        <v>26</v>
      </c>
    </row>
    <row r="199" spans="1:23" ht="28.5" customHeight="1">
      <c r="A199" s="9" t="s">
        <v>105</v>
      </c>
      <c r="B199" s="9" t="s">
        <v>523</v>
      </c>
      <c r="C199" s="9">
        <v>20</v>
      </c>
      <c r="D199" s="10">
        <v>100.092</v>
      </c>
      <c r="E199" s="10">
        <v>108.824</v>
      </c>
      <c r="F199" s="9" t="s">
        <v>5</v>
      </c>
      <c r="G199" s="9">
        <v>5</v>
      </c>
      <c r="H199" s="9" t="s">
        <v>109</v>
      </c>
      <c r="I199" s="9" t="s">
        <v>6</v>
      </c>
      <c r="J199" s="9" t="s">
        <v>73</v>
      </c>
      <c r="K199" s="11">
        <v>1474.9751000000001</v>
      </c>
      <c r="L199" s="11">
        <v>427.69540000000001</v>
      </c>
      <c r="M199" s="12">
        <v>1999</v>
      </c>
      <c r="N199" s="12">
        <f t="shared" si="10"/>
        <v>62.780321414977216</v>
      </c>
      <c r="O199" s="10">
        <v>3.7172000000000001</v>
      </c>
      <c r="P199" s="10">
        <v>0.14180000000000001</v>
      </c>
      <c r="Q199" s="11">
        <v>85</v>
      </c>
      <c r="R199" s="10">
        <f t="shared" ref="R199:R210" si="11">O199-(4*(P199^2))-(3*(1-Q199/100))</f>
        <v>3.18677104</v>
      </c>
      <c r="T199" s="11">
        <v>59.033299999999997</v>
      </c>
      <c r="U199" s="9" t="s">
        <v>74</v>
      </c>
      <c r="V199" s="9" t="s">
        <v>986</v>
      </c>
      <c r="W199" s="14">
        <v>2</v>
      </c>
    </row>
    <row r="200" spans="1:23" ht="28.5" customHeight="1">
      <c r="A200" s="9" t="s">
        <v>105</v>
      </c>
      <c r="B200" s="9" t="s">
        <v>523</v>
      </c>
      <c r="C200" s="9">
        <v>20</v>
      </c>
      <c r="D200" s="10">
        <v>108.902</v>
      </c>
      <c r="E200" s="10">
        <v>116.13800000000001</v>
      </c>
      <c r="F200" s="9" t="s">
        <v>5</v>
      </c>
      <c r="G200" s="9">
        <v>5</v>
      </c>
      <c r="H200" s="9" t="s">
        <v>109</v>
      </c>
      <c r="I200" s="9" t="s">
        <v>6</v>
      </c>
      <c r="J200" s="9" t="s">
        <v>79</v>
      </c>
      <c r="K200" s="11">
        <v>1385.2645</v>
      </c>
      <c r="L200" s="11">
        <v>393.24299999999999</v>
      </c>
      <c r="M200" s="12">
        <v>2001</v>
      </c>
      <c r="N200" s="12">
        <f t="shared" si="10"/>
        <v>52.311430822594431</v>
      </c>
      <c r="O200" s="10">
        <v>3.9499</v>
      </c>
      <c r="P200" s="10">
        <v>0.15090000000000001</v>
      </c>
      <c r="Q200" s="11">
        <v>99</v>
      </c>
      <c r="R200" s="10">
        <f t="shared" si="11"/>
        <v>3.8288167599999996</v>
      </c>
      <c r="T200" s="11">
        <v>55.006700000000002</v>
      </c>
      <c r="U200" s="9" t="s">
        <v>74</v>
      </c>
      <c r="V200" s="9"/>
    </row>
    <row r="201" spans="1:23" ht="28.5" customHeight="1">
      <c r="A201" s="9" t="s">
        <v>105</v>
      </c>
      <c r="B201" s="9" t="s">
        <v>523</v>
      </c>
      <c r="C201" s="9">
        <v>20</v>
      </c>
      <c r="D201" s="10">
        <v>116.13800000000001</v>
      </c>
      <c r="E201" s="10">
        <v>116.435</v>
      </c>
      <c r="F201" s="9" t="s">
        <v>5</v>
      </c>
      <c r="G201" s="9">
        <v>5</v>
      </c>
      <c r="H201" s="9" t="s">
        <v>109</v>
      </c>
      <c r="I201" s="9" t="s">
        <v>12</v>
      </c>
      <c r="J201" s="9" t="s">
        <v>79</v>
      </c>
      <c r="K201" s="11">
        <v>1340</v>
      </c>
      <c r="L201" s="11">
        <v>356</v>
      </c>
      <c r="M201" s="12">
        <v>2010</v>
      </c>
      <c r="N201" s="12">
        <f>(LN(O201/5))/-0.0038</f>
        <v>45.882470301257278</v>
      </c>
      <c r="O201" s="10">
        <v>4.2</v>
      </c>
      <c r="P201" s="10" t="s">
        <v>226</v>
      </c>
      <c r="Q201" s="11">
        <v>100</v>
      </c>
      <c r="R201" s="10">
        <f>O201-(5*(1-Q201/100))</f>
        <v>4.2</v>
      </c>
      <c r="S201" s="10">
        <v>0.22220000000000001</v>
      </c>
      <c r="T201" s="11">
        <v>40.6</v>
      </c>
      <c r="U201" s="9" t="s">
        <v>213</v>
      </c>
      <c r="V201" s="9"/>
    </row>
    <row r="202" spans="1:23" ht="28.5" customHeight="1">
      <c r="A202" s="9" t="s">
        <v>105</v>
      </c>
      <c r="B202" s="9" t="s">
        <v>523</v>
      </c>
      <c r="C202" s="9">
        <v>20</v>
      </c>
      <c r="D202" s="10">
        <v>116.435</v>
      </c>
      <c r="E202" s="10">
        <v>128.32</v>
      </c>
      <c r="F202" s="9" t="s">
        <v>5</v>
      </c>
      <c r="G202" s="9">
        <v>5</v>
      </c>
      <c r="H202" s="9" t="s">
        <v>109</v>
      </c>
      <c r="I202" s="9" t="s">
        <v>6</v>
      </c>
      <c r="J202" s="9" t="s">
        <v>73</v>
      </c>
      <c r="K202" s="11">
        <v>1314.2533000000001</v>
      </c>
      <c r="L202" s="11">
        <v>348.64010000000002</v>
      </c>
      <c r="M202" s="12">
        <v>2006</v>
      </c>
      <c r="N202" s="12">
        <f t="shared" si="10"/>
        <v>47.609532197349708</v>
      </c>
      <c r="O202" s="10">
        <v>4.0590999999999999</v>
      </c>
      <c r="P202" s="10">
        <v>0.1268</v>
      </c>
      <c r="Q202" s="11">
        <v>98</v>
      </c>
      <c r="R202" s="10">
        <f t="shared" si="11"/>
        <v>3.9347870399999998</v>
      </c>
      <c r="T202" s="11">
        <v>60.316699999999997</v>
      </c>
      <c r="U202" s="9" t="s">
        <v>74</v>
      </c>
      <c r="V202" s="9"/>
    </row>
    <row r="203" spans="1:23" ht="28.5" customHeight="1">
      <c r="A203" s="9" t="s">
        <v>105</v>
      </c>
      <c r="B203" s="9" t="s">
        <v>523</v>
      </c>
      <c r="C203" s="9">
        <v>20</v>
      </c>
      <c r="D203" s="10">
        <v>128.32</v>
      </c>
      <c r="E203" s="10">
        <v>133.19999999999999</v>
      </c>
      <c r="F203" s="9" t="s">
        <v>5</v>
      </c>
      <c r="G203" s="9">
        <v>5</v>
      </c>
      <c r="H203" s="9" t="s">
        <v>109</v>
      </c>
      <c r="I203" s="9" t="s">
        <v>6</v>
      </c>
      <c r="J203" s="9" t="s">
        <v>73</v>
      </c>
      <c r="K203" s="11">
        <v>1727.116</v>
      </c>
      <c r="L203" s="11">
        <v>418.58609999999999</v>
      </c>
      <c r="M203" s="12">
        <v>2002</v>
      </c>
      <c r="N203" s="12">
        <f t="shared" si="10"/>
        <v>89.102336593340183</v>
      </c>
      <c r="O203" s="10">
        <v>3.1909000000000001</v>
      </c>
      <c r="P203" s="10">
        <v>0.25850000000000001</v>
      </c>
      <c r="Q203" s="11">
        <v>95</v>
      </c>
      <c r="R203" s="10">
        <f t="shared" si="11"/>
        <v>2.7736109999999998</v>
      </c>
      <c r="T203" s="11">
        <v>53.625</v>
      </c>
      <c r="U203" s="9" t="s">
        <v>74</v>
      </c>
      <c r="V203" s="9" t="s">
        <v>988</v>
      </c>
      <c r="W203" s="14">
        <v>2</v>
      </c>
    </row>
    <row r="204" spans="1:23" ht="28.5" customHeight="1">
      <c r="A204" s="9" t="s">
        <v>105</v>
      </c>
      <c r="B204" s="9" t="s">
        <v>523</v>
      </c>
      <c r="C204" s="9">
        <v>20</v>
      </c>
      <c r="D204" s="10">
        <v>133.19999999999999</v>
      </c>
      <c r="E204" s="10">
        <v>136.34299999999999</v>
      </c>
      <c r="F204" s="9" t="s">
        <v>5</v>
      </c>
      <c r="G204" s="9">
        <v>5</v>
      </c>
      <c r="H204" s="9" t="s">
        <v>110</v>
      </c>
      <c r="I204" s="9" t="s">
        <v>6</v>
      </c>
      <c r="J204" s="9" t="s">
        <v>79</v>
      </c>
      <c r="K204" s="11">
        <v>1752.2825</v>
      </c>
      <c r="L204" s="11">
        <v>383.03339999999997</v>
      </c>
      <c r="M204" s="12">
        <v>2010</v>
      </c>
      <c r="N204" s="12">
        <f t="shared" si="10"/>
        <v>41.726213037688353</v>
      </c>
      <c r="O204" s="10">
        <v>4.2</v>
      </c>
      <c r="P204" s="10">
        <v>0.02</v>
      </c>
      <c r="Q204" s="11">
        <v>100</v>
      </c>
      <c r="R204" s="10">
        <f t="shared" si="11"/>
        <v>4.1984000000000004</v>
      </c>
      <c r="T204" s="11">
        <v>59.3857</v>
      </c>
      <c r="U204" s="9" t="s">
        <v>74</v>
      </c>
      <c r="V204" s="9"/>
    </row>
    <row r="205" spans="1:23" ht="28.5" customHeight="1">
      <c r="A205" s="9" t="s">
        <v>105</v>
      </c>
      <c r="B205" s="9" t="s">
        <v>523</v>
      </c>
      <c r="C205" s="9">
        <v>20</v>
      </c>
      <c r="D205" s="10">
        <v>136.34299999999999</v>
      </c>
      <c r="E205" s="10">
        <v>146.328</v>
      </c>
      <c r="F205" s="9" t="s">
        <v>5</v>
      </c>
      <c r="G205" s="9">
        <v>5</v>
      </c>
      <c r="H205" s="9" t="s">
        <v>110</v>
      </c>
      <c r="I205" s="9" t="s">
        <v>6</v>
      </c>
      <c r="J205" s="9" t="s">
        <v>73</v>
      </c>
      <c r="K205" s="11">
        <v>1215.2275999999999</v>
      </c>
      <c r="L205" s="11">
        <v>307.9033</v>
      </c>
      <c r="M205" s="12">
        <v>2010</v>
      </c>
      <c r="N205" s="12">
        <f t="shared" si="10"/>
        <v>41.726213037688353</v>
      </c>
      <c r="O205" s="10">
        <v>4.2</v>
      </c>
      <c r="P205" s="10">
        <v>0.02</v>
      </c>
      <c r="Q205" s="11">
        <v>100</v>
      </c>
      <c r="R205" s="10">
        <f t="shared" si="11"/>
        <v>4.1984000000000004</v>
      </c>
      <c r="T205" s="11">
        <v>55.64</v>
      </c>
      <c r="U205" s="9" t="s">
        <v>74</v>
      </c>
      <c r="V205" s="9"/>
    </row>
    <row r="206" spans="1:23" ht="28.5" customHeight="1">
      <c r="A206" s="9" t="s">
        <v>105</v>
      </c>
      <c r="B206" s="9" t="s">
        <v>523</v>
      </c>
      <c r="C206" s="9">
        <v>20</v>
      </c>
      <c r="D206" s="10">
        <v>146.328</v>
      </c>
      <c r="E206" s="10">
        <v>156.79599999999999</v>
      </c>
      <c r="F206" s="9" t="s">
        <v>5</v>
      </c>
      <c r="G206" s="9">
        <v>5</v>
      </c>
      <c r="H206" s="9" t="s">
        <v>110</v>
      </c>
      <c r="I206" s="9" t="s">
        <v>6</v>
      </c>
      <c r="J206" s="9" t="s">
        <v>73</v>
      </c>
      <c r="K206" s="11">
        <v>1024.261</v>
      </c>
      <c r="L206" s="11">
        <v>253.82509999999999</v>
      </c>
      <c r="M206" s="12">
        <v>2002</v>
      </c>
      <c r="N206" s="12">
        <f t="shared" si="10"/>
        <v>46.538227967011956</v>
      </c>
      <c r="O206" s="10">
        <v>4.0843999999999996</v>
      </c>
      <c r="P206" s="10">
        <v>0.1749</v>
      </c>
      <c r="Q206" s="11">
        <v>96</v>
      </c>
      <c r="R206" s="10">
        <f t="shared" si="11"/>
        <v>3.8420399599999993</v>
      </c>
      <c r="T206" s="11">
        <v>58.695</v>
      </c>
      <c r="U206" s="9" t="s">
        <v>74</v>
      </c>
      <c r="V206" s="9"/>
    </row>
    <row r="207" spans="1:23" ht="28.5" customHeight="1">
      <c r="A207" s="9" t="s">
        <v>105</v>
      </c>
      <c r="B207" s="9" t="s">
        <v>523</v>
      </c>
      <c r="C207" s="9">
        <v>20</v>
      </c>
      <c r="D207" s="10">
        <v>156.79599999999999</v>
      </c>
      <c r="E207" s="10">
        <v>162.10400000000001</v>
      </c>
      <c r="F207" s="9" t="s">
        <v>5</v>
      </c>
      <c r="G207" s="9">
        <v>5</v>
      </c>
      <c r="H207" s="9" t="s">
        <v>110</v>
      </c>
      <c r="I207" s="9" t="s">
        <v>6</v>
      </c>
      <c r="J207" s="9" t="s">
        <v>73</v>
      </c>
      <c r="K207" s="11">
        <v>1176.0567000000001</v>
      </c>
      <c r="L207" s="11">
        <v>263.44540000000001</v>
      </c>
      <c r="M207" s="12">
        <v>2002</v>
      </c>
      <c r="N207" s="12">
        <f t="shared" si="10"/>
        <v>43.712155191860425</v>
      </c>
      <c r="O207" s="10">
        <v>4.1519000000000004</v>
      </c>
      <c r="P207" s="10">
        <v>0.1552</v>
      </c>
      <c r="Q207" s="11">
        <v>94</v>
      </c>
      <c r="R207" s="10">
        <f t="shared" si="11"/>
        <v>3.8755518400000004</v>
      </c>
      <c r="T207" s="11">
        <v>56.290900000000001</v>
      </c>
      <c r="U207" s="9" t="s">
        <v>74</v>
      </c>
      <c r="V207" s="9"/>
    </row>
    <row r="208" spans="1:23" ht="28.5" customHeight="1">
      <c r="A208" s="9" t="s">
        <v>105</v>
      </c>
      <c r="B208" s="9" t="s">
        <v>523</v>
      </c>
      <c r="C208" s="9">
        <v>20</v>
      </c>
      <c r="D208" s="10">
        <v>162.12</v>
      </c>
      <c r="E208" s="10">
        <v>164.09399999999999</v>
      </c>
      <c r="F208" s="9" t="s">
        <v>5</v>
      </c>
      <c r="G208" s="9">
        <v>5</v>
      </c>
      <c r="H208" s="9" t="s">
        <v>110</v>
      </c>
      <c r="I208" s="9" t="s">
        <v>6</v>
      </c>
      <c r="J208" s="9" t="s">
        <v>73</v>
      </c>
      <c r="K208" s="11">
        <v>1172.4833000000001</v>
      </c>
      <c r="L208" s="11">
        <v>252.6292</v>
      </c>
      <c r="M208" s="12">
        <v>2002</v>
      </c>
      <c r="N208" s="12">
        <f t="shared" si="10"/>
        <v>51.901606714403599</v>
      </c>
      <c r="O208" s="10">
        <v>3.9592999999999998</v>
      </c>
      <c r="P208" s="10">
        <v>0.19159999999999999</v>
      </c>
      <c r="Q208" s="11">
        <v>98</v>
      </c>
      <c r="R208" s="10">
        <f t="shared" si="11"/>
        <v>3.75245776</v>
      </c>
      <c r="T208" s="11">
        <v>52.65</v>
      </c>
      <c r="U208" s="9" t="s">
        <v>74</v>
      </c>
      <c r="V208" s="9" t="s">
        <v>986</v>
      </c>
      <c r="W208" s="14">
        <v>38</v>
      </c>
    </row>
    <row r="209" spans="1:23" ht="28.5" customHeight="1">
      <c r="A209" s="9" t="s">
        <v>105</v>
      </c>
      <c r="B209" s="9" t="s">
        <v>523</v>
      </c>
      <c r="C209" s="9">
        <v>20</v>
      </c>
      <c r="D209" s="10">
        <v>164.09399999999999</v>
      </c>
      <c r="E209" s="10">
        <v>164.584</v>
      </c>
      <c r="F209" s="9" t="s">
        <v>5</v>
      </c>
      <c r="G209" s="9">
        <v>5</v>
      </c>
      <c r="H209" s="9" t="s">
        <v>110</v>
      </c>
      <c r="I209" s="9" t="s">
        <v>13</v>
      </c>
      <c r="J209" s="9" t="s">
        <v>73</v>
      </c>
      <c r="K209" s="11">
        <v>1358.7184</v>
      </c>
      <c r="L209" s="11">
        <v>194.4408</v>
      </c>
      <c r="M209" s="12">
        <v>2006</v>
      </c>
      <c r="N209" s="12">
        <f t="shared" si="10"/>
        <v>80.368657311770178</v>
      </c>
      <c r="O209" s="10">
        <v>3.3567</v>
      </c>
      <c r="P209" s="10">
        <v>0.14580000000000001</v>
      </c>
      <c r="Q209" s="11">
        <v>100</v>
      </c>
      <c r="R209" s="10">
        <f t="shared" si="11"/>
        <v>3.2716694400000002</v>
      </c>
      <c r="T209" s="11">
        <v>52.5</v>
      </c>
      <c r="U209" s="9" t="s">
        <v>213</v>
      </c>
      <c r="V209" s="9"/>
    </row>
    <row r="210" spans="1:23" ht="28.5" customHeight="1">
      <c r="A210" s="9" t="s">
        <v>105</v>
      </c>
      <c r="B210" s="9" t="s">
        <v>523</v>
      </c>
      <c r="C210" s="9">
        <v>20</v>
      </c>
      <c r="D210" s="10">
        <v>164.68</v>
      </c>
      <c r="E210" s="10">
        <v>165.38</v>
      </c>
      <c r="F210" s="9" t="s">
        <v>5</v>
      </c>
      <c r="G210" s="9">
        <v>5</v>
      </c>
      <c r="H210" s="9" t="s">
        <v>223</v>
      </c>
      <c r="I210" s="9" t="s">
        <v>13</v>
      </c>
      <c r="J210" s="9" t="s">
        <v>73</v>
      </c>
      <c r="K210" s="11">
        <v>2134.2586000000001</v>
      </c>
      <c r="L210" s="11">
        <v>203.3271</v>
      </c>
      <c r="M210" s="12">
        <v>2002</v>
      </c>
      <c r="N210" s="12">
        <f t="shared" si="10"/>
        <v>91.578533247142616</v>
      </c>
      <c r="O210" s="10">
        <v>3.1454</v>
      </c>
      <c r="P210" s="10">
        <v>0.1454</v>
      </c>
      <c r="Q210" s="11">
        <v>98</v>
      </c>
      <c r="R210" s="10">
        <f t="shared" si="11"/>
        <v>3.00083536</v>
      </c>
      <c r="T210" s="11">
        <v>48.1</v>
      </c>
      <c r="U210" s="9" t="s">
        <v>213</v>
      </c>
      <c r="V210" s="9" t="s">
        <v>988</v>
      </c>
      <c r="W210" s="14">
        <v>27</v>
      </c>
    </row>
    <row r="211" spans="1:23" ht="28.5" customHeight="1">
      <c r="A211" s="9" t="s">
        <v>105</v>
      </c>
      <c r="B211" s="9" t="s">
        <v>523</v>
      </c>
      <c r="C211" s="9">
        <v>20</v>
      </c>
      <c r="D211" s="10">
        <v>165.38</v>
      </c>
      <c r="E211" s="10">
        <v>165.773</v>
      </c>
      <c r="F211" s="9" t="s">
        <v>5</v>
      </c>
      <c r="G211" s="9">
        <v>5</v>
      </c>
      <c r="H211" s="9" t="s">
        <v>223</v>
      </c>
      <c r="I211" s="9" t="s">
        <v>12</v>
      </c>
      <c r="J211" s="9" t="s">
        <v>73</v>
      </c>
      <c r="K211" s="11">
        <v>3875.4758000000002</v>
      </c>
      <c r="L211" s="11">
        <v>287.61579999999998</v>
      </c>
      <c r="M211" s="12">
        <v>1999</v>
      </c>
      <c r="N211" s="12">
        <f>(LN(O211/5))/-0.0038</f>
        <v>193.32528001786952</v>
      </c>
      <c r="O211" s="10">
        <v>2.3984000000000001</v>
      </c>
      <c r="P211" s="10" t="s">
        <v>226</v>
      </c>
      <c r="Q211" s="11">
        <v>96</v>
      </c>
      <c r="R211" s="10">
        <f>O211-(5*(1-Q211/100))</f>
        <v>2.1983999999999999</v>
      </c>
      <c r="S211" s="10">
        <v>0.3427</v>
      </c>
      <c r="T211" s="11">
        <v>41.7</v>
      </c>
      <c r="U211" s="9" t="s">
        <v>213</v>
      </c>
      <c r="V211" s="9" t="s">
        <v>987</v>
      </c>
      <c r="W211" s="14">
        <v>3</v>
      </c>
    </row>
    <row r="212" spans="1:23" ht="28.5" customHeight="1">
      <c r="A212" s="9" t="s">
        <v>105</v>
      </c>
      <c r="B212" s="9" t="s">
        <v>523</v>
      </c>
      <c r="C212" s="9" t="s">
        <v>984</v>
      </c>
      <c r="D212" s="10">
        <v>165.773</v>
      </c>
      <c r="E212" s="10">
        <v>166.03100000000001</v>
      </c>
      <c r="F212" s="9" t="s">
        <v>5</v>
      </c>
      <c r="G212" s="9">
        <v>5</v>
      </c>
      <c r="H212" s="9" t="s">
        <v>223</v>
      </c>
      <c r="I212" s="9" t="s">
        <v>13</v>
      </c>
      <c r="J212" s="9" t="s">
        <v>73</v>
      </c>
      <c r="K212" s="11">
        <v>2498</v>
      </c>
      <c r="L212" s="11">
        <v>272</v>
      </c>
      <c r="M212" s="12">
        <v>2002</v>
      </c>
      <c r="N212" s="12">
        <f t="shared" si="10"/>
        <v>104.57010151958139</v>
      </c>
      <c r="O212" s="10">
        <v>2.9171</v>
      </c>
      <c r="P212" s="10">
        <v>0.30059999999999998</v>
      </c>
      <c r="Q212" s="11">
        <v>97</v>
      </c>
      <c r="R212" s="10">
        <f t="shared" ref="R212:R225" si="12">O212-(4*(P212^2))-(3*(1-Q212/100))</f>
        <v>2.4656585599999996</v>
      </c>
      <c r="T212" s="11">
        <v>44.9</v>
      </c>
      <c r="U212" s="9" t="s">
        <v>213</v>
      </c>
      <c r="V212" s="9" t="s">
        <v>986</v>
      </c>
      <c r="W212" s="14">
        <v>18</v>
      </c>
    </row>
    <row r="213" spans="1:23" ht="28.5" customHeight="1">
      <c r="A213" s="9" t="s">
        <v>105</v>
      </c>
      <c r="B213" s="9" t="s">
        <v>523</v>
      </c>
      <c r="C213" s="9" t="s">
        <v>984</v>
      </c>
      <c r="D213" s="10">
        <v>166.03100000000001</v>
      </c>
      <c r="E213" s="10">
        <v>175.70599999999999</v>
      </c>
      <c r="F213" s="9" t="s">
        <v>5</v>
      </c>
      <c r="G213" s="9">
        <v>5</v>
      </c>
      <c r="H213" s="9" t="s">
        <v>111</v>
      </c>
      <c r="I213" s="9" t="s">
        <v>6</v>
      </c>
      <c r="J213" s="9" t="s">
        <v>73</v>
      </c>
      <c r="K213" s="11">
        <v>1228.7719999999999</v>
      </c>
      <c r="L213" s="11">
        <v>287.60239999999999</v>
      </c>
      <c r="M213" s="12">
        <v>2002</v>
      </c>
      <c r="N213" s="12">
        <f t="shared" si="10"/>
        <v>50.928913298216003</v>
      </c>
      <c r="O213" s="10">
        <v>3.9817</v>
      </c>
      <c r="P213" s="10">
        <v>0.188</v>
      </c>
      <c r="Q213" s="11">
        <v>94</v>
      </c>
      <c r="R213" s="10">
        <f t="shared" si="12"/>
        <v>3.6603239999999997</v>
      </c>
      <c r="T213" s="11">
        <v>48.863199999999999</v>
      </c>
      <c r="U213" s="9" t="s">
        <v>74</v>
      </c>
      <c r="V213" s="9" t="s">
        <v>986</v>
      </c>
      <c r="W213" s="14">
        <v>30</v>
      </c>
    </row>
    <row r="214" spans="1:23" ht="28.5" customHeight="1">
      <c r="A214" s="9" t="s">
        <v>105</v>
      </c>
      <c r="B214" s="9" t="s">
        <v>523</v>
      </c>
      <c r="C214" s="9" t="s">
        <v>984</v>
      </c>
      <c r="D214" s="10">
        <v>175.70599999999999</v>
      </c>
      <c r="E214" s="10">
        <v>184.26300000000001</v>
      </c>
      <c r="F214" s="9" t="s">
        <v>5</v>
      </c>
      <c r="G214" s="9">
        <v>5</v>
      </c>
      <c r="H214" s="9" t="s">
        <v>111</v>
      </c>
      <c r="I214" s="9" t="s">
        <v>6</v>
      </c>
      <c r="J214" s="9" t="s">
        <v>73</v>
      </c>
      <c r="K214" s="11">
        <v>1154.7766999999999</v>
      </c>
      <c r="L214" s="11">
        <v>300.8716</v>
      </c>
      <c r="M214" s="12">
        <v>1988</v>
      </c>
      <c r="N214" s="12">
        <f t="shared" si="10"/>
        <v>78.87531224237955</v>
      </c>
      <c r="O214" s="10">
        <v>3.3858999999999999</v>
      </c>
      <c r="P214" s="10">
        <v>0.2084</v>
      </c>
      <c r="Q214" s="11">
        <v>91</v>
      </c>
      <c r="R214" s="10">
        <f t="shared" si="12"/>
        <v>2.9421777599999999</v>
      </c>
      <c r="T214" s="11">
        <v>50.538899999999998</v>
      </c>
      <c r="U214" s="9" t="s">
        <v>74</v>
      </c>
      <c r="V214" s="9" t="s">
        <v>987</v>
      </c>
      <c r="W214" s="14">
        <v>30</v>
      </c>
    </row>
    <row r="215" spans="1:23" ht="28.5" customHeight="1">
      <c r="A215" s="9" t="s">
        <v>105</v>
      </c>
      <c r="B215" s="9" t="s">
        <v>523</v>
      </c>
      <c r="C215" s="9" t="s">
        <v>984</v>
      </c>
      <c r="D215" s="10">
        <v>184.26300000000001</v>
      </c>
      <c r="E215" s="10">
        <v>185.86199999999999</v>
      </c>
      <c r="F215" s="9" t="s">
        <v>5</v>
      </c>
      <c r="G215" s="9">
        <v>5</v>
      </c>
      <c r="H215" s="9" t="s">
        <v>111</v>
      </c>
      <c r="I215" s="9" t="s">
        <v>6</v>
      </c>
      <c r="J215" s="9" t="s">
        <v>73</v>
      </c>
      <c r="K215" s="11">
        <v>1085.162</v>
      </c>
      <c r="L215" s="11">
        <v>287.83609999999999</v>
      </c>
      <c r="M215" s="12">
        <v>2001</v>
      </c>
      <c r="N215" s="12">
        <f t="shared" si="10"/>
        <v>80.296762597454816</v>
      </c>
      <c r="O215" s="10">
        <v>3.3580999999999999</v>
      </c>
      <c r="P215" s="10">
        <v>0.15229999999999999</v>
      </c>
      <c r="Q215" s="11">
        <v>100</v>
      </c>
      <c r="R215" s="10">
        <f t="shared" si="12"/>
        <v>3.2653188399999999</v>
      </c>
      <c r="T215" s="11">
        <v>42.7</v>
      </c>
      <c r="U215" s="9" t="s">
        <v>74</v>
      </c>
      <c r="V215" s="9" t="s">
        <v>986</v>
      </c>
      <c r="W215" s="14">
        <v>7</v>
      </c>
    </row>
    <row r="216" spans="1:23" ht="28.5" customHeight="1">
      <c r="A216" s="9" t="s">
        <v>105</v>
      </c>
      <c r="B216" s="9" t="s">
        <v>523</v>
      </c>
      <c r="C216" s="9" t="s">
        <v>984</v>
      </c>
      <c r="D216" s="10">
        <v>186.31</v>
      </c>
      <c r="E216" s="10">
        <v>197.7</v>
      </c>
      <c r="F216" s="9" t="s">
        <v>5</v>
      </c>
      <c r="G216" s="9">
        <v>5</v>
      </c>
      <c r="H216" s="9" t="s">
        <v>112</v>
      </c>
      <c r="I216" s="9" t="s">
        <v>13</v>
      </c>
      <c r="J216" s="9" t="s">
        <v>73</v>
      </c>
      <c r="K216" s="11">
        <v>1487.2363</v>
      </c>
      <c r="L216" s="11">
        <v>378.70839999999998</v>
      </c>
      <c r="M216" s="12">
        <v>1992</v>
      </c>
      <c r="N216" s="12">
        <f t="shared" si="10"/>
        <v>59.390814547192647</v>
      </c>
      <c r="O216" s="10">
        <v>3.7909999999999999</v>
      </c>
      <c r="P216" s="10">
        <v>0.23</v>
      </c>
      <c r="Q216" s="11">
        <v>100</v>
      </c>
      <c r="R216" s="10">
        <f t="shared" si="12"/>
        <v>3.5793999999999997</v>
      </c>
      <c r="T216" s="11">
        <v>53.003700000000002</v>
      </c>
      <c r="U216" s="9" t="s">
        <v>74</v>
      </c>
      <c r="V216" s="9" t="s">
        <v>986</v>
      </c>
      <c r="W216" s="14">
        <v>21</v>
      </c>
    </row>
    <row r="217" spans="1:23" ht="28.5" customHeight="1">
      <c r="A217" s="9" t="s">
        <v>105</v>
      </c>
      <c r="B217" s="9" t="s">
        <v>523</v>
      </c>
      <c r="C217" s="9" t="s">
        <v>984</v>
      </c>
      <c r="D217" s="10">
        <v>197.7</v>
      </c>
      <c r="E217" s="10">
        <v>202.62</v>
      </c>
      <c r="F217" s="9" t="s">
        <v>5</v>
      </c>
      <c r="G217" s="9">
        <v>5</v>
      </c>
      <c r="H217" s="9" t="s">
        <v>113</v>
      </c>
      <c r="I217" s="9" t="s">
        <v>6</v>
      </c>
      <c r="J217" s="9" t="s">
        <v>73</v>
      </c>
      <c r="K217" s="11">
        <v>1649.1279999999999</v>
      </c>
      <c r="L217" s="11">
        <v>258</v>
      </c>
      <c r="M217" s="12">
        <v>2009</v>
      </c>
      <c r="N217" s="12">
        <f t="shared" si="10"/>
        <v>44.369525180061942</v>
      </c>
      <c r="O217" s="10">
        <v>4.1360999999999999</v>
      </c>
      <c r="P217" s="10">
        <v>0.12520000000000001</v>
      </c>
      <c r="Q217" s="11">
        <v>100</v>
      </c>
      <c r="R217" s="10">
        <f t="shared" si="12"/>
        <v>4.0733998399999995</v>
      </c>
      <c r="T217" s="11">
        <v>43.73</v>
      </c>
      <c r="U217" s="9" t="s">
        <v>74</v>
      </c>
      <c r="V217" s="9" t="s">
        <v>986</v>
      </c>
      <c r="W217" s="14">
        <v>40</v>
      </c>
    </row>
    <row r="218" spans="1:23" ht="28.5" customHeight="1">
      <c r="A218" s="9" t="s">
        <v>105</v>
      </c>
      <c r="B218" s="9" t="s">
        <v>523</v>
      </c>
      <c r="C218" s="9" t="s">
        <v>984</v>
      </c>
      <c r="D218" s="10">
        <v>202.62</v>
      </c>
      <c r="E218" s="10">
        <v>203.61699999999999</v>
      </c>
      <c r="F218" s="9" t="s">
        <v>5</v>
      </c>
      <c r="G218" s="9">
        <v>5</v>
      </c>
      <c r="H218" s="9" t="s">
        <v>113</v>
      </c>
      <c r="I218" s="9" t="s">
        <v>13</v>
      </c>
      <c r="J218" s="9" t="s">
        <v>73</v>
      </c>
      <c r="K218" s="11">
        <v>1652</v>
      </c>
      <c r="L218" s="11">
        <v>258</v>
      </c>
      <c r="M218" s="12">
        <v>2006</v>
      </c>
      <c r="N218" s="12">
        <f t="shared" si="10"/>
        <v>76.267603088831976</v>
      </c>
      <c r="O218" s="10">
        <v>3.4375</v>
      </c>
      <c r="P218" s="10">
        <v>0.1429</v>
      </c>
      <c r="Q218" s="11">
        <v>100</v>
      </c>
      <c r="R218" s="10">
        <f t="shared" si="12"/>
        <v>3.3558183599999998</v>
      </c>
      <c r="T218" s="11">
        <v>46.7</v>
      </c>
      <c r="U218" s="9" t="s">
        <v>213</v>
      </c>
      <c r="V218" s="9"/>
    </row>
    <row r="219" spans="1:23" ht="28.5" customHeight="1">
      <c r="A219" s="9" t="s">
        <v>105</v>
      </c>
      <c r="B219" s="9" t="s">
        <v>523</v>
      </c>
      <c r="C219" s="9" t="s">
        <v>983</v>
      </c>
      <c r="D219" s="10">
        <v>203.61699999999999</v>
      </c>
      <c r="E219" s="10">
        <v>205.011</v>
      </c>
      <c r="F219" s="9" t="s">
        <v>5</v>
      </c>
      <c r="G219" s="9">
        <v>5</v>
      </c>
      <c r="H219" s="9" t="s">
        <v>224</v>
      </c>
      <c r="I219" s="9" t="s">
        <v>13</v>
      </c>
      <c r="J219" s="9" t="s">
        <v>73</v>
      </c>
      <c r="K219" s="11">
        <v>3526.3607999999999</v>
      </c>
      <c r="L219" s="11">
        <v>382.75110000000001</v>
      </c>
      <c r="M219" s="12">
        <v>2007</v>
      </c>
      <c r="N219" s="12">
        <f t="shared" si="10"/>
        <v>107.73746755336484</v>
      </c>
      <c r="O219" s="10">
        <v>2.8639999999999999</v>
      </c>
      <c r="P219" s="10">
        <v>0.15629999999999999</v>
      </c>
      <c r="Q219" s="11">
        <v>100</v>
      </c>
      <c r="R219" s="10">
        <f t="shared" si="12"/>
        <v>2.7662812400000001</v>
      </c>
      <c r="T219" s="11">
        <v>38.4</v>
      </c>
      <c r="U219" s="9" t="s">
        <v>213</v>
      </c>
      <c r="V219" s="9" t="s">
        <v>988</v>
      </c>
      <c r="W219" s="14">
        <v>25</v>
      </c>
    </row>
    <row r="220" spans="1:23" ht="28.5" customHeight="1">
      <c r="A220" s="9" t="s">
        <v>105</v>
      </c>
      <c r="B220" s="9" t="s">
        <v>523</v>
      </c>
      <c r="C220" s="9" t="s">
        <v>983</v>
      </c>
      <c r="D220" s="10">
        <v>205.011</v>
      </c>
      <c r="E220" s="10">
        <v>205.333</v>
      </c>
      <c r="F220" s="9" t="s">
        <v>5</v>
      </c>
      <c r="G220" s="9">
        <v>5</v>
      </c>
      <c r="H220" s="9" t="s">
        <v>114</v>
      </c>
      <c r="I220" s="9" t="s">
        <v>6</v>
      </c>
      <c r="J220" s="9" t="s">
        <v>73</v>
      </c>
      <c r="K220" s="11">
        <v>1836.2826</v>
      </c>
      <c r="L220" s="11">
        <v>425.52480000000003</v>
      </c>
      <c r="M220" s="12">
        <v>2009</v>
      </c>
      <c r="N220" s="12">
        <f t="shared" si="10"/>
        <v>43.376118385300536</v>
      </c>
      <c r="O220" s="10">
        <v>4.16</v>
      </c>
      <c r="P220" s="10">
        <v>0.04</v>
      </c>
      <c r="Q220" s="11">
        <v>100</v>
      </c>
      <c r="R220" s="10">
        <f t="shared" si="12"/>
        <v>4.1536</v>
      </c>
      <c r="T220" s="11">
        <v>43.85</v>
      </c>
      <c r="U220" s="9" t="s">
        <v>213</v>
      </c>
      <c r="V220" s="9"/>
    </row>
    <row r="221" spans="1:23" ht="28.5" customHeight="1">
      <c r="A221" s="9" t="s">
        <v>105</v>
      </c>
      <c r="B221" s="9" t="s">
        <v>523</v>
      </c>
      <c r="C221" s="9">
        <v>310</v>
      </c>
      <c r="D221" s="10">
        <v>205.333</v>
      </c>
      <c r="E221" s="10">
        <v>209.03299999999999</v>
      </c>
      <c r="F221" s="9" t="s">
        <v>5</v>
      </c>
      <c r="G221" s="9">
        <v>5</v>
      </c>
      <c r="H221" s="9" t="s">
        <v>114</v>
      </c>
      <c r="I221" s="9" t="s">
        <v>6</v>
      </c>
      <c r="J221" s="9" t="s">
        <v>73</v>
      </c>
      <c r="K221" s="11">
        <v>1409.4357</v>
      </c>
      <c r="L221" s="11">
        <v>398.09949999999998</v>
      </c>
      <c r="M221" s="12">
        <v>2009</v>
      </c>
      <c r="N221" s="12">
        <f t="shared" si="10"/>
        <v>43.376118385300536</v>
      </c>
      <c r="O221" s="10">
        <v>4.16</v>
      </c>
      <c r="P221" s="10">
        <v>0.04</v>
      </c>
      <c r="Q221" s="11">
        <v>100</v>
      </c>
      <c r="R221" s="10">
        <f t="shared" si="12"/>
        <v>4.1536</v>
      </c>
      <c r="T221" s="11">
        <v>50.442900000000002</v>
      </c>
      <c r="U221" s="9" t="s">
        <v>74</v>
      </c>
      <c r="V221" s="9"/>
    </row>
    <row r="222" spans="1:23" ht="28.5" customHeight="1">
      <c r="A222" s="9" t="s">
        <v>105</v>
      </c>
      <c r="B222" s="9" t="s">
        <v>523</v>
      </c>
      <c r="C222" s="9">
        <v>310</v>
      </c>
      <c r="D222" s="10">
        <v>209.03299999999999</v>
      </c>
      <c r="E222" s="10">
        <v>216</v>
      </c>
      <c r="F222" s="9" t="s">
        <v>5</v>
      </c>
      <c r="G222" s="9">
        <v>5</v>
      </c>
      <c r="H222" s="9" t="s">
        <v>114</v>
      </c>
      <c r="I222" s="9" t="s">
        <v>6</v>
      </c>
      <c r="J222" s="9" t="s">
        <v>73</v>
      </c>
      <c r="K222" s="11">
        <v>566</v>
      </c>
      <c r="L222" s="11">
        <v>309</v>
      </c>
      <c r="M222" s="12">
        <v>1996</v>
      </c>
      <c r="N222" s="12">
        <f t="shared" si="10"/>
        <v>94.525187789516465</v>
      </c>
      <c r="O222" s="10">
        <v>3.0920999999999998</v>
      </c>
      <c r="P222" s="10">
        <v>0.17979999999999999</v>
      </c>
      <c r="Q222" s="11">
        <v>88</v>
      </c>
      <c r="R222" s="10">
        <f t="shared" si="12"/>
        <v>2.60278784</v>
      </c>
      <c r="T222" s="11">
        <v>52.376899999999999</v>
      </c>
      <c r="U222" s="9" t="s">
        <v>74</v>
      </c>
      <c r="V222" s="9" t="s">
        <v>987</v>
      </c>
      <c r="W222" s="14">
        <v>9</v>
      </c>
    </row>
    <row r="223" spans="1:23" ht="28.5" customHeight="1">
      <c r="A223" s="9" t="s">
        <v>105</v>
      </c>
      <c r="B223" s="9" t="s">
        <v>523</v>
      </c>
      <c r="C223" s="9">
        <v>310</v>
      </c>
      <c r="D223" s="10">
        <v>216</v>
      </c>
      <c r="E223" s="10">
        <v>230</v>
      </c>
      <c r="F223" s="9" t="s">
        <v>5</v>
      </c>
      <c r="G223" s="9">
        <v>5</v>
      </c>
      <c r="H223" s="9" t="s">
        <v>114</v>
      </c>
      <c r="I223" s="9" t="s">
        <v>6</v>
      </c>
      <c r="J223" s="9" t="s">
        <v>79</v>
      </c>
      <c r="K223" s="11">
        <v>566</v>
      </c>
      <c r="L223" s="11">
        <v>309</v>
      </c>
      <c r="M223" s="12">
        <v>1992</v>
      </c>
      <c r="N223" s="12">
        <f t="shared" si="10"/>
        <v>86.533391392774632</v>
      </c>
      <c r="O223" s="10">
        <v>3.2387999999999999</v>
      </c>
      <c r="P223" s="10">
        <v>0.15329999999999999</v>
      </c>
      <c r="Q223" s="11">
        <v>97</v>
      </c>
      <c r="R223" s="10">
        <f t="shared" si="12"/>
        <v>3.0547964399999996</v>
      </c>
      <c r="T223" s="11">
        <v>54.889299999999999</v>
      </c>
      <c r="U223" s="9" t="s">
        <v>74</v>
      </c>
      <c r="V223" s="9" t="s">
        <v>987</v>
      </c>
      <c r="W223" s="14">
        <v>38</v>
      </c>
    </row>
    <row r="224" spans="1:23" ht="28.5" customHeight="1">
      <c r="A224" s="9" t="s">
        <v>105</v>
      </c>
      <c r="B224" s="9" t="s">
        <v>523</v>
      </c>
      <c r="C224" s="9">
        <v>310</v>
      </c>
      <c r="D224" s="10">
        <v>230</v>
      </c>
      <c r="E224" s="10">
        <v>235.41499999999999</v>
      </c>
      <c r="F224" s="9" t="s">
        <v>5</v>
      </c>
      <c r="G224" s="9">
        <v>5</v>
      </c>
      <c r="H224" s="9" t="s">
        <v>114</v>
      </c>
      <c r="I224" s="9" t="s">
        <v>6</v>
      </c>
      <c r="J224" s="9" t="s">
        <v>73</v>
      </c>
      <c r="K224" s="11">
        <v>606.81629999999996</v>
      </c>
      <c r="L224" s="11">
        <v>200.02549999999999</v>
      </c>
      <c r="M224" s="12">
        <v>1995</v>
      </c>
      <c r="N224" s="12">
        <f t="shared" si="10"/>
        <v>87.687093941403134</v>
      </c>
      <c r="O224" s="10">
        <v>3.2172000000000001</v>
      </c>
      <c r="P224" s="10">
        <v>0.17219999999999999</v>
      </c>
      <c r="Q224" s="11">
        <v>88</v>
      </c>
      <c r="R224" s="10">
        <f t="shared" si="12"/>
        <v>2.7385886400000001</v>
      </c>
      <c r="T224" s="11">
        <v>51.561500000000002</v>
      </c>
      <c r="U224" s="9" t="s">
        <v>74</v>
      </c>
      <c r="V224" s="9" t="s">
        <v>987</v>
      </c>
      <c r="W224" s="14">
        <v>15</v>
      </c>
    </row>
    <row r="225" spans="1:23" ht="28.5" customHeight="1">
      <c r="A225" s="9" t="s">
        <v>105</v>
      </c>
      <c r="B225" s="9" t="s">
        <v>523</v>
      </c>
      <c r="C225" s="9">
        <v>310</v>
      </c>
      <c r="D225" s="10">
        <v>235.41499999999999</v>
      </c>
      <c r="E225" s="10">
        <v>236.25899999999999</v>
      </c>
      <c r="F225" s="9" t="s">
        <v>5</v>
      </c>
      <c r="G225" s="9">
        <v>5</v>
      </c>
      <c r="H225" s="9" t="s">
        <v>114</v>
      </c>
      <c r="I225" s="9" t="s">
        <v>6</v>
      </c>
      <c r="J225" s="9" t="s">
        <v>73</v>
      </c>
      <c r="K225" s="11">
        <v>1164.7998</v>
      </c>
      <c r="L225" s="11">
        <v>263.21800000000002</v>
      </c>
      <c r="M225" s="12">
        <v>1995</v>
      </c>
      <c r="N225" s="12">
        <f t="shared" si="10"/>
        <v>81.424849339671937</v>
      </c>
      <c r="O225" s="10">
        <v>3.3361999999999998</v>
      </c>
      <c r="P225" s="10">
        <v>0.1603</v>
      </c>
      <c r="Q225" s="11">
        <v>85</v>
      </c>
      <c r="R225" s="10">
        <f t="shared" si="12"/>
        <v>2.7834156399999999</v>
      </c>
      <c r="T225" s="11">
        <v>45.25</v>
      </c>
      <c r="U225" s="9" t="s">
        <v>74</v>
      </c>
      <c r="V225" s="9" t="s">
        <v>987</v>
      </c>
      <c r="W225" s="14">
        <v>15</v>
      </c>
    </row>
    <row r="226" spans="1:23" ht="28.5" customHeight="1">
      <c r="A226" s="9" t="s">
        <v>105</v>
      </c>
      <c r="B226" s="9" t="s">
        <v>523</v>
      </c>
      <c r="C226" s="9" t="s">
        <v>985</v>
      </c>
      <c r="D226" s="10">
        <v>236.25899999999999</v>
      </c>
      <c r="E226" s="10">
        <v>237.41499999999999</v>
      </c>
      <c r="F226" s="9" t="s">
        <v>5</v>
      </c>
      <c r="G226" s="9">
        <v>5</v>
      </c>
      <c r="H226" s="9" t="s">
        <v>225</v>
      </c>
      <c r="I226" s="9" t="s">
        <v>12</v>
      </c>
      <c r="J226" s="9" t="s">
        <v>73</v>
      </c>
      <c r="K226" s="11">
        <v>3423.6617999999999</v>
      </c>
      <c r="L226" s="11">
        <v>488.16699999999997</v>
      </c>
      <c r="M226" s="12">
        <v>1982</v>
      </c>
      <c r="N226" s="12">
        <f>(LN(O226/5))/-0.0038</f>
        <v>199.57630253207435</v>
      </c>
      <c r="O226" s="10">
        <v>2.3420999999999998</v>
      </c>
      <c r="P226" s="10" t="s">
        <v>226</v>
      </c>
      <c r="Q226" s="11">
        <v>88</v>
      </c>
      <c r="R226" s="10">
        <f>O226-(5*(1-Q226/100))</f>
        <v>1.7420999999999998</v>
      </c>
      <c r="S226" s="10">
        <v>0</v>
      </c>
      <c r="T226" s="11">
        <v>43.8</v>
      </c>
      <c r="U226" s="9" t="s">
        <v>213</v>
      </c>
      <c r="V226" s="9" t="s">
        <v>987</v>
      </c>
      <c r="W226" s="14">
        <v>7</v>
      </c>
    </row>
    <row r="227" spans="1:23" ht="28.5" customHeight="1">
      <c r="A227" s="9" t="s">
        <v>105</v>
      </c>
      <c r="B227" s="9" t="s">
        <v>523</v>
      </c>
      <c r="C227" s="9" t="s">
        <v>985</v>
      </c>
      <c r="D227" s="10">
        <v>237.41499999999999</v>
      </c>
      <c r="E227" s="10">
        <v>238.34</v>
      </c>
      <c r="F227" s="9" t="s">
        <v>5</v>
      </c>
      <c r="G227" s="9">
        <v>5</v>
      </c>
      <c r="H227" s="9" t="s">
        <v>115</v>
      </c>
      <c r="I227" s="9" t="s">
        <v>6</v>
      </c>
      <c r="J227" s="9" t="s">
        <v>73</v>
      </c>
      <c r="K227" s="11">
        <v>2477.2215999999999</v>
      </c>
      <c r="L227" s="11">
        <v>374.5222</v>
      </c>
      <c r="M227" s="12">
        <v>1983</v>
      </c>
      <c r="N227" s="12">
        <f t="shared" si="10"/>
        <v>84.380273992458982</v>
      </c>
      <c r="O227" s="10">
        <v>3.2795000000000001</v>
      </c>
      <c r="P227" s="10">
        <v>0.25109999999999999</v>
      </c>
      <c r="Q227" s="11">
        <v>82</v>
      </c>
      <c r="R227" s="10">
        <f t="shared" ref="R227:R277" si="13">O227-(4*(P227^2))-(3*(1-Q227/100))</f>
        <v>2.4872951599999999</v>
      </c>
      <c r="T227" s="11">
        <v>39.15</v>
      </c>
      <c r="U227" s="9" t="s">
        <v>74</v>
      </c>
      <c r="V227" s="9" t="s">
        <v>987</v>
      </c>
      <c r="W227" s="14">
        <v>28</v>
      </c>
    </row>
    <row r="228" spans="1:23" ht="28.5" customHeight="1">
      <c r="A228" s="9" t="s">
        <v>105</v>
      </c>
      <c r="B228" s="9" t="s">
        <v>523</v>
      </c>
      <c r="C228" s="9">
        <v>310</v>
      </c>
      <c r="D228" s="10">
        <v>238.34</v>
      </c>
      <c r="E228" s="10">
        <v>242.02600000000001</v>
      </c>
      <c r="F228" s="9" t="s">
        <v>5</v>
      </c>
      <c r="G228" s="9">
        <v>5</v>
      </c>
      <c r="H228" s="9" t="s">
        <v>115</v>
      </c>
      <c r="I228" s="9" t="s">
        <v>6</v>
      </c>
      <c r="J228" s="9" t="s">
        <v>73</v>
      </c>
      <c r="K228" s="11">
        <v>1436.0369000000001</v>
      </c>
      <c r="L228" s="11">
        <v>312.44170000000003</v>
      </c>
      <c r="M228" s="12">
        <v>1983</v>
      </c>
      <c r="N228" s="12">
        <f t="shared" si="10"/>
        <v>76.578855653341904</v>
      </c>
      <c r="O228" s="10">
        <v>3.4312999999999998</v>
      </c>
      <c r="P228" s="10">
        <v>0.17810000000000001</v>
      </c>
      <c r="Q228" s="11">
        <v>86</v>
      </c>
      <c r="R228" s="10">
        <f t="shared" si="13"/>
        <v>2.8844215599999998</v>
      </c>
      <c r="T228" s="11">
        <v>45.6</v>
      </c>
      <c r="U228" s="9" t="s">
        <v>74</v>
      </c>
      <c r="V228" s="9" t="s">
        <v>987</v>
      </c>
      <c r="W228" s="14">
        <v>28</v>
      </c>
    </row>
    <row r="229" spans="1:23" ht="28.5" customHeight="1">
      <c r="A229" s="9" t="s">
        <v>105</v>
      </c>
      <c r="B229" s="9" t="s">
        <v>523</v>
      </c>
      <c r="C229" s="9">
        <v>310</v>
      </c>
      <c r="D229" s="10">
        <v>242.02600000000001</v>
      </c>
      <c r="E229" s="10">
        <v>242.965</v>
      </c>
      <c r="F229" s="9" t="s">
        <v>5</v>
      </c>
      <c r="G229" s="9">
        <v>5</v>
      </c>
      <c r="H229" s="9" t="s">
        <v>115</v>
      </c>
      <c r="I229" s="9" t="s">
        <v>6</v>
      </c>
      <c r="J229" s="9" t="s">
        <v>73</v>
      </c>
      <c r="K229" s="11">
        <v>1183.8444999999999</v>
      </c>
      <c r="L229" s="11">
        <v>321.79020000000003</v>
      </c>
      <c r="M229" s="12">
        <v>2009</v>
      </c>
      <c r="N229" s="12">
        <f t="shared" si="10"/>
        <v>44.077976035383578</v>
      </c>
      <c r="O229" s="10">
        <v>4.1430999999999996</v>
      </c>
      <c r="P229" s="10">
        <v>0.17799999999999999</v>
      </c>
      <c r="Q229" s="11">
        <v>99</v>
      </c>
      <c r="R229" s="10">
        <f t="shared" si="13"/>
        <v>3.9863639999999991</v>
      </c>
      <c r="T229" s="11">
        <v>46.2667</v>
      </c>
      <c r="U229" s="9" t="s">
        <v>213</v>
      </c>
      <c r="V229" s="9"/>
    </row>
    <row r="230" spans="1:23" ht="28.5" customHeight="1">
      <c r="A230" s="9" t="s">
        <v>105</v>
      </c>
      <c r="B230" s="9" t="s">
        <v>523</v>
      </c>
      <c r="C230" s="9">
        <v>310</v>
      </c>
      <c r="D230" s="10">
        <v>242.965</v>
      </c>
      <c r="E230" s="10">
        <v>249.42</v>
      </c>
      <c r="F230" s="9" t="s">
        <v>5</v>
      </c>
      <c r="G230" s="9">
        <v>5</v>
      </c>
      <c r="H230" s="9" t="s">
        <v>116</v>
      </c>
      <c r="I230" s="9" t="s">
        <v>6</v>
      </c>
      <c r="J230" s="9" t="s">
        <v>73</v>
      </c>
      <c r="K230" s="11">
        <v>778.63440000000003</v>
      </c>
      <c r="L230" s="11">
        <v>204.53790000000001</v>
      </c>
      <c r="M230" s="12">
        <v>2004</v>
      </c>
      <c r="N230" s="12">
        <f t="shared" si="10"/>
        <v>56.446273509666916</v>
      </c>
      <c r="O230" s="10">
        <v>3.8563000000000001</v>
      </c>
      <c r="P230" s="10">
        <v>0.11169999999999999</v>
      </c>
      <c r="Q230" s="11">
        <v>100</v>
      </c>
      <c r="R230" s="10">
        <f t="shared" si="13"/>
        <v>3.8063924400000002</v>
      </c>
      <c r="T230" s="11">
        <v>55.130800000000001</v>
      </c>
      <c r="U230" s="9" t="s">
        <v>74</v>
      </c>
      <c r="V230" s="9"/>
    </row>
    <row r="231" spans="1:23" ht="28.5" customHeight="1">
      <c r="A231" s="9" t="s">
        <v>105</v>
      </c>
      <c r="B231" s="9" t="s">
        <v>523</v>
      </c>
      <c r="C231" s="9">
        <v>310</v>
      </c>
      <c r="D231" s="10">
        <v>249.42</v>
      </c>
      <c r="E231" s="10">
        <v>257.02600000000001</v>
      </c>
      <c r="F231" s="9" t="s">
        <v>5</v>
      </c>
      <c r="G231" s="9">
        <v>5</v>
      </c>
      <c r="H231" s="9" t="s">
        <v>117</v>
      </c>
      <c r="I231" s="9" t="s">
        <v>6</v>
      </c>
      <c r="J231" s="9" t="s">
        <v>73</v>
      </c>
      <c r="K231" s="11">
        <v>811.88760000000002</v>
      </c>
      <c r="L231" s="11">
        <v>222.10990000000001</v>
      </c>
      <c r="M231" s="12">
        <v>1996</v>
      </c>
      <c r="N231" s="12">
        <f t="shared" si="10"/>
        <v>62.822070904329848</v>
      </c>
      <c r="O231" s="10">
        <v>3.7162999999999999</v>
      </c>
      <c r="P231" s="10">
        <v>0.19470000000000001</v>
      </c>
      <c r="Q231" s="11">
        <v>100</v>
      </c>
      <c r="R231" s="10">
        <f t="shared" si="13"/>
        <v>3.5646676399999997</v>
      </c>
      <c r="T231" s="11">
        <v>47.0563</v>
      </c>
      <c r="U231" s="9" t="s">
        <v>74</v>
      </c>
      <c r="V231" s="9"/>
    </row>
    <row r="232" spans="1:23" ht="28.5" customHeight="1">
      <c r="A232" s="9" t="s">
        <v>176</v>
      </c>
      <c r="B232" s="9" t="s">
        <v>523</v>
      </c>
      <c r="C232" s="9" t="s">
        <v>980</v>
      </c>
      <c r="D232" s="10">
        <v>46.71</v>
      </c>
      <c r="E232" s="10">
        <v>55.420999999999999</v>
      </c>
      <c r="F232" s="9" t="s">
        <v>5</v>
      </c>
      <c r="G232" s="9">
        <v>5</v>
      </c>
      <c r="H232" s="9" t="s">
        <v>177</v>
      </c>
      <c r="I232" s="9" t="s">
        <v>6</v>
      </c>
      <c r="J232" s="9" t="s">
        <v>73</v>
      </c>
      <c r="K232" s="11">
        <v>692.70140000000004</v>
      </c>
      <c r="L232" s="11">
        <v>70.145700000000005</v>
      </c>
      <c r="M232" s="12">
        <v>1999</v>
      </c>
      <c r="N232" s="12">
        <f t="shared" si="10"/>
        <v>70.836798423423176</v>
      </c>
      <c r="O232" s="10">
        <v>3.5474999999999999</v>
      </c>
      <c r="P232" s="10">
        <v>0.25140000000000001</v>
      </c>
      <c r="Q232" s="11">
        <v>91</v>
      </c>
      <c r="R232" s="10">
        <f t="shared" si="13"/>
        <v>3.0246921599999999</v>
      </c>
      <c r="T232" s="11">
        <v>46.774999999999999</v>
      </c>
      <c r="U232" s="9" t="s">
        <v>63</v>
      </c>
      <c r="V232" s="9" t="s">
        <v>988</v>
      </c>
      <c r="W232" s="14">
        <v>21</v>
      </c>
    </row>
    <row r="233" spans="1:23" ht="28.5" customHeight="1">
      <c r="A233" s="9" t="s">
        <v>176</v>
      </c>
      <c r="B233" s="9" t="s">
        <v>523</v>
      </c>
      <c r="C233" s="9" t="s">
        <v>980</v>
      </c>
      <c r="D233" s="10">
        <v>55.420999999999999</v>
      </c>
      <c r="E233" s="10">
        <v>57.435000000000002</v>
      </c>
      <c r="F233" s="9" t="s">
        <v>5</v>
      </c>
      <c r="G233" s="9">
        <v>5</v>
      </c>
      <c r="H233" s="9" t="s">
        <v>177</v>
      </c>
      <c r="I233" s="9" t="s">
        <v>6</v>
      </c>
      <c r="J233" s="9" t="s">
        <v>73</v>
      </c>
      <c r="K233" s="11">
        <v>578</v>
      </c>
      <c r="L233" s="11">
        <v>59</v>
      </c>
      <c r="M233" s="12">
        <v>1999</v>
      </c>
      <c r="N233" s="12">
        <f t="shared" si="10"/>
        <v>66.991871574432636</v>
      </c>
      <c r="O233" s="10">
        <v>3.6274999999999999</v>
      </c>
      <c r="P233" s="10">
        <v>0.30009999999999998</v>
      </c>
      <c r="Q233" s="11">
        <v>90</v>
      </c>
      <c r="R233" s="10">
        <f t="shared" si="13"/>
        <v>2.9672599600000003</v>
      </c>
      <c r="T233" s="11">
        <v>53.2</v>
      </c>
      <c r="U233" s="9" t="s">
        <v>63</v>
      </c>
      <c r="V233" s="9" t="s">
        <v>988</v>
      </c>
      <c r="W233" s="14">
        <v>20</v>
      </c>
    </row>
    <row r="234" spans="1:23" ht="28.5" customHeight="1">
      <c r="A234" s="9" t="s">
        <v>176</v>
      </c>
      <c r="B234" s="9" t="s">
        <v>523</v>
      </c>
      <c r="C234" s="9" t="s">
        <v>980</v>
      </c>
      <c r="D234" s="10">
        <v>57.435000000000002</v>
      </c>
      <c r="E234" s="10">
        <v>64.88</v>
      </c>
      <c r="F234" s="9" t="s">
        <v>5</v>
      </c>
      <c r="G234" s="9">
        <v>5</v>
      </c>
      <c r="H234" s="9" t="s">
        <v>177</v>
      </c>
      <c r="I234" s="9" t="s">
        <v>6</v>
      </c>
      <c r="J234" s="9" t="s">
        <v>73</v>
      </c>
      <c r="K234" s="11">
        <v>352.34519999999998</v>
      </c>
      <c r="L234" s="11">
        <v>35.494300000000003</v>
      </c>
      <c r="M234" s="12">
        <v>1976</v>
      </c>
      <c r="N234" s="12">
        <f t="shared" si="10"/>
        <v>65.162216828411715</v>
      </c>
      <c r="O234" s="10">
        <v>3.6661999999999999</v>
      </c>
      <c r="P234" s="10">
        <v>0.32869999999999999</v>
      </c>
      <c r="Q234" s="11">
        <v>98</v>
      </c>
      <c r="R234" s="10">
        <f t="shared" si="13"/>
        <v>3.1740252399999997</v>
      </c>
      <c r="T234" s="11">
        <v>52.714300000000001</v>
      </c>
      <c r="U234" s="9" t="s">
        <v>63</v>
      </c>
      <c r="V234" s="9" t="s">
        <v>988</v>
      </c>
      <c r="W234" s="14">
        <v>24</v>
      </c>
    </row>
    <row r="235" spans="1:23" ht="28.5" customHeight="1">
      <c r="A235" s="9" t="s">
        <v>176</v>
      </c>
      <c r="B235" s="9" t="s">
        <v>523</v>
      </c>
      <c r="C235" s="9" t="s">
        <v>980</v>
      </c>
      <c r="D235" s="10">
        <v>64.88</v>
      </c>
      <c r="E235" s="10">
        <v>66.433999999999997</v>
      </c>
      <c r="F235" s="9" t="s">
        <v>5</v>
      </c>
      <c r="G235" s="9">
        <v>5</v>
      </c>
      <c r="H235" s="9" t="s">
        <v>177</v>
      </c>
      <c r="I235" s="9" t="s">
        <v>6</v>
      </c>
      <c r="J235" s="9" t="s">
        <v>73</v>
      </c>
      <c r="K235" s="11">
        <v>242</v>
      </c>
      <c r="L235" s="11">
        <v>24</v>
      </c>
      <c r="M235" s="12">
        <v>1975</v>
      </c>
      <c r="N235" s="12">
        <f t="shared" si="10"/>
        <v>83.086581791993339</v>
      </c>
      <c r="O235" s="10">
        <v>3.3041999999999998</v>
      </c>
      <c r="P235" s="10">
        <v>0.1996</v>
      </c>
      <c r="Q235" s="11">
        <v>99</v>
      </c>
      <c r="R235" s="10">
        <f t="shared" si="13"/>
        <v>3.1148393599999995</v>
      </c>
      <c r="T235" s="11">
        <v>62.424999999999997</v>
      </c>
      <c r="U235" s="9" t="s">
        <v>63</v>
      </c>
      <c r="V235" s="9" t="s">
        <v>987</v>
      </c>
      <c r="W235" s="14">
        <v>46</v>
      </c>
    </row>
    <row r="236" spans="1:23" ht="28.5" customHeight="1">
      <c r="A236" s="9" t="s">
        <v>176</v>
      </c>
      <c r="B236" s="9" t="s">
        <v>523</v>
      </c>
      <c r="C236" s="9" t="s">
        <v>980</v>
      </c>
      <c r="D236" s="10">
        <v>66.433999999999997</v>
      </c>
      <c r="E236" s="10">
        <v>69.716999999999999</v>
      </c>
      <c r="F236" s="9" t="s">
        <v>5</v>
      </c>
      <c r="G236" s="9">
        <v>5</v>
      </c>
      <c r="H236" s="9" t="s">
        <v>177</v>
      </c>
      <c r="I236" s="9" t="s">
        <v>6</v>
      </c>
      <c r="J236" s="9" t="s">
        <v>73</v>
      </c>
      <c r="K236" s="11">
        <v>242</v>
      </c>
      <c r="L236" s="11">
        <v>24</v>
      </c>
      <c r="M236" s="12">
        <v>1992</v>
      </c>
      <c r="N236" s="12">
        <f t="shared" si="10"/>
        <v>123.42598362758854</v>
      </c>
      <c r="O236" s="10">
        <v>2.6149</v>
      </c>
      <c r="P236" s="10">
        <v>0.20780000000000001</v>
      </c>
      <c r="Q236" s="11">
        <v>96</v>
      </c>
      <c r="R236" s="10">
        <f t="shared" si="13"/>
        <v>2.3221766399999999</v>
      </c>
      <c r="T236" s="11">
        <v>61.866700000000002</v>
      </c>
      <c r="U236" s="9" t="s">
        <v>63</v>
      </c>
      <c r="V236" s="9" t="s">
        <v>987</v>
      </c>
      <c r="W236" s="14">
        <v>13</v>
      </c>
    </row>
    <row r="237" spans="1:23" ht="28.5" customHeight="1">
      <c r="A237" s="9" t="s">
        <v>176</v>
      </c>
      <c r="B237" s="9" t="s">
        <v>523</v>
      </c>
      <c r="C237" s="9" t="s">
        <v>980</v>
      </c>
      <c r="D237" s="10">
        <v>69.716999999999999</v>
      </c>
      <c r="E237" s="10">
        <v>70.701999999999998</v>
      </c>
      <c r="F237" s="9" t="s">
        <v>5</v>
      </c>
      <c r="G237" s="9">
        <v>5</v>
      </c>
      <c r="H237" s="9" t="s">
        <v>177</v>
      </c>
      <c r="I237" s="9" t="s">
        <v>6</v>
      </c>
      <c r="J237" s="9" t="s">
        <v>79</v>
      </c>
      <c r="K237" s="11">
        <v>242</v>
      </c>
      <c r="L237" s="11">
        <v>24</v>
      </c>
      <c r="M237" s="12">
        <v>1992</v>
      </c>
      <c r="N237" s="12">
        <f t="shared" si="10"/>
        <v>218.04411018333201</v>
      </c>
      <c r="O237" s="10">
        <v>1.5105</v>
      </c>
      <c r="P237" s="10">
        <v>0.26219999999999999</v>
      </c>
      <c r="Q237" s="11">
        <v>93</v>
      </c>
      <c r="R237" s="10">
        <v>1.5</v>
      </c>
      <c r="T237" s="11">
        <v>70.55</v>
      </c>
      <c r="U237" s="9" t="s">
        <v>63</v>
      </c>
      <c r="V237" s="9" t="s">
        <v>987</v>
      </c>
      <c r="W237" s="14">
        <v>13</v>
      </c>
    </row>
    <row r="238" spans="1:23" ht="28.5" customHeight="1">
      <c r="A238" s="9" t="s">
        <v>176</v>
      </c>
      <c r="B238" s="9" t="s">
        <v>523</v>
      </c>
      <c r="C238" s="9" t="s">
        <v>980</v>
      </c>
      <c r="D238" s="10">
        <v>70.701999999999998</v>
      </c>
      <c r="E238" s="10">
        <v>73.8</v>
      </c>
      <c r="F238" s="9" t="s">
        <v>5</v>
      </c>
      <c r="G238" s="9">
        <v>5</v>
      </c>
      <c r="H238" s="9" t="s">
        <v>177</v>
      </c>
      <c r="I238" s="9" t="s">
        <v>6</v>
      </c>
      <c r="J238" s="9" t="s">
        <v>79</v>
      </c>
      <c r="K238" s="11">
        <v>242</v>
      </c>
      <c r="L238" s="11">
        <v>24</v>
      </c>
      <c r="M238" s="12">
        <v>1992</v>
      </c>
      <c r="N238" s="12">
        <f t="shared" si="10"/>
        <v>125.47551292888959</v>
      </c>
      <c r="O238" s="10">
        <v>2.5840000000000001</v>
      </c>
      <c r="P238" s="10">
        <v>0.1166</v>
      </c>
      <c r="Q238" s="11">
        <v>97</v>
      </c>
      <c r="R238" s="10">
        <f t="shared" si="13"/>
        <v>2.43961776</v>
      </c>
      <c r="T238" s="11">
        <v>60.883299999999998</v>
      </c>
      <c r="U238" s="9" t="s">
        <v>63</v>
      </c>
      <c r="V238" s="9" t="s">
        <v>987</v>
      </c>
      <c r="W238" s="14">
        <v>15</v>
      </c>
    </row>
    <row r="239" spans="1:23" ht="28.5" customHeight="1">
      <c r="A239" s="9" t="s">
        <v>176</v>
      </c>
      <c r="B239" s="9" t="s">
        <v>523</v>
      </c>
      <c r="C239" s="9" t="s">
        <v>980</v>
      </c>
      <c r="D239" s="10">
        <v>73.8</v>
      </c>
      <c r="E239" s="10">
        <v>82.438999999999993</v>
      </c>
      <c r="F239" s="9" t="s">
        <v>5</v>
      </c>
      <c r="G239" s="9">
        <v>5</v>
      </c>
      <c r="H239" s="9" t="s">
        <v>177</v>
      </c>
      <c r="I239" s="9" t="s">
        <v>6</v>
      </c>
      <c r="J239" s="9" t="s">
        <v>79</v>
      </c>
      <c r="K239" s="11">
        <v>237.393</v>
      </c>
      <c r="L239" s="11">
        <v>23.539300000000001</v>
      </c>
      <c r="M239" s="12">
        <v>1992</v>
      </c>
      <c r="N239" s="12">
        <f t="shared" si="10"/>
        <v>102.04133229085583</v>
      </c>
      <c r="O239" s="10">
        <v>2.9601999999999999</v>
      </c>
      <c r="P239" s="10">
        <v>0.23749999999999999</v>
      </c>
      <c r="Q239" s="11">
        <v>98</v>
      </c>
      <c r="R239" s="10">
        <f t="shared" si="13"/>
        <v>2.6745749999999999</v>
      </c>
      <c r="T239" s="11">
        <v>55.572200000000002</v>
      </c>
      <c r="U239" s="9" t="s">
        <v>63</v>
      </c>
      <c r="V239" s="9" t="s">
        <v>987</v>
      </c>
      <c r="W239" s="14">
        <v>24</v>
      </c>
    </row>
    <row r="240" spans="1:23" ht="28.5" customHeight="1">
      <c r="A240" s="9" t="s">
        <v>118</v>
      </c>
      <c r="B240" s="9" t="s">
        <v>523</v>
      </c>
      <c r="C240" s="9">
        <v>16</v>
      </c>
      <c r="D240" s="10">
        <v>0</v>
      </c>
      <c r="E240" s="10">
        <v>6.7000000000000004E-2</v>
      </c>
      <c r="F240" s="9" t="s">
        <v>5</v>
      </c>
      <c r="G240" s="9">
        <v>5</v>
      </c>
      <c r="H240" s="9" t="s">
        <v>223</v>
      </c>
      <c r="I240" s="9" t="s">
        <v>12</v>
      </c>
      <c r="J240" s="9" t="s">
        <v>73</v>
      </c>
      <c r="K240" s="11">
        <v>4328</v>
      </c>
      <c r="L240" s="11">
        <v>219</v>
      </c>
      <c r="M240" s="12">
        <v>1982</v>
      </c>
      <c r="N240" s="12">
        <f>(LN(O240/5))/-0.0038</f>
        <v>318.86026604221223</v>
      </c>
      <c r="O240" s="10">
        <v>1.4884999999999999</v>
      </c>
      <c r="P240" s="10" t="s">
        <v>226</v>
      </c>
      <c r="Q240" s="11">
        <v>100</v>
      </c>
      <c r="R240" s="10">
        <v>1.5</v>
      </c>
      <c r="S240" s="10">
        <v>0.50460000000000005</v>
      </c>
      <c r="T240" s="11">
        <v>30.7</v>
      </c>
      <c r="U240" s="9" t="s">
        <v>213</v>
      </c>
      <c r="V240" s="9" t="s">
        <v>987</v>
      </c>
      <c r="W240" s="14">
        <v>1</v>
      </c>
    </row>
    <row r="241" spans="1:23" ht="28.5" customHeight="1">
      <c r="A241" s="9" t="s">
        <v>118</v>
      </c>
      <c r="B241" s="9" t="s">
        <v>523</v>
      </c>
      <c r="C241" s="9">
        <v>16</v>
      </c>
      <c r="D241" s="10">
        <v>6.7000000000000004E-2</v>
      </c>
      <c r="E241" s="10">
        <v>7.95</v>
      </c>
      <c r="F241" s="9" t="s">
        <v>5</v>
      </c>
      <c r="G241" s="9">
        <v>5</v>
      </c>
      <c r="H241" s="9" t="s">
        <v>119</v>
      </c>
      <c r="I241" s="9" t="s">
        <v>6</v>
      </c>
      <c r="J241" s="9" t="s">
        <v>73</v>
      </c>
      <c r="K241" s="11">
        <v>1663.4852000000001</v>
      </c>
      <c r="L241" s="11">
        <v>162.97059999999999</v>
      </c>
      <c r="M241" s="12">
        <v>1985</v>
      </c>
      <c r="N241" s="12">
        <f t="shared" si="10"/>
        <v>72.624852765727923</v>
      </c>
      <c r="O241" s="10">
        <v>3.5108999999999999</v>
      </c>
      <c r="P241" s="10">
        <v>0.16439999999999999</v>
      </c>
      <c r="Q241" s="11">
        <v>93</v>
      </c>
      <c r="R241" s="10">
        <f t="shared" si="13"/>
        <v>3.1927905600000002</v>
      </c>
      <c r="T241" s="11">
        <v>48.889499999999998</v>
      </c>
      <c r="U241" s="9" t="s">
        <v>74</v>
      </c>
      <c r="V241" s="9" t="s">
        <v>986</v>
      </c>
      <c r="W241" s="14">
        <v>4</v>
      </c>
    </row>
    <row r="242" spans="1:23" ht="28.5" customHeight="1">
      <c r="A242" s="9" t="s">
        <v>118</v>
      </c>
      <c r="B242" s="9" t="s">
        <v>523</v>
      </c>
      <c r="C242" s="9">
        <v>16</v>
      </c>
      <c r="D242" s="10">
        <v>7.95</v>
      </c>
      <c r="E242" s="10">
        <v>18.559999999999999</v>
      </c>
      <c r="F242" s="9" t="s">
        <v>5</v>
      </c>
      <c r="G242" s="9">
        <v>5</v>
      </c>
      <c r="H242" s="9" t="s">
        <v>119</v>
      </c>
      <c r="I242" s="9" t="s">
        <v>6</v>
      </c>
      <c r="J242" s="9" t="s">
        <v>73</v>
      </c>
      <c r="K242" s="11">
        <v>715.93399999999997</v>
      </c>
      <c r="L242" s="11">
        <v>128.65690000000001</v>
      </c>
      <c r="M242" s="12">
        <v>2005</v>
      </c>
      <c r="N242" s="12">
        <f t="shared" si="10"/>
        <v>75.851803929611435</v>
      </c>
      <c r="O242" s="10">
        <v>3.4458000000000002</v>
      </c>
      <c r="P242" s="10">
        <v>0.22459999999999999</v>
      </c>
      <c r="Q242" s="11">
        <v>99</v>
      </c>
      <c r="R242" s="10">
        <f t="shared" si="13"/>
        <v>3.21401936</v>
      </c>
      <c r="T242" s="11">
        <v>61.054499999999997</v>
      </c>
      <c r="U242" s="9" t="s">
        <v>74</v>
      </c>
      <c r="V242" s="9" t="s">
        <v>986</v>
      </c>
      <c r="W242" s="14">
        <v>5</v>
      </c>
    </row>
    <row r="243" spans="1:23" ht="28.5" customHeight="1">
      <c r="A243" s="9" t="s">
        <v>118</v>
      </c>
      <c r="B243" s="9" t="s">
        <v>523</v>
      </c>
      <c r="C243" s="9">
        <v>16</v>
      </c>
      <c r="D243" s="10">
        <v>18.559999999999999</v>
      </c>
      <c r="E243" s="10">
        <v>25.777000000000001</v>
      </c>
      <c r="F243" s="9" t="s">
        <v>5</v>
      </c>
      <c r="G243" s="9">
        <v>5</v>
      </c>
      <c r="H243" s="9" t="s">
        <v>119</v>
      </c>
      <c r="I243" s="9" t="s">
        <v>6</v>
      </c>
      <c r="J243" s="9" t="s">
        <v>79</v>
      </c>
      <c r="K243" s="11">
        <v>678</v>
      </c>
      <c r="L243" s="11">
        <v>125</v>
      </c>
      <c r="M243" s="12">
        <v>1989</v>
      </c>
      <c r="N243" s="12">
        <f t="shared" si="10"/>
        <v>79.528337598195122</v>
      </c>
      <c r="O243" s="10">
        <v>3.3731</v>
      </c>
      <c r="P243" s="10">
        <v>0.1948</v>
      </c>
      <c r="Q243" s="11">
        <v>87</v>
      </c>
      <c r="R243" s="10">
        <f t="shared" si="13"/>
        <v>2.8313118399999997</v>
      </c>
      <c r="T243" s="11">
        <v>56.678600000000003</v>
      </c>
      <c r="U243" s="9" t="s">
        <v>74</v>
      </c>
      <c r="V243" s="9" t="s">
        <v>987</v>
      </c>
      <c r="W243" s="14">
        <v>22</v>
      </c>
    </row>
    <row r="244" spans="1:23" ht="28.5" customHeight="1">
      <c r="A244" s="9" t="s">
        <v>118</v>
      </c>
      <c r="B244" s="9" t="s">
        <v>523</v>
      </c>
      <c r="C244" s="9">
        <v>16</v>
      </c>
      <c r="D244" s="10">
        <v>25.777000000000001</v>
      </c>
      <c r="E244" s="10">
        <v>26.356999999999999</v>
      </c>
      <c r="F244" s="9" t="s">
        <v>5</v>
      </c>
      <c r="G244" s="9">
        <v>5</v>
      </c>
      <c r="H244" s="9" t="s">
        <v>120</v>
      </c>
      <c r="I244" s="9" t="s">
        <v>6</v>
      </c>
      <c r="K244" s="11">
        <v>640.56550000000004</v>
      </c>
      <c r="L244" s="11">
        <v>124.1862</v>
      </c>
      <c r="M244" s="12">
        <v>1989</v>
      </c>
      <c r="N244" s="12">
        <f t="shared" si="10"/>
        <v>89.524309689511455</v>
      </c>
      <c r="O244" s="10">
        <v>3.1831</v>
      </c>
      <c r="P244" s="10">
        <v>0.24990000000000001</v>
      </c>
      <c r="Q244" s="11">
        <v>85</v>
      </c>
      <c r="R244" s="10">
        <f t="shared" si="13"/>
        <v>2.4832999599999996</v>
      </c>
      <c r="T244" s="11">
        <v>32.049999999999997</v>
      </c>
      <c r="U244" s="9" t="s">
        <v>74</v>
      </c>
      <c r="V244" s="9" t="s">
        <v>987</v>
      </c>
      <c r="W244" s="14">
        <v>22</v>
      </c>
    </row>
    <row r="245" spans="1:23" ht="28.5" customHeight="1">
      <c r="A245" s="9" t="s">
        <v>118</v>
      </c>
      <c r="B245" s="9" t="s">
        <v>523</v>
      </c>
      <c r="C245" s="9">
        <v>16</v>
      </c>
      <c r="D245" s="10">
        <v>26.356999999999999</v>
      </c>
      <c r="E245" s="10">
        <v>26.762</v>
      </c>
      <c r="F245" s="9" t="s">
        <v>5</v>
      </c>
      <c r="G245" s="9">
        <v>5</v>
      </c>
      <c r="H245" s="9" t="s">
        <v>120</v>
      </c>
      <c r="I245" s="9" t="s">
        <v>6</v>
      </c>
      <c r="J245" s="9" t="s">
        <v>73</v>
      </c>
      <c r="K245" s="11">
        <v>832.41980000000001</v>
      </c>
      <c r="L245" s="11">
        <v>110.0025</v>
      </c>
      <c r="M245" s="12">
        <v>1989</v>
      </c>
      <c r="N245" s="12">
        <f t="shared" si="10"/>
        <v>111.13594186945677</v>
      </c>
      <c r="O245" s="10">
        <v>2.8081</v>
      </c>
      <c r="P245" s="10">
        <v>0.20569999999999999</v>
      </c>
      <c r="Q245" s="11">
        <v>97</v>
      </c>
      <c r="R245" s="10">
        <f t="shared" si="13"/>
        <v>2.5488500399999996</v>
      </c>
      <c r="U245" s="9" t="s">
        <v>213</v>
      </c>
      <c r="V245" s="9" t="s">
        <v>988</v>
      </c>
      <c r="W245" s="14">
        <v>20</v>
      </c>
    </row>
    <row r="246" spans="1:23" ht="28.5" customHeight="1">
      <c r="A246" s="9" t="s">
        <v>118</v>
      </c>
      <c r="B246" s="9" t="s">
        <v>523</v>
      </c>
      <c r="C246" s="9">
        <v>16</v>
      </c>
      <c r="D246" s="10">
        <v>26.762</v>
      </c>
      <c r="E246" s="10">
        <v>34.084000000000003</v>
      </c>
      <c r="F246" s="9" t="s">
        <v>5</v>
      </c>
      <c r="G246" s="9">
        <v>5</v>
      </c>
      <c r="H246" s="9" t="s">
        <v>121</v>
      </c>
      <c r="I246" s="9" t="s">
        <v>6</v>
      </c>
      <c r="J246" s="9" t="s">
        <v>73</v>
      </c>
      <c r="K246" s="11">
        <v>451.64440000000002</v>
      </c>
      <c r="L246" s="11">
        <v>90.474199999999996</v>
      </c>
      <c r="M246" s="12">
        <v>1971</v>
      </c>
      <c r="N246" s="12">
        <f t="shared" si="10"/>
        <v>94.374702968060816</v>
      </c>
      <c r="O246" s="10">
        <v>3.0948000000000002</v>
      </c>
      <c r="P246" s="10">
        <v>0.16889999999999999</v>
      </c>
      <c r="Q246" s="11">
        <v>97</v>
      </c>
      <c r="R246" s="10">
        <f t="shared" si="13"/>
        <v>2.8906911600000003</v>
      </c>
      <c r="T246" s="11">
        <v>58.493299999999998</v>
      </c>
      <c r="U246" s="9" t="s">
        <v>74</v>
      </c>
      <c r="V246" s="9" t="s">
        <v>987</v>
      </c>
      <c r="W246" s="14">
        <v>29</v>
      </c>
    </row>
    <row r="247" spans="1:23" ht="28.5" customHeight="1">
      <c r="A247" s="9" t="s">
        <v>118</v>
      </c>
      <c r="B247" s="9" t="s">
        <v>523</v>
      </c>
      <c r="C247" s="9">
        <v>16</v>
      </c>
      <c r="D247" s="10">
        <v>34.084000000000003</v>
      </c>
      <c r="E247" s="10">
        <v>35.576999999999998</v>
      </c>
      <c r="F247" s="9" t="s">
        <v>5</v>
      </c>
      <c r="G247" s="9">
        <v>5</v>
      </c>
      <c r="H247" s="9" t="s">
        <v>121</v>
      </c>
      <c r="I247" s="9" t="s">
        <v>6</v>
      </c>
      <c r="J247" s="9" t="s">
        <v>73</v>
      </c>
      <c r="K247" s="11">
        <v>338</v>
      </c>
      <c r="L247" s="11">
        <v>86</v>
      </c>
      <c r="M247" s="12">
        <v>1996</v>
      </c>
      <c r="N247" s="12">
        <f t="shared" si="10"/>
        <v>118.2878418827143</v>
      </c>
      <c r="O247" s="10">
        <v>2.694</v>
      </c>
      <c r="P247" s="10">
        <v>0.15079999999999999</v>
      </c>
      <c r="Q247" s="11">
        <v>92</v>
      </c>
      <c r="R247" s="10">
        <f t="shared" si="13"/>
        <v>2.3630374400000003</v>
      </c>
      <c r="T247" s="11">
        <v>57.7667</v>
      </c>
      <c r="U247" s="9" t="s">
        <v>74</v>
      </c>
      <c r="V247" s="9" t="s">
        <v>987</v>
      </c>
      <c r="W247" s="14">
        <v>3</v>
      </c>
    </row>
    <row r="248" spans="1:23" ht="28.5" customHeight="1">
      <c r="A248" s="9" t="s">
        <v>118</v>
      </c>
      <c r="B248" s="9" t="s">
        <v>523</v>
      </c>
      <c r="C248" s="9">
        <v>16</v>
      </c>
      <c r="D248" s="10">
        <v>35.576999999999998</v>
      </c>
      <c r="E248" s="10">
        <v>41.976999999999997</v>
      </c>
      <c r="F248" s="9" t="s">
        <v>5</v>
      </c>
      <c r="G248" s="9">
        <v>5</v>
      </c>
      <c r="H248" s="9" t="s">
        <v>121</v>
      </c>
      <c r="I248" s="9" t="s">
        <v>6</v>
      </c>
      <c r="J248" s="9" t="s">
        <v>73</v>
      </c>
      <c r="K248" s="11">
        <v>338</v>
      </c>
      <c r="L248" s="11">
        <v>86</v>
      </c>
      <c r="M248" s="12">
        <v>1996</v>
      </c>
      <c r="N248" s="12">
        <f t="shared" si="10"/>
        <v>103.57411744605606</v>
      </c>
      <c r="O248" s="10">
        <v>2.9340000000000002</v>
      </c>
      <c r="P248" s="10">
        <v>0.17019999999999999</v>
      </c>
      <c r="Q248" s="11">
        <v>97</v>
      </c>
      <c r="R248" s="10">
        <f t="shared" si="13"/>
        <v>2.72812784</v>
      </c>
      <c r="T248" s="11">
        <v>59.566699999999997</v>
      </c>
      <c r="U248" s="9" t="s">
        <v>74</v>
      </c>
      <c r="V248" s="9" t="s">
        <v>987</v>
      </c>
      <c r="W248" s="14">
        <v>14</v>
      </c>
    </row>
    <row r="249" spans="1:23" ht="28.5" customHeight="1">
      <c r="A249" s="9" t="s">
        <v>118</v>
      </c>
      <c r="B249" s="9" t="s">
        <v>523</v>
      </c>
      <c r="C249" s="9">
        <v>16</v>
      </c>
      <c r="D249" s="10">
        <v>41.976999999999997</v>
      </c>
      <c r="E249" s="10">
        <v>43.85</v>
      </c>
      <c r="F249" s="9" t="s">
        <v>5</v>
      </c>
      <c r="G249" s="9">
        <v>5</v>
      </c>
      <c r="H249" s="9" t="s">
        <v>121</v>
      </c>
      <c r="I249" s="9" t="s">
        <v>6</v>
      </c>
      <c r="K249" s="11">
        <v>338</v>
      </c>
      <c r="L249" s="11">
        <v>86</v>
      </c>
      <c r="M249" s="12">
        <v>1996</v>
      </c>
      <c r="N249" s="12">
        <f t="shared" si="10"/>
        <v>79.395491496889179</v>
      </c>
      <c r="O249" s="10">
        <v>3.3757000000000001</v>
      </c>
      <c r="P249" s="10">
        <v>0.15720000000000001</v>
      </c>
      <c r="Q249" s="11">
        <v>98</v>
      </c>
      <c r="R249" s="10">
        <f t="shared" si="13"/>
        <v>3.2168526399999999</v>
      </c>
      <c r="T249" s="11">
        <v>56.875</v>
      </c>
      <c r="U249" s="9" t="s">
        <v>74</v>
      </c>
      <c r="V249" s="9" t="s">
        <v>987</v>
      </c>
      <c r="W249" s="14">
        <v>39</v>
      </c>
    </row>
    <row r="250" spans="1:23" ht="28.5" customHeight="1">
      <c r="A250" s="9" t="s">
        <v>122</v>
      </c>
      <c r="B250" s="9" t="s">
        <v>523</v>
      </c>
      <c r="C250" s="9">
        <v>14</v>
      </c>
      <c r="D250" s="10">
        <v>0</v>
      </c>
      <c r="E250" s="10">
        <v>0.252</v>
      </c>
      <c r="F250" s="9" t="s">
        <v>5</v>
      </c>
      <c r="G250" s="9">
        <v>5</v>
      </c>
      <c r="H250" s="9" t="s">
        <v>123</v>
      </c>
      <c r="I250" s="9" t="s">
        <v>12</v>
      </c>
      <c r="J250" s="9" t="s">
        <v>73</v>
      </c>
      <c r="K250" s="11">
        <v>1770</v>
      </c>
      <c r="L250" s="11">
        <v>274</v>
      </c>
      <c r="M250" s="12">
        <v>1985</v>
      </c>
      <c r="N250" s="12">
        <f>(LN(O250/5))/-0.0038</f>
        <v>184.56333041801921</v>
      </c>
      <c r="O250" s="10">
        <v>2.4796</v>
      </c>
      <c r="P250" s="10" t="s">
        <v>226</v>
      </c>
      <c r="Q250" s="11">
        <v>96</v>
      </c>
      <c r="R250" s="10">
        <f>O250-(5*(1-Q250/100))</f>
        <v>2.2795999999999998</v>
      </c>
      <c r="S250" s="10">
        <v>0.33350000000000002</v>
      </c>
      <c r="T250" s="11">
        <v>40.700000000000003</v>
      </c>
      <c r="U250" s="9" t="s">
        <v>213</v>
      </c>
      <c r="V250" s="9" t="s">
        <v>987</v>
      </c>
      <c r="W250" s="14">
        <v>13</v>
      </c>
    </row>
    <row r="251" spans="1:23" ht="28.5" customHeight="1">
      <c r="A251" s="9" t="s">
        <v>122</v>
      </c>
      <c r="B251" s="9" t="s">
        <v>523</v>
      </c>
      <c r="C251" s="9">
        <v>14</v>
      </c>
      <c r="D251" s="10">
        <v>0.252</v>
      </c>
      <c r="E251" s="10">
        <v>1.1990000000000001</v>
      </c>
      <c r="F251" s="9" t="s">
        <v>5</v>
      </c>
      <c r="G251" s="9">
        <v>5</v>
      </c>
      <c r="H251" s="9" t="s">
        <v>123</v>
      </c>
      <c r="I251" s="9" t="s">
        <v>6</v>
      </c>
      <c r="J251" s="9" t="s">
        <v>73</v>
      </c>
      <c r="K251" s="11">
        <v>1125.9113</v>
      </c>
      <c r="L251" s="11">
        <v>232.9229</v>
      </c>
      <c r="M251" s="12">
        <v>1988</v>
      </c>
      <c r="N251" s="12">
        <f t="shared" si="10"/>
        <v>104.02130383680188</v>
      </c>
      <c r="O251" s="10">
        <v>2.9264000000000001</v>
      </c>
      <c r="P251" s="10">
        <v>0.1174</v>
      </c>
      <c r="Q251" s="11">
        <v>100</v>
      </c>
      <c r="R251" s="10">
        <f t="shared" si="13"/>
        <v>2.8712689600000001</v>
      </c>
      <c r="T251" s="11">
        <v>50.033299999999997</v>
      </c>
      <c r="U251" s="9" t="s">
        <v>74</v>
      </c>
      <c r="V251" s="9" t="s">
        <v>987</v>
      </c>
      <c r="W251" s="14">
        <v>25</v>
      </c>
    </row>
    <row r="252" spans="1:23" ht="28.5" customHeight="1">
      <c r="A252" s="9" t="s">
        <v>122</v>
      </c>
      <c r="B252" s="9" t="s">
        <v>523</v>
      </c>
      <c r="C252" s="9">
        <v>14</v>
      </c>
      <c r="D252" s="10">
        <v>1.1990000000000001</v>
      </c>
      <c r="E252" s="10">
        <v>7.7990000000000004</v>
      </c>
      <c r="F252" s="9" t="s">
        <v>5</v>
      </c>
      <c r="G252" s="9">
        <v>5</v>
      </c>
      <c r="H252" s="9" t="s">
        <v>123</v>
      </c>
      <c r="I252" s="9" t="s">
        <v>6</v>
      </c>
      <c r="J252" s="9" t="s">
        <v>73</v>
      </c>
      <c r="K252" s="11">
        <v>751.01319999999998</v>
      </c>
      <c r="L252" s="11">
        <v>125.8736</v>
      </c>
      <c r="M252" s="12">
        <v>2004</v>
      </c>
      <c r="N252" s="12">
        <f t="shared" si="10"/>
        <v>66.550411515823001</v>
      </c>
      <c r="O252" s="10">
        <v>3.6368</v>
      </c>
      <c r="P252" s="10">
        <v>0.1908</v>
      </c>
      <c r="Q252" s="11">
        <v>100</v>
      </c>
      <c r="R252" s="10">
        <f t="shared" si="13"/>
        <v>3.4911814400000001</v>
      </c>
      <c r="T252" s="11">
        <v>49.6</v>
      </c>
      <c r="U252" s="9" t="s">
        <v>74</v>
      </c>
      <c r="V252" s="9"/>
    </row>
    <row r="253" spans="1:23" ht="28.5" customHeight="1">
      <c r="A253" s="9" t="s">
        <v>122</v>
      </c>
      <c r="B253" s="9" t="s">
        <v>523</v>
      </c>
      <c r="C253" s="9">
        <v>14</v>
      </c>
      <c r="D253" s="10">
        <v>7.7990000000000004</v>
      </c>
      <c r="E253" s="10">
        <v>15.053000000000001</v>
      </c>
      <c r="F253" s="9" t="s">
        <v>5</v>
      </c>
      <c r="G253" s="9">
        <v>5</v>
      </c>
      <c r="H253" s="9" t="s">
        <v>123</v>
      </c>
      <c r="I253" s="9" t="s">
        <v>6</v>
      </c>
      <c r="J253" s="9" t="s">
        <v>79</v>
      </c>
      <c r="K253" s="11">
        <v>713</v>
      </c>
      <c r="L253" s="11">
        <v>110</v>
      </c>
      <c r="M253" s="12">
        <v>1986</v>
      </c>
      <c r="N253" s="12">
        <f t="shared" si="10"/>
        <v>107.58703233476118</v>
      </c>
      <c r="O253" s="10">
        <v>2.8664999999999998</v>
      </c>
      <c r="P253" s="10">
        <v>0.19170000000000001</v>
      </c>
      <c r="Q253" s="11">
        <v>97</v>
      </c>
      <c r="R253" s="10">
        <f t="shared" si="13"/>
        <v>2.6295044399999998</v>
      </c>
      <c r="T253" s="11">
        <v>54.973300000000002</v>
      </c>
      <c r="U253" s="9" t="s">
        <v>74</v>
      </c>
      <c r="V253" s="9" t="s">
        <v>987</v>
      </c>
      <c r="W253" s="14">
        <v>11</v>
      </c>
    </row>
    <row r="254" spans="1:23" ht="28.5" customHeight="1">
      <c r="A254" s="9" t="s">
        <v>122</v>
      </c>
      <c r="B254" s="9" t="s">
        <v>523</v>
      </c>
      <c r="C254" s="9">
        <v>14</v>
      </c>
      <c r="D254" s="10">
        <v>15.053000000000001</v>
      </c>
      <c r="E254" s="10">
        <v>19.635999999999999</v>
      </c>
      <c r="F254" s="9" t="s">
        <v>5</v>
      </c>
      <c r="G254" s="9">
        <v>5</v>
      </c>
      <c r="H254" s="9" t="s">
        <v>123</v>
      </c>
      <c r="I254" s="9" t="s">
        <v>6</v>
      </c>
      <c r="J254" s="9" t="s">
        <v>73</v>
      </c>
      <c r="K254" s="11">
        <v>475.84359999999998</v>
      </c>
      <c r="L254" s="11">
        <v>73.442300000000003</v>
      </c>
      <c r="M254" s="12">
        <v>1992</v>
      </c>
      <c r="N254" s="12">
        <f t="shared" si="10"/>
        <v>93.690818211570587</v>
      </c>
      <c r="O254" s="10">
        <v>3.1071</v>
      </c>
      <c r="P254" s="10">
        <v>0.1754</v>
      </c>
      <c r="Q254" s="11">
        <v>84</v>
      </c>
      <c r="R254" s="10">
        <f t="shared" si="13"/>
        <v>2.5040393600000002</v>
      </c>
      <c r="T254" s="11">
        <v>59.811100000000003</v>
      </c>
      <c r="U254" s="9" t="s">
        <v>74</v>
      </c>
      <c r="V254" s="9" t="s">
        <v>987</v>
      </c>
      <c r="W254" s="14">
        <v>7</v>
      </c>
    </row>
    <row r="255" spans="1:23" ht="28.5" customHeight="1">
      <c r="A255" s="9" t="s">
        <v>122</v>
      </c>
      <c r="B255" s="9" t="s">
        <v>523</v>
      </c>
      <c r="C255" s="9">
        <v>14</v>
      </c>
      <c r="D255" s="10">
        <v>19.824999999999999</v>
      </c>
      <c r="E255" s="10">
        <v>20.553000000000001</v>
      </c>
      <c r="F255" s="9" t="s">
        <v>5</v>
      </c>
      <c r="G255" s="9">
        <v>5</v>
      </c>
      <c r="H255" s="9" t="s">
        <v>123</v>
      </c>
      <c r="I255" s="9" t="s">
        <v>6</v>
      </c>
      <c r="J255" s="9" t="s">
        <v>73</v>
      </c>
      <c r="K255" s="11">
        <v>430.4203</v>
      </c>
      <c r="L255" s="11">
        <v>66.469800000000006</v>
      </c>
      <c r="M255" s="12">
        <v>1992</v>
      </c>
      <c r="N255" s="12">
        <f t="shared" si="10"/>
        <v>85.954116641240333</v>
      </c>
      <c r="O255" s="10">
        <v>3.2496999999999998</v>
      </c>
      <c r="P255" s="10">
        <v>0.16800000000000001</v>
      </c>
      <c r="Q255" s="11">
        <v>98</v>
      </c>
      <c r="R255" s="10">
        <f t="shared" si="13"/>
        <v>3.0768039999999997</v>
      </c>
      <c r="T255" s="11">
        <v>57.65</v>
      </c>
      <c r="U255" s="9" t="s">
        <v>74</v>
      </c>
      <c r="V255" s="9" t="s">
        <v>987</v>
      </c>
      <c r="W255" s="14">
        <v>7</v>
      </c>
    </row>
    <row r="256" spans="1:23" ht="28.5" customHeight="1">
      <c r="A256" s="9" t="s">
        <v>122</v>
      </c>
      <c r="B256" s="9" t="s">
        <v>523</v>
      </c>
      <c r="C256" s="9">
        <v>14</v>
      </c>
      <c r="D256" s="10">
        <v>20.553000000000001</v>
      </c>
      <c r="E256" s="10">
        <v>26.408000000000001</v>
      </c>
      <c r="F256" s="9" t="s">
        <v>5</v>
      </c>
      <c r="G256" s="9">
        <v>5</v>
      </c>
      <c r="H256" s="9" t="s">
        <v>123</v>
      </c>
      <c r="I256" s="9" t="s">
        <v>13</v>
      </c>
      <c r="J256" s="9" t="s">
        <v>73</v>
      </c>
      <c r="K256" s="11">
        <v>349</v>
      </c>
      <c r="L256" s="11">
        <v>54</v>
      </c>
      <c r="M256" s="12">
        <v>1993</v>
      </c>
      <c r="N256" s="12">
        <f t="shared" si="10"/>
        <v>90.976624697098657</v>
      </c>
      <c r="O256" s="10">
        <v>3.1564000000000001</v>
      </c>
      <c r="P256" s="10">
        <v>0.13869999999999999</v>
      </c>
      <c r="Q256" s="11">
        <v>100</v>
      </c>
      <c r="R256" s="10">
        <f t="shared" si="13"/>
        <v>3.0794492400000002</v>
      </c>
      <c r="T256" s="11">
        <v>51.2667</v>
      </c>
      <c r="U256" s="9" t="s">
        <v>74</v>
      </c>
      <c r="V256" s="9" t="s">
        <v>987</v>
      </c>
      <c r="W256" s="14">
        <v>40</v>
      </c>
    </row>
    <row r="257" spans="1:23" ht="28.5" customHeight="1">
      <c r="A257" s="9" t="s">
        <v>122</v>
      </c>
      <c r="B257" s="9" t="s">
        <v>523</v>
      </c>
      <c r="C257" s="9">
        <v>14</v>
      </c>
      <c r="D257" s="10">
        <v>26.408000000000001</v>
      </c>
      <c r="E257" s="10">
        <v>30.303000000000001</v>
      </c>
      <c r="F257" s="9" t="s">
        <v>5</v>
      </c>
      <c r="G257" s="9">
        <v>5</v>
      </c>
      <c r="H257" s="9" t="s">
        <v>123</v>
      </c>
      <c r="I257" s="9" t="s">
        <v>6</v>
      </c>
      <c r="J257" s="9" t="s">
        <v>79</v>
      </c>
      <c r="K257" s="11">
        <v>349</v>
      </c>
      <c r="L257" s="11">
        <v>54</v>
      </c>
      <c r="M257" s="12">
        <v>2008</v>
      </c>
      <c r="N257" s="12">
        <f t="shared" si="10"/>
        <v>62.025936105913075</v>
      </c>
      <c r="O257" s="10">
        <v>3.7334999999999998</v>
      </c>
      <c r="P257" s="10">
        <v>0.1111</v>
      </c>
      <c r="Q257" s="11">
        <v>100</v>
      </c>
      <c r="R257" s="10">
        <f t="shared" si="13"/>
        <v>3.6841271599999996</v>
      </c>
      <c r="T257" s="11">
        <v>68.0625</v>
      </c>
      <c r="U257" s="9" t="s">
        <v>74</v>
      </c>
      <c r="V257" s="9" t="s">
        <v>986</v>
      </c>
      <c r="W257" s="14">
        <v>32</v>
      </c>
    </row>
    <row r="258" spans="1:23" ht="28.5" customHeight="1">
      <c r="A258" s="9" t="s">
        <v>122</v>
      </c>
      <c r="B258" s="9" t="s">
        <v>523</v>
      </c>
      <c r="C258" s="9">
        <v>14</v>
      </c>
      <c r="D258" s="10">
        <v>30.303000000000001</v>
      </c>
      <c r="E258" s="10">
        <v>37.982999999999997</v>
      </c>
      <c r="F258" s="9" t="s">
        <v>5</v>
      </c>
      <c r="G258" s="9">
        <v>5</v>
      </c>
      <c r="H258" s="9" t="s">
        <v>123</v>
      </c>
      <c r="I258" s="9" t="s">
        <v>6</v>
      </c>
      <c r="J258" s="9" t="s">
        <v>73</v>
      </c>
      <c r="K258" s="11">
        <v>283.37729999999999</v>
      </c>
      <c r="L258" s="11">
        <v>43.468000000000004</v>
      </c>
      <c r="M258" s="12">
        <v>1998</v>
      </c>
      <c r="N258" s="12">
        <f t="shared" ref="N258:N302" si="14">(LN(O258/5.35))/-0.0058</f>
        <v>91.92970397381012</v>
      </c>
      <c r="O258" s="10">
        <v>3.1389999999999998</v>
      </c>
      <c r="P258" s="10">
        <v>0.13739999999999999</v>
      </c>
      <c r="Q258" s="11">
        <v>92</v>
      </c>
      <c r="R258" s="10">
        <f t="shared" si="13"/>
        <v>2.82348496</v>
      </c>
      <c r="T258" s="11">
        <v>58.9</v>
      </c>
      <c r="U258" s="9" t="s">
        <v>74</v>
      </c>
      <c r="V258" s="9" t="s">
        <v>987</v>
      </c>
      <c r="W258" s="14">
        <v>27</v>
      </c>
    </row>
    <row r="259" spans="1:23" ht="28.5" customHeight="1">
      <c r="A259" s="9" t="s">
        <v>178</v>
      </c>
      <c r="B259" s="9" t="s">
        <v>522</v>
      </c>
      <c r="C259" s="9">
        <v>435</v>
      </c>
      <c r="D259" s="10">
        <v>0</v>
      </c>
      <c r="E259" s="10">
        <v>0.78</v>
      </c>
      <c r="F259" s="9" t="s">
        <v>5</v>
      </c>
      <c r="G259" s="9">
        <v>5</v>
      </c>
      <c r="H259" s="9" t="s">
        <v>179</v>
      </c>
      <c r="I259" s="9" t="s">
        <v>6</v>
      </c>
      <c r="K259" s="11">
        <v>25</v>
      </c>
      <c r="L259" s="11">
        <v>10</v>
      </c>
      <c r="M259" s="12">
        <v>1939</v>
      </c>
      <c r="N259" s="12">
        <f t="shared" si="14"/>
        <v>144.04935736385303</v>
      </c>
      <c r="O259" s="10">
        <v>2.3201000000000001</v>
      </c>
      <c r="P259" s="10">
        <v>0.1986</v>
      </c>
      <c r="Q259" s="11">
        <v>98</v>
      </c>
      <c r="R259" s="10">
        <f t="shared" si="13"/>
        <v>2.10233216</v>
      </c>
      <c r="T259" s="11">
        <v>56.133299999999998</v>
      </c>
      <c r="U259" s="9" t="s">
        <v>63</v>
      </c>
      <c r="V259" s="9" t="s">
        <v>987</v>
      </c>
      <c r="W259" s="14">
        <v>5</v>
      </c>
    </row>
    <row r="260" spans="1:23" ht="28.5" customHeight="1">
      <c r="A260" s="9" t="s">
        <v>180</v>
      </c>
      <c r="B260" s="9" t="s">
        <v>522</v>
      </c>
      <c r="C260" s="9">
        <v>436</v>
      </c>
      <c r="D260" s="10">
        <v>0</v>
      </c>
      <c r="E260" s="10">
        <v>2.5539999999999998</v>
      </c>
      <c r="F260" s="9" t="s">
        <v>5</v>
      </c>
      <c r="G260" s="9">
        <v>5</v>
      </c>
      <c r="H260" s="9" t="s">
        <v>181</v>
      </c>
      <c r="I260" s="9" t="s">
        <v>6</v>
      </c>
      <c r="J260" s="9" t="s">
        <v>73</v>
      </c>
      <c r="K260" s="11">
        <v>69</v>
      </c>
      <c r="L260" s="11">
        <v>16</v>
      </c>
      <c r="M260" s="12">
        <v>1985</v>
      </c>
      <c r="N260" s="12">
        <f t="shared" si="14"/>
        <v>92.755573953530288</v>
      </c>
      <c r="O260" s="10">
        <v>3.1240000000000001</v>
      </c>
      <c r="P260" s="10">
        <v>0.26850000000000002</v>
      </c>
      <c r="Q260" s="11">
        <v>97</v>
      </c>
      <c r="R260" s="10">
        <f t="shared" si="13"/>
        <v>2.7456310000000004</v>
      </c>
      <c r="T260" s="11">
        <v>50.485700000000001</v>
      </c>
      <c r="U260" s="9" t="s">
        <v>63</v>
      </c>
      <c r="V260" s="9" t="s">
        <v>988</v>
      </c>
      <c r="W260" s="14">
        <v>18</v>
      </c>
    </row>
    <row r="261" spans="1:23" ht="28.5" customHeight="1">
      <c r="A261" s="9" t="s">
        <v>180</v>
      </c>
      <c r="B261" s="9" t="s">
        <v>522</v>
      </c>
      <c r="C261" s="9">
        <v>436</v>
      </c>
      <c r="D261" s="10">
        <v>2.5539999999999998</v>
      </c>
      <c r="E261" s="10">
        <v>5.9249999999999998</v>
      </c>
      <c r="F261" s="9" t="s">
        <v>5</v>
      </c>
      <c r="G261" s="9">
        <v>5</v>
      </c>
      <c r="H261" s="9" t="s">
        <v>181</v>
      </c>
      <c r="I261" s="9" t="s">
        <v>6</v>
      </c>
      <c r="J261" s="9" t="s">
        <v>73</v>
      </c>
      <c r="K261" s="11">
        <v>69</v>
      </c>
      <c r="L261" s="11">
        <v>16</v>
      </c>
      <c r="M261" s="12">
        <v>1972</v>
      </c>
      <c r="N261" s="12">
        <f t="shared" si="14"/>
        <v>117.21599424622318</v>
      </c>
      <c r="O261" s="10">
        <v>2.7107999999999999</v>
      </c>
      <c r="P261" s="10">
        <v>0.26860000000000001</v>
      </c>
      <c r="Q261" s="11">
        <v>95</v>
      </c>
      <c r="R261" s="10">
        <f t="shared" si="13"/>
        <v>2.2722161599999993</v>
      </c>
      <c r="T261" s="11">
        <v>54.387500000000003</v>
      </c>
      <c r="U261" s="9" t="s">
        <v>63</v>
      </c>
      <c r="V261" s="9" t="s">
        <v>988</v>
      </c>
      <c r="W261" s="14">
        <v>5</v>
      </c>
    </row>
    <row r="262" spans="1:23" ht="28.5" customHeight="1">
      <c r="A262" s="9" t="s">
        <v>182</v>
      </c>
      <c r="B262" s="9" t="s">
        <v>522</v>
      </c>
      <c r="C262" s="9">
        <v>131</v>
      </c>
      <c r="D262" s="10">
        <v>1.75</v>
      </c>
      <c r="E262" s="10">
        <v>2.31</v>
      </c>
      <c r="F262" s="9" t="s">
        <v>5</v>
      </c>
      <c r="G262" s="9">
        <v>5</v>
      </c>
      <c r="H262" s="9" t="s">
        <v>183</v>
      </c>
      <c r="I262" s="9" t="s">
        <v>6</v>
      </c>
      <c r="J262" s="9" t="s">
        <v>73</v>
      </c>
      <c r="K262" s="11">
        <v>525</v>
      </c>
      <c r="L262" s="11">
        <v>23</v>
      </c>
      <c r="M262" s="12">
        <v>2004</v>
      </c>
      <c r="N262" s="12">
        <f t="shared" si="14"/>
        <v>61.698368024336624</v>
      </c>
      <c r="O262" s="10">
        <v>3.7406000000000001</v>
      </c>
      <c r="P262" s="10">
        <v>0.1246</v>
      </c>
      <c r="Q262" s="11">
        <v>100</v>
      </c>
      <c r="R262" s="10">
        <f t="shared" si="13"/>
        <v>3.67849936</v>
      </c>
      <c r="T262" s="11">
        <v>53.4</v>
      </c>
      <c r="U262" s="9" t="s">
        <v>63</v>
      </c>
      <c r="V262" s="9" t="s">
        <v>986</v>
      </c>
      <c r="W262" s="14">
        <v>12</v>
      </c>
    </row>
    <row r="263" spans="1:23" ht="28.5" customHeight="1">
      <c r="A263" s="9" t="s">
        <v>182</v>
      </c>
      <c r="B263" s="9" t="s">
        <v>522</v>
      </c>
      <c r="C263" s="9">
        <v>131</v>
      </c>
      <c r="D263" s="10">
        <v>2.31</v>
      </c>
      <c r="E263" s="10">
        <v>5.48</v>
      </c>
      <c r="F263" s="9" t="s">
        <v>5</v>
      </c>
      <c r="G263" s="9">
        <v>5</v>
      </c>
      <c r="H263" s="9" t="s">
        <v>183</v>
      </c>
      <c r="I263" s="9" t="s">
        <v>6</v>
      </c>
      <c r="J263" s="9" t="s">
        <v>73</v>
      </c>
      <c r="K263" s="11">
        <v>400</v>
      </c>
      <c r="L263" s="11">
        <v>14</v>
      </c>
      <c r="M263" s="12">
        <v>2004</v>
      </c>
      <c r="N263" s="12">
        <f t="shared" si="14"/>
        <v>60.22053957706904</v>
      </c>
      <c r="O263" s="10">
        <v>3.7728000000000002</v>
      </c>
      <c r="P263" s="10">
        <v>0.1137</v>
      </c>
      <c r="Q263" s="11">
        <v>99</v>
      </c>
      <c r="R263" s="10">
        <f t="shared" si="13"/>
        <v>3.6910892400000002</v>
      </c>
      <c r="T263" s="11">
        <v>56.633299999999998</v>
      </c>
      <c r="U263" s="9" t="s">
        <v>63</v>
      </c>
      <c r="V263" s="9" t="s">
        <v>986</v>
      </c>
      <c r="W263" s="14">
        <v>12</v>
      </c>
    </row>
    <row r="264" spans="1:23" ht="28.5" customHeight="1">
      <c r="A264" s="9" t="s">
        <v>182</v>
      </c>
      <c r="B264" s="9" t="s">
        <v>522</v>
      </c>
      <c r="C264" s="9">
        <v>131</v>
      </c>
      <c r="D264" s="10">
        <v>5.48</v>
      </c>
      <c r="E264" s="10">
        <v>7.25</v>
      </c>
      <c r="F264" s="9" t="s">
        <v>5</v>
      </c>
      <c r="G264" s="9">
        <v>5</v>
      </c>
      <c r="H264" s="9" t="s">
        <v>183</v>
      </c>
      <c r="I264" s="9" t="s">
        <v>6</v>
      </c>
      <c r="J264" s="9" t="s">
        <v>73</v>
      </c>
      <c r="K264" s="11">
        <v>400</v>
      </c>
      <c r="L264" s="11">
        <v>14</v>
      </c>
      <c r="M264" s="12">
        <v>2004</v>
      </c>
      <c r="N264" s="12">
        <f t="shared" si="14"/>
        <v>54.786617477725443</v>
      </c>
      <c r="O264" s="10">
        <v>3.8936000000000002</v>
      </c>
      <c r="P264" s="10">
        <v>0.1099</v>
      </c>
      <c r="Q264" s="11">
        <v>100</v>
      </c>
      <c r="R264" s="10">
        <f t="shared" si="13"/>
        <v>3.8452879600000003</v>
      </c>
      <c r="T264" s="11">
        <v>57.95</v>
      </c>
      <c r="U264" s="9" t="s">
        <v>63</v>
      </c>
      <c r="V264" s="9"/>
    </row>
    <row r="265" spans="1:23" ht="28.5" customHeight="1">
      <c r="A265" s="9" t="s">
        <v>182</v>
      </c>
      <c r="B265" s="9" t="s">
        <v>522</v>
      </c>
      <c r="C265" s="9">
        <v>131</v>
      </c>
      <c r="D265" s="10">
        <v>7.25</v>
      </c>
      <c r="E265" s="10">
        <v>7.7</v>
      </c>
      <c r="F265" s="9" t="s">
        <v>5</v>
      </c>
      <c r="G265" s="9">
        <v>5</v>
      </c>
      <c r="H265" s="9" t="s">
        <v>183</v>
      </c>
      <c r="I265" s="9" t="s">
        <v>6</v>
      </c>
      <c r="J265" s="9" t="s">
        <v>73</v>
      </c>
      <c r="K265" s="11">
        <v>212</v>
      </c>
      <c r="L265" s="11">
        <v>12</v>
      </c>
      <c r="M265" s="12">
        <v>2004</v>
      </c>
      <c r="N265" s="12">
        <f t="shared" si="14"/>
        <v>52.569159339228648</v>
      </c>
      <c r="O265" s="10">
        <v>3.944</v>
      </c>
      <c r="P265" s="10">
        <v>0.11269999999999999</v>
      </c>
      <c r="Q265" s="11">
        <v>100</v>
      </c>
      <c r="R265" s="10">
        <f t="shared" si="13"/>
        <v>3.89319484</v>
      </c>
      <c r="U265" s="9" t="s">
        <v>63</v>
      </c>
      <c r="V265" s="9"/>
    </row>
    <row r="266" spans="1:23" ht="28.5" customHeight="1">
      <c r="A266" s="9" t="s">
        <v>182</v>
      </c>
      <c r="B266" s="9" t="s">
        <v>522</v>
      </c>
      <c r="C266" s="9">
        <v>131</v>
      </c>
      <c r="D266" s="10">
        <v>7.7</v>
      </c>
      <c r="E266" s="10">
        <v>9</v>
      </c>
      <c r="F266" s="9" t="s">
        <v>5</v>
      </c>
      <c r="G266" s="9">
        <v>5</v>
      </c>
      <c r="H266" s="9" t="s">
        <v>183</v>
      </c>
      <c r="I266" s="9" t="s">
        <v>6</v>
      </c>
      <c r="J266" s="9" t="s">
        <v>73</v>
      </c>
      <c r="K266" s="11">
        <v>275</v>
      </c>
      <c r="L266" s="11">
        <v>16</v>
      </c>
      <c r="M266" s="12">
        <v>2004</v>
      </c>
      <c r="N266" s="12">
        <f t="shared" si="14"/>
        <v>60.060666660006078</v>
      </c>
      <c r="O266" s="10">
        <v>3.7763</v>
      </c>
      <c r="P266" s="10">
        <v>9.5799999999999996E-2</v>
      </c>
      <c r="Q266" s="11">
        <v>100</v>
      </c>
      <c r="R266" s="10">
        <f t="shared" si="13"/>
        <v>3.73958944</v>
      </c>
      <c r="T266" s="11">
        <v>55.625</v>
      </c>
      <c r="U266" s="9" t="s">
        <v>63</v>
      </c>
      <c r="V266" s="9" t="s">
        <v>986</v>
      </c>
      <c r="W266" s="14">
        <v>17</v>
      </c>
    </row>
    <row r="267" spans="1:23" ht="28.5" customHeight="1">
      <c r="A267" s="9" t="s">
        <v>184</v>
      </c>
      <c r="B267" s="9" t="s">
        <v>522</v>
      </c>
      <c r="C267" s="9">
        <v>132</v>
      </c>
      <c r="D267" s="10">
        <v>0</v>
      </c>
      <c r="E267" s="10">
        <v>0.1</v>
      </c>
      <c r="F267" s="9" t="s">
        <v>5</v>
      </c>
      <c r="G267" s="9">
        <v>5</v>
      </c>
      <c r="H267" s="9" t="s">
        <v>185</v>
      </c>
      <c r="I267" s="9" t="s">
        <v>6</v>
      </c>
      <c r="J267" s="9" t="s">
        <v>73</v>
      </c>
      <c r="K267" s="11">
        <v>555</v>
      </c>
      <c r="L267" s="11">
        <v>33</v>
      </c>
      <c r="M267" s="12">
        <v>1962</v>
      </c>
      <c r="N267" s="12">
        <f t="shared" si="14"/>
        <v>131.71910903050286</v>
      </c>
      <c r="O267" s="10">
        <v>2.4921000000000002</v>
      </c>
      <c r="P267" s="10">
        <v>0.2288</v>
      </c>
      <c r="Q267" s="11">
        <v>80</v>
      </c>
      <c r="R267" s="10">
        <f t="shared" si="13"/>
        <v>1.6827022400000005</v>
      </c>
      <c r="T267" s="11">
        <v>71.5</v>
      </c>
      <c r="U267" s="9" t="s">
        <v>63</v>
      </c>
      <c r="V267" s="9" t="s">
        <v>988</v>
      </c>
      <c r="W267" s="14">
        <v>9</v>
      </c>
    </row>
    <row r="268" spans="1:23" ht="28.5" customHeight="1">
      <c r="A268" s="9" t="s">
        <v>184</v>
      </c>
      <c r="B268" s="9" t="s">
        <v>522</v>
      </c>
      <c r="C268" s="9">
        <v>132</v>
      </c>
      <c r="D268" s="10">
        <v>0.1</v>
      </c>
      <c r="E268" s="10">
        <v>6.9779999999999998</v>
      </c>
      <c r="F268" s="9" t="s">
        <v>5</v>
      </c>
      <c r="G268" s="9">
        <v>5</v>
      </c>
      <c r="H268" s="9" t="s">
        <v>185</v>
      </c>
      <c r="I268" s="9" t="s">
        <v>6</v>
      </c>
      <c r="J268" s="9" t="s">
        <v>73</v>
      </c>
      <c r="K268" s="11">
        <v>914.79280000000006</v>
      </c>
      <c r="L268" s="11">
        <v>53.9298</v>
      </c>
      <c r="M268" s="12">
        <v>1954</v>
      </c>
      <c r="N268" s="12">
        <f t="shared" si="14"/>
        <v>94.625584022809434</v>
      </c>
      <c r="O268" s="10">
        <v>3.0903</v>
      </c>
      <c r="P268" s="10">
        <v>0.2429</v>
      </c>
      <c r="Q268" s="11">
        <v>90</v>
      </c>
      <c r="R268" s="10">
        <f t="shared" si="13"/>
        <v>2.5542983600000002</v>
      </c>
      <c r="T268" s="11">
        <v>54.0929</v>
      </c>
      <c r="U268" s="9" t="s">
        <v>63</v>
      </c>
      <c r="V268" s="9" t="s">
        <v>988</v>
      </c>
      <c r="W268" s="14">
        <v>9</v>
      </c>
    </row>
    <row r="269" spans="1:23" ht="28.5" customHeight="1">
      <c r="A269" s="9" t="s">
        <v>184</v>
      </c>
      <c r="B269" s="9" t="s">
        <v>522</v>
      </c>
      <c r="C269" s="9">
        <v>132</v>
      </c>
      <c r="D269" s="10">
        <v>6.9779999999999998</v>
      </c>
      <c r="E269" s="10">
        <v>15.189</v>
      </c>
      <c r="F269" s="9" t="s">
        <v>5</v>
      </c>
      <c r="G269" s="9">
        <v>5</v>
      </c>
      <c r="H269" s="9" t="s">
        <v>186</v>
      </c>
      <c r="I269" s="9" t="s">
        <v>6</v>
      </c>
      <c r="J269" s="9" t="s">
        <v>73</v>
      </c>
      <c r="K269" s="11">
        <v>1255</v>
      </c>
      <c r="L269" s="11">
        <v>74</v>
      </c>
      <c r="M269" s="12">
        <v>2001</v>
      </c>
      <c r="N269" s="12">
        <f t="shared" si="14"/>
        <v>66.403508993812963</v>
      </c>
      <c r="O269" s="10">
        <v>3.6398999999999999</v>
      </c>
      <c r="P269" s="10">
        <v>0.21779999999999999</v>
      </c>
      <c r="Q269" s="11">
        <v>98</v>
      </c>
      <c r="R269" s="10">
        <f t="shared" si="13"/>
        <v>3.3901526399999997</v>
      </c>
      <c r="T269" s="11">
        <v>57.347099999999998</v>
      </c>
      <c r="U269" s="9" t="s">
        <v>63</v>
      </c>
      <c r="V269" s="9" t="s">
        <v>986</v>
      </c>
      <c r="W269" s="14">
        <v>7</v>
      </c>
    </row>
    <row r="270" spans="1:23" ht="28.5" customHeight="1">
      <c r="A270" s="9" t="s">
        <v>184</v>
      </c>
      <c r="B270" s="9" t="s">
        <v>522</v>
      </c>
      <c r="C270" s="9">
        <v>132</v>
      </c>
      <c r="D270" s="10">
        <v>15.189</v>
      </c>
      <c r="E270" s="10">
        <v>17.16</v>
      </c>
      <c r="F270" s="9" t="s">
        <v>5</v>
      </c>
      <c r="G270" s="9">
        <v>5</v>
      </c>
      <c r="H270" s="9" t="s">
        <v>187</v>
      </c>
      <c r="I270" s="9" t="s">
        <v>6</v>
      </c>
      <c r="J270" s="9" t="s">
        <v>73</v>
      </c>
      <c r="K270" s="11">
        <v>1147.3317999999999</v>
      </c>
      <c r="L270" s="11">
        <v>67.636200000000002</v>
      </c>
      <c r="M270" s="12">
        <v>2001</v>
      </c>
      <c r="N270" s="12">
        <f t="shared" si="14"/>
        <v>76.951087700411748</v>
      </c>
      <c r="O270" s="10">
        <v>3.4239000000000002</v>
      </c>
      <c r="P270" s="10">
        <v>0.23230000000000001</v>
      </c>
      <c r="Q270" s="11">
        <v>95</v>
      </c>
      <c r="R270" s="10">
        <f t="shared" si="13"/>
        <v>3.0580468400000003</v>
      </c>
      <c r="T270" s="11">
        <v>56.2</v>
      </c>
      <c r="U270" s="9" t="s">
        <v>63</v>
      </c>
      <c r="V270" s="9" t="s">
        <v>987</v>
      </c>
      <c r="W270" s="14">
        <v>40</v>
      </c>
    </row>
    <row r="271" spans="1:23" ht="28.5" customHeight="1">
      <c r="A271" s="9" t="s">
        <v>184</v>
      </c>
      <c r="B271" s="9" t="s">
        <v>522</v>
      </c>
      <c r="C271" s="9">
        <v>132</v>
      </c>
      <c r="D271" s="10">
        <v>17.16</v>
      </c>
      <c r="E271" s="10">
        <v>17.434000000000001</v>
      </c>
      <c r="F271" s="9" t="s">
        <v>5</v>
      </c>
      <c r="G271" s="9">
        <v>5</v>
      </c>
      <c r="H271" s="9" t="s">
        <v>187</v>
      </c>
      <c r="I271" s="9" t="s">
        <v>6</v>
      </c>
      <c r="J271" s="9" t="s">
        <v>73</v>
      </c>
      <c r="K271" s="11">
        <v>629</v>
      </c>
      <c r="L271" s="11">
        <v>37</v>
      </c>
      <c r="M271" s="12">
        <v>2001</v>
      </c>
      <c r="N271" s="12">
        <f t="shared" si="14"/>
        <v>119.99221667485237</v>
      </c>
      <c r="O271" s="10">
        <v>2.6675</v>
      </c>
      <c r="P271" s="10">
        <v>0.22409999999999999</v>
      </c>
      <c r="Q271" s="11">
        <v>95</v>
      </c>
      <c r="R271" s="10">
        <f t="shared" si="13"/>
        <v>2.3166167599999996</v>
      </c>
      <c r="T271" s="11">
        <v>56.2</v>
      </c>
      <c r="U271" s="9" t="s">
        <v>63</v>
      </c>
      <c r="V271" s="9"/>
    </row>
    <row r="272" spans="1:23" ht="28.5" customHeight="1">
      <c r="A272" s="9" t="s">
        <v>188</v>
      </c>
      <c r="B272" s="9" t="s">
        <v>522</v>
      </c>
      <c r="C272" s="9">
        <v>133</v>
      </c>
      <c r="D272" s="10">
        <v>0</v>
      </c>
      <c r="E272" s="10">
        <v>6.07</v>
      </c>
      <c r="F272" s="9" t="s">
        <v>5</v>
      </c>
      <c r="G272" s="9">
        <v>5</v>
      </c>
      <c r="H272" s="9" t="s">
        <v>189</v>
      </c>
      <c r="I272" s="9" t="s">
        <v>6</v>
      </c>
      <c r="J272" s="9" t="s">
        <v>73</v>
      </c>
      <c r="K272" s="11">
        <v>428.54270000000002</v>
      </c>
      <c r="L272" s="11">
        <v>25.325500000000002</v>
      </c>
      <c r="M272" s="12">
        <v>2007</v>
      </c>
      <c r="N272" s="12">
        <f t="shared" si="14"/>
        <v>49.61754584388401</v>
      </c>
      <c r="O272" s="10">
        <v>4.0121000000000002</v>
      </c>
      <c r="P272" s="10">
        <v>9.9299999999999999E-2</v>
      </c>
      <c r="Q272" s="11">
        <v>97</v>
      </c>
      <c r="R272" s="10">
        <f t="shared" si="13"/>
        <v>3.8826580399999999</v>
      </c>
      <c r="T272" s="11">
        <v>64.471400000000003</v>
      </c>
      <c r="U272" s="9" t="s">
        <v>63</v>
      </c>
      <c r="V272" s="9"/>
    </row>
    <row r="273" spans="1:23" ht="28.5" customHeight="1">
      <c r="A273" s="9" t="s">
        <v>190</v>
      </c>
      <c r="B273" s="9" t="s">
        <v>522</v>
      </c>
      <c r="C273" s="9">
        <v>134</v>
      </c>
      <c r="D273" s="10">
        <v>0</v>
      </c>
      <c r="E273" s="10">
        <v>9.3379999999999992</v>
      </c>
      <c r="F273" s="9" t="s">
        <v>5</v>
      </c>
      <c r="G273" s="9">
        <v>5</v>
      </c>
      <c r="H273" s="9" t="s">
        <v>191</v>
      </c>
      <c r="I273" s="9" t="s">
        <v>6</v>
      </c>
      <c r="J273" s="9" t="s">
        <v>73</v>
      </c>
      <c r="K273" s="11">
        <v>404.52730000000003</v>
      </c>
      <c r="L273" s="11">
        <v>63.634399999999999</v>
      </c>
      <c r="M273" s="12">
        <v>1995</v>
      </c>
      <c r="N273" s="12">
        <f t="shared" si="14"/>
        <v>84.785563574134713</v>
      </c>
      <c r="O273" s="10">
        <v>3.2717999999999998</v>
      </c>
      <c r="P273" s="10">
        <v>0.2616</v>
      </c>
      <c r="Q273" s="11">
        <v>93</v>
      </c>
      <c r="R273" s="10">
        <f t="shared" si="13"/>
        <v>2.7880617599999997</v>
      </c>
      <c r="T273" s="11">
        <v>49.166699999999999</v>
      </c>
      <c r="U273" s="9" t="s">
        <v>63</v>
      </c>
      <c r="V273" s="9" t="s">
        <v>988</v>
      </c>
      <c r="W273" s="14">
        <v>17</v>
      </c>
    </row>
    <row r="274" spans="1:23" ht="28.5" customHeight="1">
      <c r="A274" s="9" t="s">
        <v>190</v>
      </c>
      <c r="B274" s="9" t="s">
        <v>522</v>
      </c>
      <c r="C274" s="9">
        <v>134</v>
      </c>
      <c r="D274" s="10">
        <v>9.4610000000000003</v>
      </c>
      <c r="E274" s="10">
        <v>24.170999999999999</v>
      </c>
      <c r="F274" s="9" t="s">
        <v>5</v>
      </c>
      <c r="G274" s="9">
        <v>5</v>
      </c>
      <c r="H274" s="9" t="s">
        <v>191</v>
      </c>
      <c r="I274" s="9" t="s">
        <v>6</v>
      </c>
      <c r="J274" s="9" t="s">
        <v>73</v>
      </c>
      <c r="K274" s="11">
        <v>461.63080000000002</v>
      </c>
      <c r="L274" s="11">
        <v>55.078499999999998</v>
      </c>
      <c r="M274" s="12">
        <v>2003</v>
      </c>
      <c r="N274" s="12">
        <f t="shared" si="14"/>
        <v>69.04785630984918</v>
      </c>
      <c r="O274" s="10">
        <v>3.5844999999999998</v>
      </c>
      <c r="P274" s="10">
        <v>0.17660000000000001</v>
      </c>
      <c r="Q274" s="11">
        <v>91</v>
      </c>
      <c r="R274" s="10">
        <f t="shared" si="13"/>
        <v>3.1897497599999998</v>
      </c>
      <c r="T274" s="11">
        <v>53.145200000000003</v>
      </c>
      <c r="U274" s="9" t="s">
        <v>63</v>
      </c>
      <c r="V274" s="9" t="s">
        <v>987</v>
      </c>
      <c r="W274" s="14">
        <v>47</v>
      </c>
    </row>
    <row r="275" spans="1:23" ht="28.5" customHeight="1">
      <c r="A275" s="9" t="s">
        <v>192</v>
      </c>
      <c r="B275" s="9" t="s">
        <v>522</v>
      </c>
      <c r="C275" s="9">
        <v>135</v>
      </c>
      <c r="D275" s="10">
        <v>0</v>
      </c>
      <c r="E275" s="10">
        <v>17.254000000000001</v>
      </c>
      <c r="F275" s="9" t="s">
        <v>5</v>
      </c>
      <c r="G275" s="9">
        <v>5</v>
      </c>
      <c r="H275" s="9" t="s">
        <v>193</v>
      </c>
      <c r="I275" s="9" t="s">
        <v>6</v>
      </c>
      <c r="J275" s="9" t="s">
        <v>73</v>
      </c>
      <c r="K275" s="11">
        <v>356.40679999999998</v>
      </c>
      <c r="L275" s="11">
        <v>55.061700000000002</v>
      </c>
      <c r="M275" s="12">
        <v>2010</v>
      </c>
      <c r="N275" s="12">
        <f t="shared" si="14"/>
        <v>41.726213037688353</v>
      </c>
      <c r="O275" s="10">
        <v>4.2</v>
      </c>
      <c r="P275" s="10">
        <v>0.02</v>
      </c>
      <c r="Q275" s="11">
        <v>100</v>
      </c>
      <c r="R275" s="10">
        <f t="shared" si="13"/>
        <v>4.1984000000000004</v>
      </c>
      <c r="T275" s="11">
        <v>51.908299999999997</v>
      </c>
      <c r="U275" s="9" t="s">
        <v>63</v>
      </c>
      <c r="V275" s="9"/>
    </row>
    <row r="276" spans="1:23" ht="28.5" customHeight="1">
      <c r="A276" s="9" t="s">
        <v>192</v>
      </c>
      <c r="B276" s="9" t="s">
        <v>522</v>
      </c>
      <c r="C276" s="9">
        <v>135</v>
      </c>
      <c r="D276" s="10">
        <v>17.254000000000001</v>
      </c>
      <c r="E276" s="10">
        <v>21.099</v>
      </c>
      <c r="F276" s="9" t="s">
        <v>5</v>
      </c>
      <c r="G276" s="9">
        <v>5</v>
      </c>
      <c r="H276" s="9" t="s">
        <v>194</v>
      </c>
      <c r="I276" s="9" t="s">
        <v>6</v>
      </c>
      <c r="J276" s="9" t="s">
        <v>73</v>
      </c>
      <c r="K276" s="11">
        <v>288.58800000000002</v>
      </c>
      <c r="L276" s="11">
        <v>45</v>
      </c>
      <c r="M276" s="12">
        <v>1985</v>
      </c>
      <c r="N276" s="12">
        <f t="shared" si="14"/>
        <v>85.376781618016949</v>
      </c>
      <c r="O276" s="10">
        <v>3.2606000000000002</v>
      </c>
      <c r="P276" s="10">
        <v>0.46</v>
      </c>
      <c r="Q276" s="11">
        <v>93</v>
      </c>
      <c r="R276" s="10">
        <f t="shared" si="13"/>
        <v>2.2042000000000002</v>
      </c>
      <c r="T276" s="11">
        <v>53.485700000000001</v>
      </c>
      <c r="U276" s="9" t="s">
        <v>63</v>
      </c>
      <c r="V276" s="9" t="s">
        <v>988</v>
      </c>
      <c r="W276" s="14">
        <v>3</v>
      </c>
    </row>
    <row r="277" spans="1:23" ht="28.5" customHeight="1">
      <c r="A277" s="9" t="s">
        <v>192</v>
      </c>
      <c r="B277" s="9" t="s">
        <v>522</v>
      </c>
      <c r="C277" s="9">
        <v>135</v>
      </c>
      <c r="D277" s="10">
        <v>21.099</v>
      </c>
      <c r="E277" s="10">
        <v>21.856000000000002</v>
      </c>
      <c r="F277" s="9" t="s">
        <v>5</v>
      </c>
      <c r="G277" s="9">
        <v>5</v>
      </c>
      <c r="H277" s="9" t="s">
        <v>194</v>
      </c>
      <c r="I277" s="9" t="s">
        <v>6</v>
      </c>
      <c r="J277" s="9" t="s">
        <v>73</v>
      </c>
      <c r="K277" s="11">
        <v>288</v>
      </c>
      <c r="L277" s="11">
        <v>45</v>
      </c>
      <c r="M277" s="12">
        <v>1985</v>
      </c>
      <c r="N277" s="12">
        <f t="shared" si="14"/>
        <v>132.3428933328608</v>
      </c>
      <c r="O277" s="10">
        <v>2.4830999999999999</v>
      </c>
      <c r="P277" s="10">
        <v>0.28589999999999999</v>
      </c>
      <c r="Q277" s="11">
        <v>92</v>
      </c>
      <c r="R277" s="10">
        <f t="shared" si="13"/>
        <v>1.9161447600000003</v>
      </c>
      <c r="T277" s="11">
        <v>56.2</v>
      </c>
      <c r="U277" s="9" t="s">
        <v>63</v>
      </c>
      <c r="V277" s="9" t="s">
        <v>988</v>
      </c>
      <c r="W277" s="14">
        <v>3</v>
      </c>
    </row>
    <row r="278" spans="1:23" ht="28.5" customHeight="1">
      <c r="A278" s="9" t="s">
        <v>192</v>
      </c>
      <c r="B278" s="9" t="s">
        <v>522</v>
      </c>
      <c r="C278" s="9">
        <v>135</v>
      </c>
      <c r="D278" s="10">
        <v>21.856000000000002</v>
      </c>
      <c r="E278" s="10">
        <v>22.727</v>
      </c>
      <c r="F278" s="9" t="s">
        <v>5</v>
      </c>
      <c r="G278" s="9">
        <v>5</v>
      </c>
      <c r="H278" s="9" t="s">
        <v>194</v>
      </c>
      <c r="I278" s="9" t="s">
        <v>6</v>
      </c>
      <c r="J278" s="9" t="s">
        <v>73</v>
      </c>
      <c r="K278" s="11">
        <v>288</v>
      </c>
      <c r="L278" s="11">
        <v>45</v>
      </c>
      <c r="M278" s="12">
        <v>2001</v>
      </c>
      <c r="N278" s="12">
        <f t="shared" si="14"/>
        <v>103.99773877244436</v>
      </c>
      <c r="O278" s="10">
        <v>2.9268000000000001</v>
      </c>
      <c r="P278" s="10">
        <v>0.14749999999999999</v>
      </c>
      <c r="Q278" s="11">
        <v>100</v>
      </c>
      <c r="R278" s="10">
        <f t="shared" ref="R278:R302" si="15">O278-(4*(P278^2))-(3*(1-Q278/100))</f>
        <v>2.8397749999999999</v>
      </c>
      <c r="T278" s="11">
        <v>44.9</v>
      </c>
      <c r="U278" s="9" t="s">
        <v>63</v>
      </c>
      <c r="V278" s="9" t="s">
        <v>987</v>
      </c>
      <c r="W278" s="14">
        <v>43</v>
      </c>
    </row>
    <row r="279" spans="1:23" ht="28.5" customHeight="1">
      <c r="A279" s="9" t="s">
        <v>192</v>
      </c>
      <c r="B279" s="9" t="s">
        <v>522</v>
      </c>
      <c r="C279" s="9">
        <v>135</v>
      </c>
      <c r="D279" s="10">
        <v>22.727</v>
      </c>
      <c r="E279" s="10">
        <v>24.154</v>
      </c>
      <c r="F279" s="9" t="s">
        <v>5</v>
      </c>
      <c r="G279" s="9">
        <v>5</v>
      </c>
      <c r="H279" s="9" t="s">
        <v>194</v>
      </c>
      <c r="I279" s="9" t="s">
        <v>6</v>
      </c>
      <c r="J279" s="9" t="s">
        <v>73</v>
      </c>
      <c r="K279" s="11">
        <v>288</v>
      </c>
      <c r="L279" s="11">
        <v>45</v>
      </c>
      <c r="M279" s="12">
        <v>1985</v>
      </c>
      <c r="N279" s="12">
        <f t="shared" si="14"/>
        <v>95.907976495409102</v>
      </c>
      <c r="O279" s="10">
        <v>3.0674000000000001</v>
      </c>
      <c r="P279" s="10">
        <v>0.1096</v>
      </c>
      <c r="Q279" s="11">
        <v>100</v>
      </c>
      <c r="R279" s="10">
        <f t="shared" si="15"/>
        <v>3.0193513599999999</v>
      </c>
      <c r="T279" s="11">
        <v>53.7333</v>
      </c>
      <c r="U279" s="9" t="s">
        <v>63</v>
      </c>
      <c r="V279" s="9" t="s">
        <v>987</v>
      </c>
      <c r="W279" s="14">
        <v>43</v>
      </c>
    </row>
    <row r="280" spans="1:23" ht="28.5" customHeight="1">
      <c r="A280" s="9" t="s">
        <v>192</v>
      </c>
      <c r="B280" s="9" t="s">
        <v>522</v>
      </c>
      <c r="C280" s="9">
        <v>135</v>
      </c>
      <c r="D280" s="10">
        <v>24.154</v>
      </c>
      <c r="E280" s="10">
        <v>34.587000000000003</v>
      </c>
      <c r="F280" s="9" t="s">
        <v>5</v>
      </c>
      <c r="G280" s="9">
        <v>5</v>
      </c>
      <c r="H280" s="9" t="s">
        <v>194</v>
      </c>
      <c r="I280" s="9" t="s">
        <v>6</v>
      </c>
      <c r="J280" s="9" t="s">
        <v>73</v>
      </c>
      <c r="K280" s="11">
        <v>288</v>
      </c>
      <c r="L280" s="11">
        <v>45</v>
      </c>
      <c r="M280" s="12">
        <v>1990</v>
      </c>
      <c r="N280" s="12">
        <f t="shared" si="14"/>
        <v>107.7495080431287</v>
      </c>
      <c r="O280" s="10">
        <v>2.8637999999999999</v>
      </c>
      <c r="P280" s="10">
        <v>0.15279999999999999</v>
      </c>
      <c r="Q280" s="11">
        <v>89</v>
      </c>
      <c r="R280" s="10">
        <f t="shared" si="15"/>
        <v>2.4404086399999998</v>
      </c>
      <c r="T280" s="11">
        <v>53.35</v>
      </c>
      <c r="U280" s="9" t="s">
        <v>63</v>
      </c>
      <c r="V280" s="9" t="s">
        <v>987</v>
      </c>
      <c r="W280" s="14">
        <v>16</v>
      </c>
    </row>
    <row r="281" spans="1:23" ht="28.5" customHeight="1">
      <c r="A281" s="9" t="s">
        <v>195</v>
      </c>
      <c r="B281" s="9" t="s">
        <v>522</v>
      </c>
      <c r="C281" s="9">
        <v>139</v>
      </c>
      <c r="D281" s="10">
        <v>17.55</v>
      </c>
      <c r="E281" s="10">
        <v>19</v>
      </c>
      <c r="F281" s="9" t="s">
        <v>5</v>
      </c>
      <c r="G281" s="9">
        <v>5</v>
      </c>
      <c r="H281" s="9" t="s">
        <v>196</v>
      </c>
      <c r="I281" s="9" t="s">
        <v>6</v>
      </c>
      <c r="K281" s="11">
        <v>35</v>
      </c>
      <c r="L281" s="11">
        <v>3</v>
      </c>
      <c r="M281" s="12">
        <v>1968</v>
      </c>
      <c r="N281" s="12">
        <f t="shared" si="14"/>
        <v>116.62550285688485</v>
      </c>
      <c r="O281" s="10">
        <v>2.7201</v>
      </c>
      <c r="P281" s="10">
        <v>0.31790000000000002</v>
      </c>
      <c r="Q281" s="11">
        <v>100</v>
      </c>
      <c r="R281" s="10">
        <f t="shared" si="15"/>
        <v>2.31585836</v>
      </c>
      <c r="T281" s="11">
        <v>56.712499999999999</v>
      </c>
      <c r="U281" s="9" t="s">
        <v>63</v>
      </c>
      <c r="V281" s="9" t="s">
        <v>988</v>
      </c>
      <c r="W281" s="14">
        <v>7</v>
      </c>
    </row>
    <row r="282" spans="1:23" ht="28.5" customHeight="1">
      <c r="A282" s="9" t="s">
        <v>197</v>
      </c>
      <c r="B282" s="9" t="s">
        <v>522</v>
      </c>
      <c r="C282" s="9">
        <v>136</v>
      </c>
      <c r="D282" s="10">
        <v>0</v>
      </c>
      <c r="E282" s="10">
        <v>1.06</v>
      </c>
      <c r="F282" s="9" t="s">
        <v>5</v>
      </c>
      <c r="G282" s="9">
        <v>5</v>
      </c>
      <c r="H282" s="9" t="s">
        <v>198</v>
      </c>
      <c r="I282" s="9" t="s">
        <v>6</v>
      </c>
      <c r="J282" s="9" t="s">
        <v>73</v>
      </c>
      <c r="K282" s="11">
        <v>685.90210000000002</v>
      </c>
      <c r="L282" s="11">
        <v>111.01130000000001</v>
      </c>
      <c r="M282" s="12">
        <v>2002</v>
      </c>
      <c r="N282" s="12">
        <f t="shared" si="14"/>
        <v>92.821814766192475</v>
      </c>
      <c r="O282" s="10">
        <v>3.1227999999999998</v>
      </c>
      <c r="P282" s="10">
        <v>0.22539999999999999</v>
      </c>
      <c r="Q282" s="11">
        <v>98</v>
      </c>
      <c r="R282" s="10">
        <f t="shared" si="15"/>
        <v>2.8595793599999997</v>
      </c>
      <c r="T282" s="11">
        <v>49.866700000000002</v>
      </c>
      <c r="U282" s="9" t="s">
        <v>63</v>
      </c>
      <c r="V282" s="9" t="s">
        <v>987</v>
      </c>
      <c r="W282" s="14">
        <v>30</v>
      </c>
    </row>
    <row r="283" spans="1:23" ht="28.5" customHeight="1">
      <c r="A283" s="9" t="s">
        <v>197</v>
      </c>
      <c r="B283" s="9" t="s">
        <v>522</v>
      </c>
      <c r="C283" s="9">
        <v>136</v>
      </c>
      <c r="D283" s="10">
        <v>1.06</v>
      </c>
      <c r="E283" s="10">
        <v>6.7110000000000003</v>
      </c>
      <c r="F283" s="9" t="s">
        <v>5</v>
      </c>
      <c r="G283" s="9">
        <v>5</v>
      </c>
      <c r="H283" s="9" t="s">
        <v>198</v>
      </c>
      <c r="I283" s="9" t="s">
        <v>6</v>
      </c>
      <c r="J283" s="9" t="s">
        <v>73</v>
      </c>
      <c r="K283" s="11">
        <v>114</v>
      </c>
      <c r="L283" s="11">
        <v>17</v>
      </c>
      <c r="M283" s="12">
        <v>1991</v>
      </c>
      <c r="N283" s="12">
        <f t="shared" si="14"/>
        <v>78.61580995938165</v>
      </c>
      <c r="O283" s="10">
        <v>3.391</v>
      </c>
      <c r="P283" s="10">
        <v>0.24349999999999999</v>
      </c>
      <c r="Q283" s="11">
        <v>87</v>
      </c>
      <c r="R283" s="10">
        <f t="shared" si="15"/>
        <v>2.7638309999999997</v>
      </c>
      <c r="T283" s="11">
        <v>55.2</v>
      </c>
      <c r="U283" s="9" t="s">
        <v>63</v>
      </c>
      <c r="V283" s="9" t="s">
        <v>987</v>
      </c>
      <c r="W283" s="14">
        <v>28</v>
      </c>
    </row>
    <row r="284" spans="1:23" ht="28.5" customHeight="1">
      <c r="A284" s="9" t="s">
        <v>197</v>
      </c>
      <c r="B284" s="9" t="s">
        <v>522</v>
      </c>
      <c r="C284" s="9">
        <v>136</v>
      </c>
      <c r="D284" s="10">
        <v>6.7110000000000003</v>
      </c>
      <c r="E284" s="10">
        <v>14.384</v>
      </c>
      <c r="F284" s="9" t="s">
        <v>5</v>
      </c>
      <c r="G284" s="9">
        <v>5</v>
      </c>
      <c r="H284" s="9" t="s">
        <v>198</v>
      </c>
      <c r="I284" s="9" t="s">
        <v>6</v>
      </c>
      <c r="J284" s="9" t="s">
        <v>73</v>
      </c>
      <c r="K284" s="11">
        <v>111.6426</v>
      </c>
      <c r="L284" s="11">
        <v>15.5267</v>
      </c>
      <c r="M284" s="12">
        <v>1991</v>
      </c>
      <c r="N284" s="12">
        <f t="shared" si="14"/>
        <v>79.084215307883355</v>
      </c>
      <c r="O284" s="10">
        <v>3.3818000000000001</v>
      </c>
      <c r="P284" s="10">
        <v>0.1792</v>
      </c>
      <c r="Q284" s="11">
        <v>91</v>
      </c>
      <c r="R284" s="10">
        <f t="shared" si="15"/>
        <v>2.98334944</v>
      </c>
      <c r="T284" s="11">
        <v>52.524999999999999</v>
      </c>
      <c r="U284" s="9" t="s">
        <v>63</v>
      </c>
      <c r="V284" s="9" t="s">
        <v>987</v>
      </c>
      <c r="W284" s="14">
        <v>39</v>
      </c>
    </row>
    <row r="285" spans="1:23" ht="28.5" customHeight="1">
      <c r="A285" s="9" t="s">
        <v>197</v>
      </c>
      <c r="B285" s="9" t="s">
        <v>522</v>
      </c>
      <c r="C285" s="9">
        <v>136</v>
      </c>
      <c r="D285" s="10">
        <v>14.384</v>
      </c>
      <c r="E285" s="10">
        <v>22.37</v>
      </c>
      <c r="F285" s="9" t="s">
        <v>5</v>
      </c>
      <c r="G285" s="9">
        <v>5</v>
      </c>
      <c r="H285" s="9" t="s">
        <v>198</v>
      </c>
      <c r="I285" s="9" t="s">
        <v>6</v>
      </c>
      <c r="J285" s="9" t="s">
        <v>73</v>
      </c>
      <c r="K285" s="11">
        <v>106</v>
      </c>
      <c r="L285" s="11">
        <v>12</v>
      </c>
      <c r="M285" s="12">
        <v>2000</v>
      </c>
      <c r="N285" s="12">
        <f t="shared" si="14"/>
        <v>88.01968031043765</v>
      </c>
      <c r="O285" s="10">
        <v>3.2109999999999999</v>
      </c>
      <c r="P285" s="10">
        <v>0.1474</v>
      </c>
      <c r="Q285" s="11">
        <v>92</v>
      </c>
      <c r="R285" s="10">
        <f t="shared" si="15"/>
        <v>2.8840929600000003</v>
      </c>
      <c r="T285" s="11">
        <v>54.656300000000002</v>
      </c>
      <c r="U285" s="9" t="s">
        <v>63</v>
      </c>
      <c r="V285" s="9" t="s">
        <v>987</v>
      </c>
      <c r="W285" s="14">
        <v>36</v>
      </c>
    </row>
    <row r="286" spans="1:23" ht="28.5" customHeight="1">
      <c r="A286" s="9" t="s">
        <v>197</v>
      </c>
      <c r="B286" s="9" t="s">
        <v>522</v>
      </c>
      <c r="C286" s="9">
        <v>136</v>
      </c>
      <c r="D286" s="10">
        <v>22.37</v>
      </c>
      <c r="E286" s="10">
        <v>31.529</v>
      </c>
      <c r="F286" s="9" t="s">
        <v>5</v>
      </c>
      <c r="G286" s="9">
        <v>5</v>
      </c>
      <c r="H286" s="9" t="s">
        <v>198</v>
      </c>
      <c r="I286" s="9" t="s">
        <v>6</v>
      </c>
      <c r="J286" s="9" t="s">
        <v>79</v>
      </c>
      <c r="K286" s="11">
        <v>106</v>
      </c>
      <c r="L286" s="11">
        <v>12</v>
      </c>
      <c r="M286" s="12">
        <v>2000</v>
      </c>
      <c r="N286" s="12">
        <f t="shared" si="14"/>
        <v>68.807524805778357</v>
      </c>
      <c r="O286" s="10">
        <v>3.5895000000000001</v>
      </c>
      <c r="P286" s="10">
        <v>0.12479999999999999</v>
      </c>
      <c r="Q286" s="11">
        <v>83</v>
      </c>
      <c r="R286" s="10">
        <f t="shared" si="15"/>
        <v>3.01719984</v>
      </c>
      <c r="T286" s="11">
        <v>55.122199999999999</v>
      </c>
      <c r="U286" s="9" t="s">
        <v>63</v>
      </c>
      <c r="V286" s="9" t="s">
        <v>987</v>
      </c>
      <c r="W286" s="14">
        <v>42</v>
      </c>
    </row>
    <row r="287" spans="1:23" ht="28.5" customHeight="1">
      <c r="A287" s="9" t="s">
        <v>197</v>
      </c>
      <c r="B287" s="9" t="s">
        <v>522</v>
      </c>
      <c r="C287" s="9">
        <v>136</v>
      </c>
      <c r="D287" s="10">
        <v>31.529</v>
      </c>
      <c r="E287" s="10">
        <v>43.734999999999999</v>
      </c>
      <c r="F287" s="9" t="s">
        <v>5</v>
      </c>
      <c r="G287" s="9">
        <v>5</v>
      </c>
      <c r="H287" s="9" t="s">
        <v>198</v>
      </c>
      <c r="I287" s="9" t="s">
        <v>6</v>
      </c>
      <c r="J287" s="9" t="s">
        <v>79</v>
      </c>
      <c r="K287" s="11">
        <v>106</v>
      </c>
      <c r="L287" s="11">
        <v>12</v>
      </c>
      <c r="M287" s="12">
        <v>1991</v>
      </c>
      <c r="N287" s="12">
        <f t="shared" si="14"/>
        <v>106.84879659593155</v>
      </c>
      <c r="O287" s="10">
        <v>2.8788</v>
      </c>
      <c r="P287" s="10">
        <v>0.112</v>
      </c>
      <c r="Q287" s="11">
        <v>93</v>
      </c>
      <c r="R287" s="10">
        <f t="shared" si="15"/>
        <v>2.6186240000000001</v>
      </c>
      <c r="T287" s="11">
        <v>59.052199999999999</v>
      </c>
      <c r="U287" s="9" t="s">
        <v>63</v>
      </c>
      <c r="V287" s="9" t="s">
        <v>987</v>
      </c>
      <c r="W287" s="14">
        <v>19</v>
      </c>
    </row>
    <row r="288" spans="1:23" ht="28.5" customHeight="1">
      <c r="A288" s="9" t="s">
        <v>199</v>
      </c>
      <c r="B288" s="9" t="s">
        <v>522</v>
      </c>
      <c r="C288" s="9">
        <v>137</v>
      </c>
      <c r="D288" s="10">
        <v>0</v>
      </c>
      <c r="E288" s="10">
        <v>0.246</v>
      </c>
      <c r="F288" s="9" t="s">
        <v>5</v>
      </c>
      <c r="G288" s="9">
        <v>5</v>
      </c>
      <c r="H288" s="9" t="s">
        <v>200</v>
      </c>
      <c r="I288" s="9" t="s">
        <v>6</v>
      </c>
      <c r="J288" s="9" t="s">
        <v>73</v>
      </c>
      <c r="K288" s="11">
        <v>3463</v>
      </c>
      <c r="L288" s="11">
        <v>110</v>
      </c>
      <c r="M288" s="12">
        <v>2001</v>
      </c>
      <c r="N288" s="12">
        <f t="shared" si="14"/>
        <v>99.721427110253813</v>
      </c>
      <c r="O288" s="10">
        <v>3.0003000000000002</v>
      </c>
      <c r="P288" s="10">
        <v>0.30499999999999999</v>
      </c>
      <c r="Q288" s="11">
        <v>96</v>
      </c>
      <c r="R288" s="10">
        <f t="shared" si="15"/>
        <v>2.5082</v>
      </c>
      <c r="T288" s="11">
        <v>48.4</v>
      </c>
      <c r="U288" s="9" t="s">
        <v>63</v>
      </c>
      <c r="V288" s="9" t="s">
        <v>986</v>
      </c>
      <c r="W288" s="14">
        <v>8</v>
      </c>
    </row>
    <row r="289" spans="1:23" ht="28.5" customHeight="1">
      <c r="A289" s="9" t="s">
        <v>199</v>
      </c>
      <c r="B289" s="9" t="s">
        <v>522</v>
      </c>
      <c r="C289" s="9">
        <v>137</v>
      </c>
      <c r="D289" s="10">
        <v>0.246</v>
      </c>
      <c r="E289" s="10">
        <v>2.8109999999999999</v>
      </c>
      <c r="F289" s="9" t="s">
        <v>5</v>
      </c>
      <c r="G289" s="9">
        <v>5</v>
      </c>
      <c r="H289" s="9" t="s">
        <v>200</v>
      </c>
      <c r="I289" s="9" t="s">
        <v>6</v>
      </c>
      <c r="J289" s="9" t="s">
        <v>73</v>
      </c>
      <c r="K289" s="11">
        <v>3463</v>
      </c>
      <c r="L289" s="11">
        <v>110</v>
      </c>
      <c r="M289" s="12">
        <v>2001</v>
      </c>
      <c r="N289" s="12">
        <f t="shared" si="14"/>
        <v>64.894365799304737</v>
      </c>
      <c r="O289" s="10">
        <v>3.6718999999999999</v>
      </c>
      <c r="P289" s="10">
        <v>0.25819999999999999</v>
      </c>
      <c r="Q289" s="11">
        <v>100</v>
      </c>
      <c r="R289" s="10">
        <f t="shared" si="15"/>
        <v>3.4052310399999999</v>
      </c>
      <c r="T289" s="11">
        <v>50.24</v>
      </c>
      <c r="U289" s="9" t="s">
        <v>63</v>
      </c>
      <c r="V289" s="9" t="s">
        <v>986</v>
      </c>
      <c r="W289" s="14">
        <v>8</v>
      </c>
    </row>
    <row r="290" spans="1:23" ht="28.5" customHeight="1">
      <c r="A290" s="9" t="s">
        <v>199</v>
      </c>
      <c r="B290" s="9" t="s">
        <v>522</v>
      </c>
      <c r="C290" s="9">
        <v>137</v>
      </c>
      <c r="D290" s="10">
        <v>100</v>
      </c>
      <c r="E290" s="10">
        <v>105.973</v>
      </c>
      <c r="F290" s="9" t="s">
        <v>5</v>
      </c>
      <c r="G290" s="9">
        <v>5</v>
      </c>
      <c r="H290" s="9" t="s">
        <v>200</v>
      </c>
      <c r="I290" s="9" t="s">
        <v>6</v>
      </c>
      <c r="J290" s="9" t="s">
        <v>73</v>
      </c>
      <c r="K290" s="11">
        <v>2188</v>
      </c>
      <c r="L290" s="11">
        <v>91</v>
      </c>
      <c r="M290" s="12">
        <v>2007</v>
      </c>
      <c r="N290" s="12">
        <f t="shared" si="14"/>
        <v>57.131691645542652</v>
      </c>
      <c r="O290" s="10">
        <v>3.8410000000000002</v>
      </c>
      <c r="P290" s="10">
        <v>0.1404</v>
      </c>
      <c r="Q290" s="11">
        <v>100</v>
      </c>
      <c r="R290" s="10">
        <f t="shared" si="15"/>
        <v>3.7621513600000003</v>
      </c>
      <c r="T290" s="11">
        <v>57</v>
      </c>
      <c r="U290" s="9" t="s">
        <v>63</v>
      </c>
      <c r="V290" s="9" t="s">
        <v>986</v>
      </c>
      <c r="W290" s="14">
        <v>15</v>
      </c>
    </row>
    <row r="291" spans="1:23" ht="28.5" customHeight="1">
      <c r="A291" s="9" t="s">
        <v>201</v>
      </c>
      <c r="B291" s="9" t="s">
        <v>522</v>
      </c>
      <c r="C291" s="9">
        <v>170</v>
      </c>
      <c r="D291" s="10">
        <v>0.129</v>
      </c>
      <c r="E291" s="10">
        <v>0.33200000000000002</v>
      </c>
      <c r="F291" s="9" t="s">
        <v>5</v>
      </c>
      <c r="G291" s="9">
        <v>5</v>
      </c>
      <c r="H291" s="9" t="s">
        <v>202</v>
      </c>
      <c r="I291" s="9" t="s">
        <v>6</v>
      </c>
      <c r="J291" s="9" t="s">
        <v>73</v>
      </c>
      <c r="K291" s="11">
        <v>90</v>
      </c>
      <c r="L291" s="11">
        <v>15</v>
      </c>
      <c r="M291" s="12">
        <v>2003</v>
      </c>
      <c r="N291" s="12">
        <f t="shared" si="14"/>
        <v>71.187084756937864</v>
      </c>
      <c r="O291" s="10">
        <v>3.5402999999999998</v>
      </c>
      <c r="P291" s="10">
        <v>0.14749999999999999</v>
      </c>
      <c r="Q291" s="11">
        <v>97</v>
      </c>
      <c r="R291" s="10">
        <f t="shared" si="15"/>
        <v>3.3632749999999998</v>
      </c>
      <c r="T291" s="11">
        <v>62</v>
      </c>
      <c r="U291" s="9" t="s">
        <v>63</v>
      </c>
      <c r="V291" s="9" t="s">
        <v>986</v>
      </c>
      <c r="W291" s="14">
        <v>14</v>
      </c>
    </row>
    <row r="292" spans="1:23" ht="28.5" customHeight="1">
      <c r="A292" s="9" t="s">
        <v>201</v>
      </c>
      <c r="B292" s="9" t="s">
        <v>522</v>
      </c>
      <c r="C292" s="9">
        <v>170</v>
      </c>
      <c r="D292" s="10">
        <v>0.33200000000000002</v>
      </c>
      <c r="E292" s="10">
        <v>2.4319999999999999</v>
      </c>
      <c r="F292" s="9" t="s">
        <v>5</v>
      </c>
      <c r="G292" s="9">
        <v>5</v>
      </c>
      <c r="H292" s="9" t="s">
        <v>202</v>
      </c>
      <c r="I292" s="9" t="s">
        <v>6</v>
      </c>
      <c r="J292" s="9" t="s">
        <v>73</v>
      </c>
      <c r="K292" s="11">
        <v>90</v>
      </c>
      <c r="L292" s="11">
        <v>15</v>
      </c>
      <c r="M292" s="12">
        <v>2003</v>
      </c>
      <c r="N292" s="12">
        <f t="shared" si="14"/>
        <v>56.813282916575432</v>
      </c>
      <c r="O292" s="10">
        <v>3.8481000000000001</v>
      </c>
      <c r="P292" s="10">
        <v>0.16300000000000001</v>
      </c>
      <c r="Q292" s="11">
        <v>99</v>
      </c>
      <c r="R292" s="10">
        <f t="shared" si="15"/>
        <v>3.711824</v>
      </c>
      <c r="T292" s="11">
        <v>63.2</v>
      </c>
      <c r="U292" s="9" t="s">
        <v>63</v>
      </c>
      <c r="V292" s="9" t="s">
        <v>986</v>
      </c>
      <c r="W292" s="14">
        <v>14</v>
      </c>
    </row>
    <row r="293" spans="1:23" ht="28.5" customHeight="1">
      <c r="A293" s="9" t="s">
        <v>201</v>
      </c>
      <c r="B293" s="9" t="s">
        <v>522</v>
      </c>
      <c r="C293" s="9">
        <v>170</v>
      </c>
      <c r="D293" s="10">
        <v>2.4319999999999999</v>
      </c>
      <c r="E293" s="10">
        <v>3.8149999999999999</v>
      </c>
      <c r="F293" s="9" t="s">
        <v>5</v>
      </c>
      <c r="G293" s="9">
        <v>5</v>
      </c>
      <c r="H293" s="9" t="s">
        <v>202</v>
      </c>
      <c r="I293" s="9" t="s">
        <v>6</v>
      </c>
      <c r="J293" s="9" t="s">
        <v>73</v>
      </c>
      <c r="K293" s="11">
        <v>90</v>
      </c>
      <c r="L293" s="11">
        <v>15</v>
      </c>
      <c r="M293" s="12">
        <v>2003</v>
      </c>
      <c r="N293" s="12">
        <f t="shared" si="14"/>
        <v>48.316077317032779</v>
      </c>
      <c r="O293" s="10">
        <v>4.0425000000000004</v>
      </c>
      <c r="P293" s="10">
        <v>0.2394</v>
      </c>
      <c r="Q293" s="11">
        <v>100</v>
      </c>
      <c r="R293" s="10">
        <f t="shared" si="15"/>
        <v>3.8132505600000006</v>
      </c>
      <c r="T293" s="11">
        <v>64.55</v>
      </c>
      <c r="U293" s="9" t="s">
        <v>63</v>
      </c>
      <c r="V293" s="9"/>
    </row>
    <row r="294" spans="1:23" ht="28.5" customHeight="1">
      <c r="A294" s="9" t="s">
        <v>201</v>
      </c>
      <c r="B294" s="9" t="s">
        <v>522</v>
      </c>
      <c r="C294" s="9">
        <v>170</v>
      </c>
      <c r="D294" s="10">
        <v>3.8149999999999999</v>
      </c>
      <c r="E294" s="10">
        <v>9.7430000000000003</v>
      </c>
      <c r="F294" s="9" t="s">
        <v>5</v>
      </c>
      <c r="G294" s="9">
        <v>5</v>
      </c>
      <c r="H294" s="9" t="s">
        <v>202</v>
      </c>
      <c r="I294" s="9" t="s">
        <v>6</v>
      </c>
      <c r="J294" s="9" t="s">
        <v>73</v>
      </c>
      <c r="K294" s="11">
        <v>90</v>
      </c>
      <c r="L294" s="11">
        <v>15</v>
      </c>
      <c r="M294" s="12">
        <v>1956</v>
      </c>
      <c r="N294" s="12">
        <f t="shared" si="14"/>
        <v>87.9123242714127</v>
      </c>
      <c r="O294" s="10">
        <v>3.2130000000000001</v>
      </c>
      <c r="P294" s="10">
        <v>0.26779999999999998</v>
      </c>
      <c r="Q294" s="11">
        <v>96</v>
      </c>
      <c r="R294" s="10">
        <f t="shared" si="15"/>
        <v>2.80613264</v>
      </c>
      <c r="T294" s="11">
        <v>63.833300000000001</v>
      </c>
      <c r="U294" s="9" t="s">
        <v>63</v>
      </c>
      <c r="V294" s="9" t="s">
        <v>988</v>
      </c>
      <c r="W294" s="14">
        <v>19</v>
      </c>
    </row>
    <row r="295" spans="1:23" ht="28.5" customHeight="1">
      <c r="A295" s="9" t="s">
        <v>201</v>
      </c>
      <c r="B295" s="9" t="s">
        <v>522</v>
      </c>
      <c r="C295" s="9">
        <v>170</v>
      </c>
      <c r="D295" s="10">
        <v>9.7430000000000003</v>
      </c>
      <c r="E295" s="10">
        <v>15.406000000000001</v>
      </c>
      <c r="F295" s="9" t="s">
        <v>5</v>
      </c>
      <c r="G295" s="9">
        <v>5</v>
      </c>
      <c r="H295" s="9" t="s">
        <v>202</v>
      </c>
      <c r="I295" s="9" t="s">
        <v>6</v>
      </c>
      <c r="J295" s="9" t="s">
        <v>73</v>
      </c>
      <c r="K295" s="11">
        <v>53.363999999999997</v>
      </c>
      <c r="L295" s="11">
        <v>8.6728000000000005</v>
      </c>
      <c r="M295" s="12">
        <v>1944</v>
      </c>
      <c r="N295" s="12">
        <f t="shared" si="14"/>
        <v>103.42139851055433</v>
      </c>
      <c r="O295" s="10">
        <v>2.9365999999999999</v>
      </c>
      <c r="P295" s="10">
        <v>0.27150000000000002</v>
      </c>
      <c r="Q295" s="11">
        <v>78</v>
      </c>
      <c r="R295" s="10">
        <f t="shared" si="15"/>
        <v>1.9817509999999998</v>
      </c>
      <c r="T295" s="11">
        <v>66.328599999999994</v>
      </c>
      <c r="U295" s="9" t="s">
        <v>63</v>
      </c>
      <c r="V295" s="9" t="s">
        <v>988</v>
      </c>
      <c r="W295" s="14">
        <v>4</v>
      </c>
    </row>
    <row r="296" spans="1:23" ht="28.5" customHeight="1">
      <c r="A296" s="9" t="s">
        <v>203</v>
      </c>
      <c r="B296" s="9" t="s">
        <v>522</v>
      </c>
      <c r="C296" s="9">
        <v>171</v>
      </c>
      <c r="D296" s="10">
        <v>0</v>
      </c>
      <c r="E296" s="10">
        <v>0.152</v>
      </c>
      <c r="F296" s="9" t="s">
        <v>5</v>
      </c>
      <c r="G296" s="9">
        <v>5</v>
      </c>
      <c r="H296" s="9" t="s">
        <v>204</v>
      </c>
      <c r="I296" s="9" t="s">
        <v>6</v>
      </c>
      <c r="J296" s="9" t="s">
        <v>86</v>
      </c>
      <c r="K296" s="11">
        <v>30</v>
      </c>
      <c r="L296" s="11">
        <v>5</v>
      </c>
      <c r="M296" s="12">
        <v>1988</v>
      </c>
      <c r="N296" s="12">
        <f t="shared" si="14"/>
        <v>153.50386802919752</v>
      </c>
      <c r="O296" s="10">
        <v>2.1962999999999999</v>
      </c>
      <c r="P296" s="10">
        <v>0.23499999999999999</v>
      </c>
      <c r="Q296" s="11">
        <v>86</v>
      </c>
      <c r="R296" s="10">
        <f t="shared" si="15"/>
        <v>1.5554000000000001</v>
      </c>
      <c r="T296" s="11">
        <v>61.9</v>
      </c>
      <c r="U296" s="9" t="s">
        <v>63</v>
      </c>
      <c r="V296" s="9" t="s">
        <v>987</v>
      </c>
      <c r="W296" s="14">
        <v>6</v>
      </c>
    </row>
    <row r="297" spans="1:23" ht="28.5" customHeight="1">
      <c r="A297" s="9" t="s">
        <v>203</v>
      </c>
      <c r="B297" s="9" t="s">
        <v>522</v>
      </c>
      <c r="C297" s="9">
        <v>171</v>
      </c>
      <c r="D297" s="10">
        <v>0.152</v>
      </c>
      <c r="E297" s="10">
        <v>8.6289999999999996</v>
      </c>
      <c r="F297" s="9" t="s">
        <v>5</v>
      </c>
      <c r="G297" s="9">
        <v>5</v>
      </c>
      <c r="H297" s="9" t="s">
        <v>204</v>
      </c>
      <c r="I297" s="9" t="s">
        <v>6</v>
      </c>
      <c r="J297" s="9" t="s">
        <v>73</v>
      </c>
      <c r="K297" s="11">
        <v>30</v>
      </c>
      <c r="L297" s="11">
        <v>5</v>
      </c>
      <c r="M297" s="12">
        <v>1950</v>
      </c>
      <c r="N297" s="12">
        <f t="shared" si="14"/>
        <v>128.96690875929301</v>
      </c>
      <c r="O297" s="10">
        <v>2.5322</v>
      </c>
      <c r="P297" s="10">
        <v>0.2475</v>
      </c>
      <c r="Q297" s="11">
        <v>85</v>
      </c>
      <c r="R297" s="10">
        <f t="shared" si="15"/>
        <v>1.8371749999999998</v>
      </c>
      <c r="T297" s="11">
        <v>64.061099999999996</v>
      </c>
      <c r="U297" s="9" t="s">
        <v>63</v>
      </c>
      <c r="V297" s="9" t="s">
        <v>987</v>
      </c>
      <c r="W297" s="14">
        <v>6</v>
      </c>
    </row>
    <row r="298" spans="1:23" ht="28.5" customHeight="1">
      <c r="A298" s="9" t="s">
        <v>205</v>
      </c>
      <c r="B298" s="9" t="s">
        <v>522</v>
      </c>
      <c r="C298" s="9">
        <v>172</v>
      </c>
      <c r="D298" s="10">
        <v>0</v>
      </c>
      <c r="E298" s="10">
        <v>7.7190000000000003</v>
      </c>
      <c r="F298" s="9" t="s">
        <v>5</v>
      </c>
      <c r="G298" s="9">
        <v>5</v>
      </c>
      <c r="H298" s="9" t="s">
        <v>206</v>
      </c>
      <c r="I298" s="9" t="s">
        <v>6</v>
      </c>
      <c r="J298" s="9" t="s">
        <v>73</v>
      </c>
      <c r="K298" s="11">
        <v>147.06180000000001</v>
      </c>
      <c r="L298" s="11">
        <v>24.177399999999999</v>
      </c>
      <c r="M298" s="12">
        <v>2010</v>
      </c>
      <c r="N298" s="12">
        <f t="shared" si="14"/>
        <v>41.726213037688353</v>
      </c>
      <c r="O298" s="10">
        <v>4.2</v>
      </c>
      <c r="P298" s="10">
        <v>0.02</v>
      </c>
      <c r="Q298" s="11">
        <v>100</v>
      </c>
      <c r="R298" s="10">
        <f t="shared" si="15"/>
        <v>4.1984000000000004</v>
      </c>
      <c r="T298" s="11">
        <v>61.606299999999997</v>
      </c>
      <c r="U298" s="9" t="s">
        <v>63</v>
      </c>
      <c r="V298" s="9"/>
    </row>
    <row r="299" spans="1:23" ht="28.5" customHeight="1">
      <c r="A299" s="9" t="s">
        <v>205</v>
      </c>
      <c r="B299" s="9" t="s">
        <v>522</v>
      </c>
      <c r="C299" s="9">
        <v>172</v>
      </c>
      <c r="D299" s="10">
        <v>7.7190000000000003</v>
      </c>
      <c r="E299" s="10">
        <v>11.263</v>
      </c>
      <c r="F299" s="9" t="s">
        <v>5</v>
      </c>
      <c r="G299" s="9">
        <v>5</v>
      </c>
      <c r="H299" s="9" t="s">
        <v>206</v>
      </c>
      <c r="I299" s="9" t="s">
        <v>6</v>
      </c>
      <c r="J299" s="9" t="s">
        <v>73</v>
      </c>
      <c r="K299" s="11">
        <v>90</v>
      </c>
      <c r="L299" s="11">
        <v>15</v>
      </c>
      <c r="M299" s="12">
        <v>2010</v>
      </c>
      <c r="N299" s="12">
        <f t="shared" si="14"/>
        <v>41.726213037688353</v>
      </c>
      <c r="O299" s="10">
        <v>4.2</v>
      </c>
      <c r="P299" s="10">
        <v>0.02</v>
      </c>
      <c r="Q299" s="11">
        <v>100</v>
      </c>
      <c r="R299" s="10">
        <f t="shared" si="15"/>
        <v>4.1984000000000004</v>
      </c>
      <c r="T299" s="11">
        <v>64.677800000000005</v>
      </c>
      <c r="U299" s="9" t="s">
        <v>63</v>
      </c>
      <c r="V299" s="9"/>
    </row>
    <row r="300" spans="1:23" ht="28.5" customHeight="1">
      <c r="A300" s="9" t="s">
        <v>207</v>
      </c>
      <c r="B300" s="9" t="s">
        <v>522</v>
      </c>
      <c r="C300" s="9">
        <v>173</v>
      </c>
      <c r="D300" s="10">
        <v>0</v>
      </c>
      <c r="E300" s="10">
        <v>0.63500000000000001</v>
      </c>
      <c r="F300" s="9" t="s">
        <v>5</v>
      </c>
      <c r="G300" s="9">
        <v>5</v>
      </c>
      <c r="H300" s="9" t="s">
        <v>208</v>
      </c>
      <c r="I300" s="9" t="s">
        <v>6</v>
      </c>
      <c r="J300" s="9" t="s">
        <v>73</v>
      </c>
      <c r="K300" s="11">
        <v>146</v>
      </c>
      <c r="L300" s="11">
        <v>9</v>
      </c>
      <c r="M300" s="12">
        <v>1993</v>
      </c>
      <c r="N300" s="12">
        <f t="shared" si="14"/>
        <v>129.22583953308768</v>
      </c>
      <c r="O300" s="10">
        <v>2.5284</v>
      </c>
      <c r="P300" s="10">
        <v>0.20269999999999999</v>
      </c>
      <c r="Q300" s="11">
        <v>93</v>
      </c>
      <c r="R300" s="10">
        <f t="shared" si="15"/>
        <v>2.15405084</v>
      </c>
      <c r="T300" s="11">
        <v>56.9</v>
      </c>
      <c r="U300" s="9" t="s">
        <v>63</v>
      </c>
      <c r="V300" s="9" t="s">
        <v>987</v>
      </c>
      <c r="W300" s="14">
        <v>7</v>
      </c>
    </row>
    <row r="301" spans="1:23" ht="28.5" customHeight="1">
      <c r="A301" s="9" t="s">
        <v>207</v>
      </c>
      <c r="B301" s="9" t="s">
        <v>522</v>
      </c>
      <c r="C301" s="9">
        <v>173</v>
      </c>
      <c r="D301" s="10">
        <v>0.63500000000000001</v>
      </c>
      <c r="E301" s="10">
        <v>1.61</v>
      </c>
      <c r="F301" s="9" t="s">
        <v>5</v>
      </c>
      <c r="G301" s="9">
        <v>5</v>
      </c>
      <c r="H301" s="9" t="s">
        <v>209</v>
      </c>
      <c r="I301" s="9" t="s">
        <v>6</v>
      </c>
      <c r="J301" s="9" t="s">
        <v>73</v>
      </c>
      <c r="K301" s="11">
        <v>146</v>
      </c>
      <c r="L301" s="11">
        <v>9</v>
      </c>
      <c r="M301" s="12">
        <v>1993</v>
      </c>
      <c r="N301" s="12">
        <f t="shared" si="14"/>
        <v>141.10947273627525</v>
      </c>
      <c r="O301" s="10">
        <v>2.36</v>
      </c>
      <c r="P301" s="10">
        <v>0.2155</v>
      </c>
      <c r="Q301" s="11">
        <v>93</v>
      </c>
      <c r="R301" s="10">
        <f t="shared" si="15"/>
        <v>1.9642390000000001</v>
      </c>
      <c r="T301" s="11">
        <v>60.94</v>
      </c>
      <c r="U301" s="9" t="s">
        <v>63</v>
      </c>
      <c r="V301" s="9" t="s">
        <v>987</v>
      </c>
      <c r="W301" s="14">
        <v>7</v>
      </c>
    </row>
    <row r="302" spans="1:23" ht="28.5" customHeight="1">
      <c r="A302" s="9" t="s">
        <v>210</v>
      </c>
      <c r="B302" s="9" t="s">
        <v>522</v>
      </c>
      <c r="C302" s="9">
        <v>175</v>
      </c>
      <c r="D302" s="10">
        <v>0</v>
      </c>
      <c r="E302" s="10">
        <v>0.32</v>
      </c>
      <c r="F302" s="9" t="s">
        <v>5</v>
      </c>
      <c r="G302" s="9">
        <v>5</v>
      </c>
      <c r="H302" s="9" t="s">
        <v>211</v>
      </c>
      <c r="I302" s="9" t="s">
        <v>6</v>
      </c>
      <c r="J302" s="9" t="s">
        <v>73</v>
      </c>
      <c r="K302" s="11">
        <v>106</v>
      </c>
      <c r="L302" s="11">
        <v>17</v>
      </c>
      <c r="M302" s="12">
        <v>1943</v>
      </c>
      <c r="N302" s="12">
        <f t="shared" si="14"/>
        <v>96.832268133341813</v>
      </c>
      <c r="O302" s="10">
        <v>3.0510000000000002</v>
      </c>
      <c r="P302" s="10">
        <v>9.6199999999999994E-2</v>
      </c>
      <c r="Q302" s="11">
        <v>92</v>
      </c>
      <c r="R302" s="10">
        <f t="shared" si="15"/>
        <v>2.7739822400000005</v>
      </c>
      <c r="T302" s="11">
        <v>54.35</v>
      </c>
      <c r="U302" s="9" t="s">
        <v>63</v>
      </c>
      <c r="V302" s="9" t="s">
        <v>987</v>
      </c>
      <c r="W302" s="14">
        <v>29</v>
      </c>
    </row>
    <row r="303" spans="1:23">
      <c r="R303" s="10"/>
    </row>
    <row r="304" spans="1:23">
      <c r="R304" s="10"/>
    </row>
    <row r="305" spans="18:18">
      <c r="R305" s="10"/>
    </row>
    <row r="306" spans="18:18">
      <c r="R306" s="10"/>
    </row>
    <row r="307" spans="18:18">
      <c r="R307" s="10"/>
    </row>
    <row r="308" spans="18:18">
      <c r="R308" s="10"/>
    </row>
    <row r="309" spans="18:18">
      <c r="R309" s="10"/>
    </row>
    <row r="310" spans="18:18">
      <c r="R310" s="10"/>
    </row>
    <row r="311" spans="18:18">
      <c r="R311" s="10"/>
    </row>
    <row r="312" spans="18:18">
      <c r="R312" s="10"/>
    </row>
    <row r="313" spans="18:18">
      <c r="R313" s="10"/>
    </row>
    <row r="314" spans="18:18">
      <c r="R314" s="10"/>
    </row>
    <row r="315" spans="18:18">
      <c r="R315" s="10"/>
    </row>
    <row r="316" spans="18:18">
      <c r="R316" s="10"/>
    </row>
    <row r="317" spans="18:18">
      <c r="R317" s="10"/>
    </row>
    <row r="318" spans="18:18">
      <c r="R318" s="10"/>
    </row>
    <row r="319" spans="18:18">
      <c r="R319" s="10"/>
    </row>
    <row r="320" spans="18:18">
      <c r="R320" s="10"/>
    </row>
    <row r="321" spans="18:18">
      <c r="R321" s="10"/>
    </row>
    <row r="322" spans="18:18">
      <c r="R322" s="10"/>
    </row>
    <row r="323" spans="18:18">
      <c r="R323" s="10"/>
    </row>
    <row r="324" spans="18:18">
      <c r="R324" s="10"/>
    </row>
    <row r="325" spans="18:18">
      <c r="R325" s="10"/>
    </row>
    <row r="326" spans="18:18">
      <c r="R326" s="10"/>
    </row>
    <row r="327" spans="18:18">
      <c r="R327" s="10"/>
    </row>
    <row r="328" spans="18:18">
      <c r="R328" s="10"/>
    </row>
    <row r="329" spans="18:18">
      <c r="R329" s="10"/>
    </row>
    <row r="330" spans="18:18">
      <c r="R330" s="10"/>
    </row>
    <row r="331" spans="18:18">
      <c r="R331" s="10"/>
    </row>
    <row r="332" spans="18:18">
      <c r="R332" s="10"/>
    </row>
    <row r="333" spans="18:18">
      <c r="R333" s="10"/>
    </row>
    <row r="334" spans="18:18">
      <c r="R334" s="10"/>
    </row>
    <row r="335" spans="18:18">
      <c r="R335" s="10"/>
    </row>
    <row r="336" spans="18:18">
      <c r="R336" s="10"/>
    </row>
    <row r="337" spans="18:18">
      <c r="R337" s="10"/>
    </row>
    <row r="338" spans="18:18">
      <c r="R338" s="10"/>
    </row>
    <row r="339" spans="18:18">
      <c r="R339" s="10"/>
    </row>
    <row r="340" spans="18:18">
      <c r="R340" s="10"/>
    </row>
    <row r="341" spans="18:18">
      <c r="R341" s="10"/>
    </row>
    <row r="342" spans="18:18">
      <c r="R342" s="10"/>
    </row>
    <row r="343" spans="18:18">
      <c r="R343" s="10"/>
    </row>
    <row r="344" spans="18:18">
      <c r="R344" s="10"/>
    </row>
    <row r="345" spans="18:18">
      <c r="R345" s="10"/>
    </row>
    <row r="346" spans="18:18">
      <c r="R346" s="10"/>
    </row>
    <row r="347" spans="18:18">
      <c r="R347" s="10"/>
    </row>
    <row r="348" spans="18:18">
      <c r="R348" s="10"/>
    </row>
    <row r="349" spans="18:18">
      <c r="R349" s="10"/>
    </row>
    <row r="350" spans="18:18">
      <c r="R350" s="10"/>
    </row>
    <row r="351" spans="18:18">
      <c r="R351" s="10"/>
    </row>
    <row r="352" spans="18:18">
      <c r="R352" s="10"/>
    </row>
    <row r="353" spans="18:18">
      <c r="R353" s="10"/>
    </row>
    <row r="354" spans="18:18">
      <c r="R354" s="10"/>
    </row>
    <row r="355" spans="18:18">
      <c r="R355" s="10"/>
    </row>
    <row r="356" spans="18:18">
      <c r="R356" s="10"/>
    </row>
    <row r="357" spans="18:18">
      <c r="R357" s="10"/>
    </row>
    <row r="358" spans="18:18">
      <c r="R358" s="10"/>
    </row>
    <row r="359" spans="18:18">
      <c r="R359" s="10"/>
    </row>
    <row r="360" spans="18:18">
      <c r="R360" s="10"/>
    </row>
    <row r="361" spans="18:18">
      <c r="R361" s="10"/>
    </row>
    <row r="362" spans="18:18">
      <c r="R362" s="10"/>
    </row>
    <row r="363" spans="18:18">
      <c r="R363" s="10"/>
    </row>
    <row r="364" spans="18:18">
      <c r="R364" s="10"/>
    </row>
    <row r="365" spans="18:18">
      <c r="R365" s="10"/>
    </row>
    <row r="366" spans="18:18">
      <c r="R366" s="10"/>
    </row>
    <row r="367" spans="18:18">
      <c r="R367" s="10"/>
    </row>
    <row r="368" spans="18:18">
      <c r="R368" s="10"/>
    </row>
    <row r="369" spans="18:18">
      <c r="R369" s="10"/>
    </row>
    <row r="370" spans="18:18">
      <c r="R370" s="10"/>
    </row>
    <row r="371" spans="18:18">
      <c r="R371" s="10"/>
    </row>
    <row r="372" spans="18:18">
      <c r="R372" s="10"/>
    </row>
    <row r="373" spans="18:18">
      <c r="R373" s="10"/>
    </row>
    <row r="374" spans="18:18">
      <c r="R374" s="10"/>
    </row>
    <row r="375" spans="18:18">
      <c r="R375" s="10"/>
    </row>
    <row r="376" spans="18:18">
      <c r="R376" s="10"/>
    </row>
    <row r="377" spans="18:18">
      <c r="R377" s="10"/>
    </row>
    <row r="378" spans="18:18">
      <c r="R378" s="10"/>
    </row>
    <row r="379" spans="18:18">
      <c r="R379" s="10"/>
    </row>
    <row r="380" spans="18:18">
      <c r="R380" s="10"/>
    </row>
    <row r="381" spans="18:18">
      <c r="R381" s="10"/>
    </row>
    <row r="382" spans="18:18">
      <c r="R382" s="10"/>
    </row>
    <row r="383" spans="18:18">
      <c r="R383" s="10"/>
    </row>
    <row r="384" spans="18:18">
      <c r="R384" s="10"/>
    </row>
    <row r="385" spans="18:18">
      <c r="R385" s="10"/>
    </row>
    <row r="386" spans="18:18">
      <c r="R386" s="10"/>
    </row>
    <row r="387" spans="18:18">
      <c r="R387" s="10"/>
    </row>
    <row r="388" spans="18:18">
      <c r="R388" s="10"/>
    </row>
  </sheetData>
  <sortState ref="A2:Q302">
    <sortCondition ref="A2:A302"/>
    <sortCondition ref="B2:B302"/>
  </sortState>
  <printOptions horizontalCentered="1" gridLines="1"/>
  <pageMargins left="0.45" right="0.45" top="0.75" bottom="0.75" header="0.3" footer="0.3"/>
  <pageSetup scale="55" firstPageNumber="84" fitToHeight="15" orientation="landscape" useFirstPageNumber="1" r:id="rId1"/>
  <headerFooter>
    <oddHeader>&amp;C&amp;22District 5 Current Condition Data by Route, Milepost</oddHeader>
    <oddFooter>&amp;C&amp;16&amp;P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District 1</vt:lpstr>
      <vt:lpstr>District 2</vt:lpstr>
      <vt:lpstr>District 3</vt:lpstr>
      <vt:lpstr>District 4</vt:lpstr>
      <vt:lpstr>District 5</vt:lpstr>
      <vt:lpstr>'District 1'!Print_Titles</vt:lpstr>
      <vt:lpstr>'District 2'!Print_Titles</vt:lpstr>
      <vt:lpstr>'District 3'!Print_Titles</vt:lpstr>
      <vt:lpstr>'District 4'!Print_Titles</vt:lpstr>
      <vt:lpstr>'District 5'!Print_Titles</vt:lpstr>
    </vt:vector>
  </TitlesOfParts>
  <Company>WYDOT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wydot</dc:creator>
  <cp:lastModifiedBy>GGOODM</cp:lastModifiedBy>
  <cp:lastPrinted>2011-10-10T19:06:00Z</cp:lastPrinted>
  <dcterms:created xsi:type="dcterms:W3CDTF">2010-09-03T20:04:49Z</dcterms:created>
  <dcterms:modified xsi:type="dcterms:W3CDTF">2011-10-10T19:07:39Z</dcterms:modified>
</cp:coreProperties>
</file>