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essica.izeppi\Desktop\"/>
    </mc:Choice>
  </mc:AlternateContent>
  <bookViews>
    <workbookView xWindow="0" yWindow="0" windowWidth="19440" windowHeight="7155" firstSheet="1" activeTab="2"/>
  </bookViews>
  <sheets>
    <sheet name="Formato de Solicitud de Viaje" sheetId="3" state="hidden" r:id="rId1"/>
    <sheet name="GRUPO" sheetId="11" r:id="rId2"/>
    <sheet name="VIAJE " sheetId="9" r:id="rId3"/>
    <sheet name="PRUEBA (2)" sheetId="6" state="hidden" r:id="rId4"/>
    <sheet name="Dato" sheetId="5" state="hidden" r:id="rId5"/>
  </sheets>
  <externalReferences>
    <externalReference r:id="rId6"/>
  </externalReferences>
  <definedNames>
    <definedName name="_xlnm.Print_Area" localSheetId="1">GRUPO!$A$1:$J$46</definedName>
    <definedName name="_xlnm.Print_Area" localSheetId="2">'VIAJE '!$A$1:$J$36</definedName>
  </definedNames>
  <calcPr calcId="152511"/>
</workbook>
</file>

<file path=xl/calcChain.xml><?xml version="1.0" encoding="utf-8"?>
<calcChain xmlns="http://schemas.openxmlformats.org/spreadsheetml/2006/main">
  <c r="E28" i="11" l="1"/>
  <c r="I21" i="11"/>
  <c r="J21" i="11" s="1"/>
  <c r="I20" i="11"/>
  <c r="J20" i="11" s="1"/>
  <c r="I19" i="11"/>
  <c r="J19" i="11" s="1"/>
  <c r="I18" i="11"/>
  <c r="J18" i="11" s="1"/>
  <c r="J17" i="11"/>
  <c r="I17" i="11"/>
  <c r="I24" i="11"/>
  <c r="J24" i="11" s="1"/>
  <c r="I27" i="11"/>
  <c r="J27" i="11" s="1"/>
  <c r="I22" i="11"/>
  <c r="J22" i="11" s="1"/>
  <c r="G28" i="11"/>
  <c r="F28" i="11"/>
  <c r="I26" i="11"/>
  <c r="J26" i="11" s="1"/>
  <c r="I25" i="11"/>
  <c r="J25" i="11" s="1"/>
  <c r="I23" i="11"/>
  <c r="J23" i="11" s="1"/>
  <c r="I16" i="11"/>
  <c r="J16" i="11" s="1"/>
  <c r="J28" i="11" s="1"/>
  <c r="I15" i="11"/>
  <c r="C4" i="11"/>
  <c r="I28" i="11" l="1"/>
  <c r="J15" i="11"/>
  <c r="C4" i="9"/>
  <c r="I16" i="9" l="1"/>
  <c r="E18" i="9"/>
  <c r="I17" i="9"/>
  <c r="J17" i="9" s="1"/>
  <c r="G18" i="9"/>
  <c r="F18" i="9"/>
  <c r="I15" i="9"/>
  <c r="J31" i="6"/>
  <c r="G31" i="6"/>
  <c r="J29" i="6"/>
  <c r="K29" i="6"/>
  <c r="I29" i="6"/>
  <c r="J30" i="6"/>
  <c r="I30" i="6"/>
  <c r="H31" i="6"/>
  <c r="C4" i="6"/>
  <c r="K30" i="6"/>
  <c r="I15" i="6"/>
  <c r="J15" i="6"/>
  <c r="I16" i="6"/>
  <c r="J16" i="6"/>
  <c r="K16" i="6"/>
  <c r="I17" i="6"/>
  <c r="J17" i="6"/>
  <c r="K17" i="6"/>
  <c r="I18" i="6"/>
  <c r="J18" i="6"/>
  <c r="K18" i="6"/>
  <c r="I19" i="6"/>
  <c r="J19" i="6"/>
  <c r="K19" i="6"/>
  <c r="I20" i="6"/>
  <c r="J20" i="6"/>
  <c r="K20" i="6"/>
  <c r="I21" i="6"/>
  <c r="J21" i="6"/>
  <c r="K21" i="6"/>
  <c r="I22" i="6"/>
  <c r="J22" i="6"/>
  <c r="K22" i="6"/>
  <c r="I23" i="6"/>
  <c r="J23" i="6"/>
  <c r="K23" i="6"/>
  <c r="I24" i="6"/>
  <c r="J24" i="6"/>
  <c r="K24" i="6"/>
  <c r="I25" i="6"/>
  <c r="J25" i="6"/>
  <c r="K25" i="6"/>
  <c r="I26" i="6"/>
  <c r="J26" i="6"/>
  <c r="K26" i="6"/>
  <c r="I27" i="6"/>
  <c r="J27" i="6"/>
  <c r="K27" i="6"/>
  <c r="I28" i="6"/>
  <c r="J28" i="6"/>
  <c r="K28" i="6"/>
  <c r="F31" i="6"/>
  <c r="E31" i="6"/>
  <c r="H21" i="3"/>
  <c r="I21" i="3"/>
  <c r="H20" i="3"/>
  <c r="I20" i="3"/>
  <c r="K15" i="6"/>
  <c r="K31" i="6"/>
  <c r="J15" i="9" l="1"/>
  <c r="J18" i="9" s="1"/>
  <c r="I18" i="9"/>
  <c r="J16" i="9"/>
</calcChain>
</file>

<file path=xl/comments1.xml><?xml version="1.0" encoding="utf-8"?>
<comments xmlns="http://schemas.openxmlformats.org/spreadsheetml/2006/main">
  <authors>
    <author>Jessica Izeppi</author>
  </authors>
  <commentList>
    <comment ref="H4" authorId="0" shapeId="0">
      <text>
        <r>
          <rPr>
            <b/>
            <sz val="9"/>
            <color indexed="81"/>
            <rFont val="Tahoma"/>
            <charset val="1"/>
          </rPr>
          <t>Jessica Izeppi:</t>
        </r>
        <r>
          <rPr>
            <sz val="9"/>
            <color indexed="81"/>
            <rFont val="Tahoma"/>
            <charset val="1"/>
          </rPr>
          <t xml:space="preserve">
PARA QUE SE SOLICITA EL VIAJE</t>
        </r>
      </text>
    </comment>
    <comment ref="C6" authorId="0" shapeId="0">
      <text>
        <r>
          <rPr>
            <b/>
            <sz val="9"/>
            <color indexed="81"/>
            <rFont val="Tahoma"/>
            <charset val="1"/>
          </rPr>
          <t>Jessica Izeppi:</t>
        </r>
        <r>
          <rPr>
            <sz val="9"/>
            <color indexed="81"/>
            <rFont val="Tahoma"/>
            <charset val="1"/>
          </rPr>
          <t xml:space="preserve">
NOBRE DE QUIEN REQUIRE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Jessica Izeppi:</t>
        </r>
        <r>
          <rPr>
            <sz val="9"/>
            <color indexed="81"/>
            <rFont val="Tahoma"/>
            <charset val="1"/>
          </rPr>
          <t xml:space="preserve">
DESTINO Y FECHA DE VIAJE
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Jessica Izeppi:</t>
        </r>
        <r>
          <rPr>
            <sz val="9"/>
            <color indexed="81"/>
            <rFont val="Tahoma"/>
            <charset val="1"/>
          </rPr>
          <t xml:space="preserve">
DESTINO Y FECHA DE VIAJE
</t>
        </r>
      </text>
    </comment>
    <comment ref="B17" authorId="0" shapeId="0">
      <text>
        <r>
          <rPr>
            <b/>
            <sz val="9"/>
            <color indexed="81"/>
            <rFont val="Tahoma"/>
            <charset val="1"/>
          </rPr>
          <t>Jessica Izeppi:</t>
        </r>
        <r>
          <rPr>
            <sz val="9"/>
            <color indexed="81"/>
            <rFont val="Tahoma"/>
            <charset val="1"/>
          </rPr>
          <t xml:space="preserve">
DESTINO Y FECHA DE VIAJE
</t>
        </r>
      </text>
    </comment>
    <comment ref="B18" authorId="0" shapeId="0">
      <text>
        <r>
          <rPr>
            <b/>
            <sz val="9"/>
            <color indexed="81"/>
            <rFont val="Tahoma"/>
            <charset val="1"/>
          </rPr>
          <t>Jessica Izeppi:</t>
        </r>
        <r>
          <rPr>
            <sz val="9"/>
            <color indexed="81"/>
            <rFont val="Tahoma"/>
            <charset val="1"/>
          </rPr>
          <t xml:space="preserve">
DESTINO Y FECHA DE VIAJE
</t>
        </r>
      </text>
    </comment>
    <comment ref="B19" authorId="0" shapeId="0">
      <text>
        <r>
          <rPr>
            <b/>
            <sz val="9"/>
            <color indexed="81"/>
            <rFont val="Tahoma"/>
            <charset val="1"/>
          </rPr>
          <t>Jessica Izeppi:</t>
        </r>
        <r>
          <rPr>
            <sz val="9"/>
            <color indexed="81"/>
            <rFont val="Tahoma"/>
            <charset val="1"/>
          </rPr>
          <t xml:space="preserve">
DESTINO Y FECHA DE VIAJE
</t>
        </r>
      </text>
    </comment>
    <comment ref="B20" authorId="0" shapeId="0">
      <text>
        <r>
          <rPr>
            <b/>
            <sz val="9"/>
            <color indexed="81"/>
            <rFont val="Tahoma"/>
            <charset val="1"/>
          </rPr>
          <t>Jessica Izeppi:</t>
        </r>
        <r>
          <rPr>
            <sz val="9"/>
            <color indexed="81"/>
            <rFont val="Tahoma"/>
            <charset val="1"/>
          </rPr>
          <t xml:space="preserve">
DESTINO Y FECHA DE VIAJE
</t>
        </r>
      </text>
    </comment>
    <comment ref="B21" authorId="0" shapeId="0">
      <text>
        <r>
          <rPr>
            <b/>
            <sz val="9"/>
            <color indexed="81"/>
            <rFont val="Tahoma"/>
            <charset val="1"/>
          </rPr>
          <t>Jessica Izeppi:</t>
        </r>
        <r>
          <rPr>
            <sz val="9"/>
            <color indexed="81"/>
            <rFont val="Tahoma"/>
            <charset val="1"/>
          </rPr>
          <t xml:space="preserve">
DESTINO Y FECHA DE VIAJE
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Jessica Izeppi:</t>
        </r>
        <r>
          <rPr>
            <sz val="9"/>
            <color indexed="81"/>
            <rFont val="Tahoma"/>
            <charset val="1"/>
          </rPr>
          <t xml:space="preserve">
VIATICOS (TAXI, ALIMENTACION,)</t>
        </r>
      </text>
    </comment>
  </commentList>
</comments>
</file>

<file path=xl/comments2.xml><?xml version="1.0" encoding="utf-8"?>
<comments xmlns="http://schemas.openxmlformats.org/spreadsheetml/2006/main">
  <authors>
    <author>Jessica Izeppi</author>
  </authors>
  <commentList>
    <comment ref="H4" authorId="0" shapeId="0">
      <text>
        <r>
          <rPr>
            <b/>
            <sz val="9"/>
            <color indexed="81"/>
            <rFont val="Tahoma"/>
            <charset val="1"/>
          </rPr>
          <t>Jessica Izeppi:</t>
        </r>
        <r>
          <rPr>
            <sz val="9"/>
            <color indexed="81"/>
            <rFont val="Tahoma"/>
            <charset val="1"/>
          </rPr>
          <t xml:space="preserve">
PARA QUE SE SOLICITA EL VIAJE</t>
        </r>
      </text>
    </comment>
    <comment ref="C6" authorId="0" shapeId="0">
      <text>
        <r>
          <rPr>
            <b/>
            <sz val="9"/>
            <color indexed="81"/>
            <rFont val="Tahoma"/>
            <charset val="1"/>
          </rPr>
          <t>Jessica Izeppi:</t>
        </r>
        <r>
          <rPr>
            <sz val="9"/>
            <color indexed="81"/>
            <rFont val="Tahoma"/>
            <charset val="1"/>
          </rPr>
          <t xml:space="preserve">
NOBRE DE QUIEN REQUIRE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Jessica Izeppi:</t>
        </r>
        <r>
          <rPr>
            <sz val="9"/>
            <color indexed="81"/>
            <rFont val="Tahoma"/>
            <charset val="1"/>
          </rPr>
          <t xml:space="preserve">
DESTINO Y FECHA DE VIAJE
</t>
        </r>
      </text>
    </comment>
    <comment ref="A17" authorId="0" shapeId="0">
      <text>
        <r>
          <rPr>
            <b/>
            <sz val="9"/>
            <color indexed="81"/>
            <rFont val="Tahoma"/>
            <charset val="1"/>
          </rPr>
          <t>Jessica Izeppi:</t>
        </r>
        <r>
          <rPr>
            <sz val="9"/>
            <color indexed="81"/>
            <rFont val="Tahoma"/>
            <charset val="1"/>
          </rPr>
          <t xml:space="preserve">
VIATICOS (TAXI, ALIMENTACION,)</t>
        </r>
      </text>
    </comment>
  </commentList>
</comments>
</file>

<file path=xl/sharedStrings.xml><?xml version="1.0" encoding="utf-8"?>
<sst xmlns="http://schemas.openxmlformats.org/spreadsheetml/2006/main" count="291" uniqueCount="125">
  <si>
    <t>TOTAL</t>
  </si>
  <si>
    <t>OTROS</t>
  </si>
  <si>
    <t>REQUISICIÓN PARA COMPRA DE BIENES Y SERVICIOS</t>
  </si>
  <si>
    <t>Fecha:</t>
  </si>
  <si>
    <t>Solicitante:</t>
  </si>
  <si>
    <t>Moneda</t>
  </si>
  <si>
    <t>Tipo de Cambio:</t>
  </si>
  <si>
    <t>Fecha de recepción  por Responsables de Gestion de Viajes</t>
  </si>
  <si>
    <t>Empresa</t>
  </si>
  <si>
    <t>Viaje</t>
  </si>
  <si>
    <t>Descripción</t>
  </si>
  <si>
    <t>Cuenta Contable</t>
  </si>
  <si>
    <t>Centro de Costo</t>
  </si>
  <si>
    <t>Cantidad</t>
  </si>
  <si>
    <t>Precio Unitario</t>
  </si>
  <si>
    <t>Total moneda de requisición</t>
  </si>
  <si>
    <t>Total US$</t>
  </si>
  <si>
    <t>Total Presupuesto US$</t>
  </si>
  <si>
    <t>USD</t>
  </si>
  <si>
    <t>OBSERVACIONES:</t>
  </si>
  <si>
    <t>Se puede describir el motivo del viaje, y se puede indicar fechas, horarios, no. Vuelo, linea aerea, etc. del itinerario escogido</t>
  </si>
  <si>
    <t>1er. Autorización</t>
  </si>
  <si>
    <t>2da. Autorización</t>
  </si>
  <si>
    <t>Dirección Financiera / Alejandro Villavicencio</t>
  </si>
  <si>
    <t>Dirección General / Francisco Perez</t>
  </si>
  <si>
    <t>Revisión</t>
  </si>
  <si>
    <t>Contabilidad / Finanzas</t>
  </si>
  <si>
    <t xml:space="preserve">Altian Prama Gruppe </t>
  </si>
  <si>
    <t>Nombre de la empresa a la que pertenece el colaborador</t>
  </si>
  <si>
    <r>
      <t xml:space="preserve">Compañía: 
</t>
    </r>
    <r>
      <rPr>
        <b/>
        <sz val="6"/>
        <rFont val="Arial"/>
        <family val="2"/>
      </rPr>
      <t>(que absorbe el gasto)</t>
    </r>
  </si>
  <si>
    <t>Jose Bello</t>
  </si>
  <si>
    <t>Boleto GT / PA   2 Septiembre 2016 
Boleto PA / GT   5 Sepitembre 2016
Jose Bello</t>
  </si>
  <si>
    <t>HOSPEDAJE / Chek in 2 Septiembre 2016 
Chek out 5 Septiembre 2016
Jose Bello</t>
  </si>
  <si>
    <t>Compañía:</t>
  </si>
  <si>
    <t>EMPRESA</t>
  </si>
  <si>
    <t>Altian Pharma Gruppe de Centro America, S.A.</t>
  </si>
  <si>
    <t>Asta Medica Centroamericana, S.A.</t>
  </si>
  <si>
    <t>Altian Pharma, S.A.</t>
  </si>
  <si>
    <t>Boleto</t>
  </si>
  <si>
    <t>Hospedaje</t>
  </si>
  <si>
    <t>1er. Autorización:</t>
  </si>
  <si>
    <t>2da. Autorización:</t>
  </si>
  <si>
    <t>Total Precio Unitario</t>
  </si>
  <si>
    <t>6490000 Gastos de Formacion (Capacitaciones)</t>
  </si>
  <si>
    <t>6270406 Conferencias (Reunion de Gerentes)</t>
  </si>
  <si>
    <t xml:space="preserve">6270411 Convenciones y Conferencias </t>
  </si>
  <si>
    <t>6295100 Viajes</t>
  </si>
  <si>
    <t>6295101 Gastos de Viaje - Hoteles y Manutencion</t>
  </si>
  <si>
    <t>Altian_Pharma_Gruppe</t>
  </si>
  <si>
    <t>3500101010 SERVICIOS GENERALES</t>
  </si>
  <si>
    <t>3500102001 CONTABILIDAD FINANZAS</t>
  </si>
  <si>
    <t>3500102002 TESORERIA</t>
  </si>
  <si>
    <t>3500104001 D.GENERAL (GERENCIA)</t>
  </si>
  <si>
    <t>3500108001 HR</t>
  </si>
  <si>
    <t>3500201001 COMERCIAL VENTAS</t>
  </si>
  <si>
    <t>3500201002 MARKETING</t>
  </si>
  <si>
    <t>3500201004 DISTRIBUTION</t>
  </si>
  <si>
    <t>3500201005 PROMOTION</t>
  </si>
  <si>
    <t>3500201006 DISTRIBUTION ONCOLOGIA</t>
  </si>
  <si>
    <t>3500201007 PROMOTION ONCOLOGIA</t>
  </si>
  <si>
    <t>3500301002 REGISTROS (REGENCIA)</t>
  </si>
  <si>
    <t>3500402002 I+D / LAB. ANALITICO</t>
  </si>
  <si>
    <t>3500701001 QA-GARANTIA CALIDAD</t>
  </si>
  <si>
    <t>3501001002 MANTENIMIENTO PLANTA</t>
  </si>
  <si>
    <t>3501101001 ALMACENES / DEPOSITO</t>
  </si>
  <si>
    <t>3501101005 COMPRAS/INVENTARIAB.</t>
  </si>
  <si>
    <t>3501201001 PRODUCCION GENERAL</t>
  </si>
  <si>
    <t>3501301001 MOD</t>
  </si>
  <si>
    <t>3501402003 EQUIPOS GENERALES</t>
  </si>
  <si>
    <t>3501601105 OTHER INCOME</t>
  </si>
  <si>
    <t>3501601110 OTHER PROVISION</t>
  </si>
  <si>
    <t>3501601120 NON RECURRING</t>
  </si>
  <si>
    <t>3501601130 OTHER EXP</t>
  </si>
  <si>
    <t>3501601131 OTHER PROVISION ONCOLOGIA</t>
  </si>
  <si>
    <t>Motivo del viaje:</t>
  </si>
  <si>
    <t>Solicitado:</t>
  </si>
  <si>
    <t>Otros</t>
  </si>
  <si>
    <t>Revisado:</t>
  </si>
  <si>
    <t xml:space="preserve">Reunión con el comité de la planta para desarrollar el proyecto de aumento de la producción y  para el desarrollo del proyecto de Dominicana entre otros proyectos que incluyen revisión de productos a registrar en el Caribe ingles y Cuba </t>
  </si>
  <si>
    <t xml:space="preserve">Boleto GUA/PTY 13 marzo 2017                 Boleto PTY/SDO 13 marzo 2017            Boleto SDO/PTY 18 marzo 2017                 Boleto PTY/GUA 18 marzo 2017
</t>
  </si>
  <si>
    <t>Horacio del Cid</t>
  </si>
  <si>
    <t>HOSPEDAJE</t>
  </si>
  <si>
    <t>BOLETO</t>
  </si>
  <si>
    <t xml:space="preserve">CONCEPTO </t>
  </si>
  <si>
    <t>Motivo de viaje:</t>
  </si>
  <si>
    <t>6239001 Patrocinios Médicos</t>
  </si>
  <si>
    <t>3501302001 MOI</t>
  </si>
  <si>
    <t>Dominicana</t>
  </si>
  <si>
    <t>SDQ</t>
  </si>
  <si>
    <t>Panaa</t>
  </si>
  <si>
    <t>PTY</t>
  </si>
  <si>
    <t>SJO</t>
  </si>
  <si>
    <t>CR</t>
  </si>
  <si>
    <t>NI</t>
  </si>
  <si>
    <t>HN</t>
  </si>
  <si>
    <t>SV</t>
  </si>
  <si>
    <t>SAL</t>
  </si>
  <si>
    <t>TGU</t>
  </si>
  <si>
    <t>SAP</t>
  </si>
  <si>
    <t>MGA</t>
  </si>
  <si>
    <t>GT</t>
  </si>
  <si>
    <t>GUA</t>
  </si>
  <si>
    <t>6299100 Charlas cientificas y Lanzamientos de Producto</t>
  </si>
  <si>
    <t>Caracas</t>
  </si>
  <si>
    <t>CCS</t>
  </si>
  <si>
    <t>Pistarini de Ezeiza (EZE)</t>
  </si>
  <si>
    <t>EZE</t>
  </si>
  <si>
    <t>Cancun</t>
  </si>
  <si>
    <t>CUN</t>
  </si>
  <si>
    <t>6299100 Feria y Simposios</t>
  </si>
  <si>
    <t>Buenos Aires pistari</t>
  </si>
  <si>
    <t xml:space="preserve">Lima Peru </t>
  </si>
  <si>
    <t>LIM</t>
  </si>
  <si>
    <t>FRS</t>
  </si>
  <si>
    <t>3500201003 VENTAS INSTITUCIONAL</t>
  </si>
  <si>
    <t>VENTAS ESPECIALIDADES</t>
  </si>
  <si>
    <t>3500203001 DESARROLLO DE NEGOCIO</t>
  </si>
  <si>
    <t>3599001001 COMPLIANCE</t>
  </si>
  <si>
    <t>6270412 Programa de Fidelidad</t>
  </si>
  <si>
    <t>3600701002 CONTROL DE CALIDAD</t>
  </si>
  <si>
    <t>Maracaibo</t>
  </si>
  <si>
    <t>MAR</t>
  </si>
  <si>
    <t>Ingrid Castillo</t>
  </si>
  <si>
    <t>PTY/TGU 16 julio 2018                           TGU/SAL 18 julio 2018   
SAL/PTY 20 julio 2018</t>
  </si>
  <si>
    <t xml:space="preserve">PTY/TGU 16 julio 2018                           TGU/SAL 18 julio 2018  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</si>
</sst>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0"/>
      <name val="Arial"/>
    </font>
    <font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i/>
      <sz val="10"/>
      <color theme="0"/>
      <name val="Arial"/>
      <family val="2"/>
    </font>
    <font>
      <b/>
      <u/>
      <sz val="10"/>
      <name val="Arial"/>
      <family val="2"/>
    </font>
    <font>
      <b/>
      <i/>
      <sz val="14"/>
      <name val="Arial"/>
      <family val="2"/>
    </font>
    <font>
      <sz val="14"/>
      <name val="Arial"/>
      <family val="2"/>
    </font>
    <font>
      <sz val="8"/>
      <color rgb="FF00B0F0"/>
      <name val="Arial"/>
      <family val="2"/>
    </font>
    <font>
      <b/>
      <sz val="6"/>
      <name val="Arial"/>
      <family val="2"/>
    </font>
    <font>
      <b/>
      <i/>
      <sz val="10"/>
      <name val="Arial"/>
      <family val="2"/>
    </font>
    <font>
      <b/>
      <i/>
      <sz val="10"/>
      <color theme="0"/>
      <name val="Arial"/>
      <family val="2"/>
    </font>
    <font>
      <b/>
      <sz val="7.5"/>
      <name val="Arial"/>
      <family val="2"/>
    </font>
    <font>
      <sz val="9"/>
      <name val="Arial"/>
      <family val="2"/>
    </font>
    <font>
      <sz val="1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3" fillId="0" borderId="0" xfId="0" applyFont="1"/>
    <xf numFmtId="0" fontId="0" fillId="0" borderId="0" xfId="0" applyFill="1" applyBorder="1"/>
    <xf numFmtId="0" fontId="0" fillId="0" borderId="0" xfId="0" applyBorder="1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3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0" fillId="2" borderId="1" xfId="0" applyFill="1" applyBorder="1"/>
    <xf numFmtId="0" fontId="1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/>
    <xf numFmtId="0" fontId="0" fillId="0" borderId="2" xfId="0" applyBorder="1"/>
    <xf numFmtId="0" fontId="6" fillId="0" borderId="0" xfId="0" applyFont="1"/>
    <xf numFmtId="0" fontId="7" fillId="0" borderId="0" xfId="0" applyFont="1"/>
    <xf numFmtId="0" fontId="8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0" borderId="4" xfId="0" applyFont="1" applyBorder="1" applyAlignment="1">
      <alignment horizontal="left" wrapText="1"/>
    </xf>
    <xf numFmtId="0" fontId="0" fillId="0" borderId="0" xfId="0" applyAlignment="1"/>
    <xf numFmtId="0" fontId="1" fillId="0" borderId="7" xfId="0" applyFont="1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1" fillId="0" borderId="7" xfId="0" applyFont="1" applyBorder="1" applyAlignment="1">
      <alignment vertical="center" wrapText="1"/>
    </xf>
    <xf numFmtId="0" fontId="11" fillId="3" borderId="7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 wrapText="1"/>
    </xf>
    <xf numFmtId="4" fontId="0" fillId="0" borderId="7" xfId="0" applyNumberFormat="1" applyBorder="1" applyAlignment="1">
      <alignment horizontal="center" vertical="center"/>
    </xf>
    <xf numFmtId="4" fontId="3" fillId="0" borderId="7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4" fontId="3" fillId="0" borderId="0" xfId="0" applyNumberFormat="1" applyFont="1" applyBorder="1" applyAlignment="1">
      <alignment horizontal="center" vertical="center"/>
    </xf>
    <xf numFmtId="4" fontId="11" fillId="3" borderId="7" xfId="0" applyNumberFormat="1" applyFont="1" applyFill="1" applyBorder="1" applyAlignment="1">
      <alignment horizontal="center" vertical="center" wrapText="1"/>
    </xf>
    <xf numFmtId="3" fontId="11" fillId="3" borderId="7" xfId="0" applyNumberFormat="1" applyFont="1" applyFill="1" applyBorder="1" applyAlignment="1">
      <alignment horizontal="center" vertical="center" wrapText="1"/>
    </xf>
    <xf numFmtId="1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4" fontId="3" fillId="2" borderId="4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0" fontId="3" fillId="0" borderId="7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top" wrapText="1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4" fontId="1" fillId="0" borderId="7" xfId="0" applyNumberFormat="1" applyFont="1" applyBorder="1" applyAlignment="1">
      <alignment horizontal="center" vertical="center"/>
    </xf>
    <xf numFmtId="0" fontId="3" fillId="5" borderId="7" xfId="0" applyFont="1" applyFill="1" applyBorder="1" applyAlignment="1">
      <alignment horizontal="left" vertical="center" wrapText="1"/>
    </xf>
    <xf numFmtId="4" fontId="0" fillId="5" borderId="7" xfId="0" applyNumberFormat="1" applyFill="1" applyBorder="1" applyAlignment="1">
      <alignment horizontal="center" vertical="center"/>
    </xf>
    <xf numFmtId="4" fontId="3" fillId="5" borderId="7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center" wrapText="1"/>
    </xf>
    <xf numFmtId="2" fontId="0" fillId="0" borderId="0" xfId="0" applyNumberForma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14" fontId="3" fillId="2" borderId="4" xfId="0" applyNumberFormat="1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1" fillId="5" borderId="7" xfId="0" applyFont="1" applyFill="1" applyBorder="1" applyAlignment="1" applyProtection="1">
      <alignment horizontal="left" vertical="center" wrapText="1"/>
      <protection locked="0"/>
    </xf>
    <xf numFmtId="0" fontId="0" fillId="5" borderId="7" xfId="0" applyFill="1" applyBorder="1" applyAlignment="1" applyProtection="1">
      <alignment horizontal="center" vertical="center"/>
      <protection locked="0"/>
    </xf>
    <xf numFmtId="4" fontId="0" fillId="5" borderId="7" xfId="0" applyNumberFormat="1" applyFill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4" fontId="0" fillId="0" borderId="7" xfId="0" applyNumberFormat="1" applyBorder="1" applyAlignment="1" applyProtection="1">
      <alignment horizontal="center" vertical="center"/>
      <protection locked="0"/>
    </xf>
    <xf numFmtId="0" fontId="1" fillId="0" borderId="7" xfId="0" applyFont="1" applyFill="1" applyBorder="1" applyAlignment="1" applyProtection="1">
      <alignment horizontal="left" vertical="center" wrapText="1"/>
      <protection locked="0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12" fillId="2" borderId="4" xfId="0" applyFont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11" fillId="3" borderId="7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4" fillId="0" borderId="10" xfId="0" applyFont="1" applyFill="1" applyBorder="1" applyAlignment="1" applyProtection="1">
      <alignment horizontal="left" vertical="top" wrapText="1"/>
      <protection locked="0"/>
    </xf>
    <xf numFmtId="0" fontId="13" fillId="0" borderId="12" xfId="0" applyFont="1" applyFill="1" applyBorder="1" applyAlignment="1" applyProtection="1">
      <alignment horizontal="left" vertical="top" wrapText="1"/>
      <protection locked="0"/>
    </xf>
    <xf numFmtId="0" fontId="13" fillId="0" borderId="5" xfId="0" applyFont="1" applyFill="1" applyBorder="1" applyAlignment="1" applyProtection="1">
      <alignment horizontal="left" vertical="top" wrapText="1"/>
      <protection locked="0"/>
    </xf>
    <xf numFmtId="0" fontId="13" fillId="0" borderId="8" xfId="0" applyFont="1" applyFill="1" applyBorder="1" applyAlignment="1" applyProtection="1">
      <alignment horizontal="left" vertical="top" wrapText="1"/>
      <protection locked="0"/>
    </xf>
    <xf numFmtId="0" fontId="13" fillId="0" borderId="0" xfId="0" applyFont="1" applyFill="1" applyBorder="1" applyAlignment="1" applyProtection="1">
      <alignment horizontal="left" vertical="top" wrapText="1"/>
      <protection locked="0"/>
    </xf>
    <xf numFmtId="0" fontId="13" fillId="0" borderId="9" xfId="0" applyFont="1" applyFill="1" applyBorder="1" applyAlignment="1" applyProtection="1">
      <alignment horizontal="left" vertical="top" wrapText="1"/>
      <protection locked="0"/>
    </xf>
    <xf numFmtId="0" fontId="13" fillId="0" borderId="11" xfId="0" applyFont="1" applyFill="1" applyBorder="1" applyAlignment="1" applyProtection="1">
      <alignment horizontal="left" vertical="top" wrapText="1"/>
      <protection locked="0"/>
    </xf>
    <xf numFmtId="0" fontId="13" fillId="0" borderId="13" xfId="0" applyFont="1" applyFill="1" applyBorder="1" applyAlignment="1" applyProtection="1">
      <alignment horizontal="left" vertical="top" wrapText="1"/>
      <protection locked="0"/>
    </xf>
    <xf numFmtId="0" fontId="13" fillId="0" borderId="6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Border="1" applyAlignment="1">
      <alignment horizontal="center"/>
    </xf>
    <xf numFmtId="0" fontId="1" fillId="4" borderId="3" xfId="0" applyFont="1" applyFill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14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ea5ffa92da39be017f973b1e52d95258d7bdfa76@zimbra" TargetMode="Externa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1066800</xdr:colOff>
      <xdr:row>3</xdr:row>
      <xdr:rowOff>76200</xdr:rowOff>
    </xdr:to>
    <xdr:pic>
      <xdr:nvPicPr>
        <xdr:cNvPr id="2" name="Imagen 1" descr="cid:ea5ffa92da39be017f973b1e52d95258d7bdfa76@zimbra"/>
        <xdr:cNvPicPr/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"/>
          <a:ext cx="8823960" cy="4114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0</xdr:row>
      <xdr:rowOff>0</xdr:rowOff>
    </xdr:from>
    <xdr:to>
      <xdr:col>9</xdr:col>
      <xdr:colOff>990600</xdr:colOff>
      <xdr:row>2</xdr:row>
      <xdr:rowOff>0</xdr:rowOff>
    </xdr:to>
    <xdr:sp macro="" textlink="">
      <xdr:nvSpPr>
        <xdr:cNvPr id="2" name="Object 3" hidden="1">
          <a:extLst>
            <a:ext uri="{63B3BB69-23CF-44E3-9099-C40C66FF867C}">
              <a14:compatExt xmlns:a14="http://schemas.microsoft.com/office/drawing/2010/main" spid="_x0000_s4099"/>
            </a:ext>
          </a:extLst>
        </xdr:cNvPr>
        <xdr:cNvSpPr/>
      </xdr:nvSpPr>
      <xdr:spPr>
        <a:xfrm>
          <a:off x="11058525" y="0"/>
          <a:ext cx="1362075" cy="400050"/>
        </a:xfrm>
        <a:prstGeom prst="rect">
          <a:avLst/>
        </a:prstGeom>
      </xdr:spPr>
    </xdr:sp>
    <xdr:clientData/>
  </xdr:twoCellAnchor>
  <xdr:twoCellAnchor>
    <xdr:from>
      <xdr:col>8</xdr:col>
      <xdr:colOff>668364</xdr:colOff>
      <xdr:row>0</xdr:row>
      <xdr:rowOff>38101</xdr:rowOff>
    </xdr:from>
    <xdr:to>
      <xdr:col>9</xdr:col>
      <xdr:colOff>1028700</xdr:colOff>
      <xdr:row>2</xdr:row>
      <xdr:rowOff>114301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6364" y="38101"/>
          <a:ext cx="1122336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0</xdr:row>
      <xdr:rowOff>0</xdr:rowOff>
    </xdr:from>
    <xdr:to>
      <xdr:col>9</xdr:col>
      <xdr:colOff>990600</xdr:colOff>
      <xdr:row>2</xdr:row>
      <xdr:rowOff>0</xdr:rowOff>
    </xdr:to>
    <xdr:sp macro="" textlink="">
      <xdr:nvSpPr>
        <xdr:cNvPr id="2" name="Object 3" hidden="1">
          <a:extLst>
            <a:ext uri="{63B3BB69-23CF-44E3-9099-C40C66FF867C}">
              <a14:compatExt xmlns:a14="http://schemas.microsoft.com/office/drawing/2010/main" spid="_x0000_s4099"/>
            </a:ext>
          </a:extLst>
        </xdr:cNvPr>
        <xdr:cNvSpPr/>
      </xdr:nvSpPr>
      <xdr:spPr>
        <a:xfrm>
          <a:off x="11058525" y="0"/>
          <a:ext cx="1362075" cy="400050"/>
        </a:xfrm>
        <a:prstGeom prst="rect">
          <a:avLst/>
        </a:prstGeom>
      </xdr:spPr>
    </xdr:sp>
    <xdr:clientData/>
  </xdr:twoCellAnchor>
  <xdr:twoCellAnchor>
    <xdr:from>
      <xdr:col>8</xdr:col>
      <xdr:colOff>668364</xdr:colOff>
      <xdr:row>0</xdr:row>
      <xdr:rowOff>38101</xdr:rowOff>
    </xdr:from>
    <xdr:to>
      <xdr:col>9</xdr:col>
      <xdr:colOff>1028700</xdr:colOff>
      <xdr:row>2</xdr:row>
      <xdr:rowOff>114301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4458" y="38101"/>
          <a:ext cx="1122336" cy="4810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390525</xdr:colOff>
      <xdr:row>0</xdr:row>
      <xdr:rowOff>0</xdr:rowOff>
    </xdr:from>
    <xdr:to>
      <xdr:col>10</xdr:col>
      <xdr:colOff>990600</xdr:colOff>
      <xdr:row>2</xdr:row>
      <xdr:rowOff>0</xdr:rowOff>
    </xdr:to>
    <xdr:sp macro="" textlink="">
      <xdr:nvSpPr>
        <xdr:cNvPr id="2" name="Object 3" hidden="1">
          <a:extLst>
            <a:ext uri="{63B3BB69-23CF-44E3-9099-C40C66FF867C}">
              <a14:compatExt xmlns:a14="http://schemas.microsoft.com/office/drawing/2010/main" spid="_x0000_s4099"/>
            </a:ext>
          </a:extLst>
        </xdr:cNvPr>
        <xdr:cNvSpPr/>
      </xdr:nvSpPr>
      <xdr:spPr>
        <a:xfrm>
          <a:off x="12906375" y="0"/>
          <a:ext cx="1647825" cy="400050"/>
        </a:xfrm>
        <a:prstGeom prst="rect">
          <a:avLst/>
        </a:prstGeom>
      </xdr:spPr>
    </xdr:sp>
    <xdr:clientData/>
  </xdr:twoCellAnchor>
  <xdr:twoCellAnchor>
    <xdr:from>
      <xdr:col>9</xdr:col>
      <xdr:colOff>668364</xdr:colOff>
      <xdr:row>0</xdr:row>
      <xdr:rowOff>38101</xdr:rowOff>
    </xdr:from>
    <xdr:to>
      <xdr:col>10</xdr:col>
      <xdr:colOff>1028700</xdr:colOff>
      <xdr:row>2</xdr:row>
      <xdr:rowOff>114301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84214" y="38101"/>
          <a:ext cx="1408086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algn="in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ORMATOS%20EXELTIS%20OK-/1%20FORMULARIO%20REQUISIC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Asta"/>
      <sheetName val="Dalt"/>
      <sheetName val="Altian Panama"/>
      <sheetName val="Altian Guatemala"/>
      <sheetName val="ONCO"/>
      <sheetName val="VENTAS"/>
      <sheetName val="MKT"/>
      <sheetName val="Hoja1"/>
      <sheetName val="Cuentas"/>
      <sheetName val="Hoja4"/>
      <sheetName val="Hoja5"/>
      <sheetName val="PLAN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6:J39"/>
  <sheetViews>
    <sheetView topLeftCell="A7" workbookViewId="0">
      <selection activeCell="G13" sqref="G13"/>
    </sheetView>
  </sheetViews>
  <sheetFormatPr baseColWidth="10" defaultRowHeight="12.75" x14ac:dyDescent="0.2"/>
  <cols>
    <col min="1" max="1" width="19.42578125" customWidth="1"/>
    <col min="2" max="2" width="5.5703125" customWidth="1"/>
    <col min="3" max="3" width="38.85546875" customWidth="1"/>
    <col min="7" max="7" width="14.5703125" customWidth="1"/>
    <col min="8" max="8" width="18.28515625" customWidth="1"/>
    <col min="9" max="9" width="13.5703125" customWidth="1"/>
    <col min="10" max="10" width="12.85546875" customWidth="1"/>
  </cols>
  <sheetData>
    <row r="6" spans="1:8" ht="18.75" x14ac:dyDescent="0.3">
      <c r="A6" s="22" t="s">
        <v>2</v>
      </c>
      <c r="B6" s="23"/>
      <c r="C6" s="23"/>
    </row>
    <row r="9" spans="1:8" ht="16.899999999999999" customHeight="1" x14ac:dyDescent="0.2">
      <c r="A9" s="8" t="s">
        <v>3</v>
      </c>
      <c r="B9" s="86">
        <v>42614</v>
      </c>
      <c r="C9" s="86"/>
      <c r="G9" s="6" t="s">
        <v>6</v>
      </c>
      <c r="H9" s="15">
        <v>1</v>
      </c>
    </row>
    <row r="11" spans="1:8" x14ac:dyDescent="0.2">
      <c r="A11" s="8" t="s">
        <v>4</v>
      </c>
      <c r="B11" s="82" t="s">
        <v>30</v>
      </c>
      <c r="C11" s="83"/>
      <c r="D11" s="83"/>
    </row>
    <row r="12" spans="1:8" x14ac:dyDescent="0.2">
      <c r="G12" s="10"/>
      <c r="H12" s="3"/>
    </row>
    <row r="13" spans="1:8" ht="38.450000000000003" customHeight="1" x14ac:dyDescent="0.2">
      <c r="A13" s="25" t="s">
        <v>29</v>
      </c>
      <c r="B13" s="84" t="s">
        <v>27</v>
      </c>
      <c r="C13" s="85"/>
      <c r="D13" s="85"/>
      <c r="G13" s="9" t="s">
        <v>7</v>
      </c>
      <c r="H13" s="11"/>
    </row>
    <row r="15" spans="1:8" x14ac:dyDescent="0.2">
      <c r="A15" s="8" t="s">
        <v>5</v>
      </c>
      <c r="B15" s="82" t="s">
        <v>18</v>
      </c>
      <c r="C15" s="83"/>
    </row>
    <row r="19" spans="1:10" ht="39.6" customHeight="1" x14ac:dyDescent="0.2">
      <c r="A19" s="13" t="s">
        <v>8</v>
      </c>
      <c r="B19" s="13" t="s">
        <v>9</v>
      </c>
      <c r="C19" s="13" t="s">
        <v>10</v>
      </c>
      <c r="D19" s="14" t="s">
        <v>11</v>
      </c>
      <c r="E19" s="14" t="s">
        <v>12</v>
      </c>
      <c r="F19" s="13" t="s">
        <v>13</v>
      </c>
      <c r="G19" s="14" t="s">
        <v>14</v>
      </c>
      <c r="H19" s="14" t="s">
        <v>15</v>
      </c>
      <c r="I19" s="14" t="s">
        <v>16</v>
      </c>
      <c r="J19" s="14" t="s">
        <v>17</v>
      </c>
    </row>
    <row r="20" spans="1:10" ht="42.6" customHeight="1" x14ac:dyDescent="0.2">
      <c r="A20" s="24" t="s">
        <v>28</v>
      </c>
      <c r="B20" s="18">
        <v>1</v>
      </c>
      <c r="C20" s="19" t="s">
        <v>31</v>
      </c>
      <c r="D20" s="18"/>
      <c r="E20" s="18"/>
      <c r="F20" s="17">
        <v>4</v>
      </c>
      <c r="G20" s="17">
        <v>750</v>
      </c>
      <c r="H20" s="17">
        <f>+F20*G20</f>
        <v>3000</v>
      </c>
      <c r="I20" s="17">
        <f>+H20*H9</f>
        <v>3000</v>
      </c>
      <c r="J20" s="17">
        <v>850</v>
      </c>
    </row>
    <row r="21" spans="1:10" ht="54" customHeight="1" x14ac:dyDescent="0.2">
      <c r="A21" s="24" t="s">
        <v>28</v>
      </c>
      <c r="B21" s="7">
        <v>2</v>
      </c>
      <c r="C21" s="16" t="s">
        <v>32</v>
      </c>
      <c r="D21" s="7"/>
      <c r="E21" s="7"/>
      <c r="F21" s="17">
        <v>2</v>
      </c>
      <c r="G21" s="17">
        <v>110</v>
      </c>
      <c r="H21" s="17">
        <f>+F21*G21</f>
        <v>220</v>
      </c>
      <c r="I21" s="17">
        <f>+H21*H9</f>
        <v>220</v>
      </c>
      <c r="J21" s="17">
        <v>400</v>
      </c>
    </row>
    <row r="22" spans="1:10" x14ac:dyDescent="0.2">
      <c r="C22" s="4"/>
    </row>
    <row r="24" spans="1:10" x14ac:dyDescent="0.2">
      <c r="A24" s="20" t="s">
        <v>19</v>
      </c>
    </row>
    <row r="26" spans="1:10" x14ac:dyDescent="0.2">
      <c r="A26" s="4" t="s">
        <v>20</v>
      </c>
    </row>
    <row r="31" spans="1:10" x14ac:dyDescent="0.2">
      <c r="A31" s="26" t="s">
        <v>21</v>
      </c>
      <c r="C31" s="21"/>
      <c r="H31" s="5" t="s">
        <v>25</v>
      </c>
      <c r="I31" s="21"/>
      <c r="J31" s="21"/>
    </row>
    <row r="32" spans="1:10" x14ac:dyDescent="0.2">
      <c r="C32" s="12" t="s">
        <v>23</v>
      </c>
      <c r="I32" s="87" t="s">
        <v>26</v>
      </c>
      <c r="J32" s="87"/>
    </row>
    <row r="38" spans="1:3" x14ac:dyDescent="0.2">
      <c r="A38" s="27" t="s">
        <v>22</v>
      </c>
      <c r="C38" s="21"/>
    </row>
    <row r="39" spans="1:3" x14ac:dyDescent="0.2">
      <c r="C39" s="12" t="s">
        <v>24</v>
      </c>
    </row>
  </sheetData>
  <mergeCells count="5">
    <mergeCell ref="B11:D11"/>
    <mergeCell ref="B13:D13"/>
    <mergeCell ref="B9:C9"/>
    <mergeCell ref="B15:C15"/>
    <mergeCell ref="I32:J32"/>
  </mergeCells>
  <pageMargins left="0.70866141732283472" right="0.70866141732283472" top="0.74803149606299213" bottom="0.74803149606299213" header="0.31496062992125984" footer="0.31496062992125984"/>
  <pageSetup scale="7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4"/>
  <sheetViews>
    <sheetView showGridLines="0" zoomScale="80" zoomScaleNormal="80" workbookViewId="0">
      <pane ySplit="14" topLeftCell="A15" activePane="bottomLeft" state="frozen"/>
      <selection pane="bottomLeft" activeCell="I61" sqref="I61:K61"/>
    </sheetView>
  </sheetViews>
  <sheetFormatPr baseColWidth="10" defaultRowHeight="12.75" x14ac:dyDescent="0.2"/>
  <cols>
    <col min="1" max="1" width="21.85546875" customWidth="1"/>
    <col min="2" max="2" width="37" customWidth="1"/>
    <col min="3" max="3" width="39" bestFit="1" customWidth="1"/>
    <col min="4" max="4" width="30.7109375" customWidth="1"/>
    <col min="5" max="5" width="15.7109375" customWidth="1"/>
    <col min="6" max="7" width="15.7109375" hidden="1" customWidth="1"/>
    <col min="8" max="8" width="15.7109375" customWidth="1"/>
    <col min="9" max="9" width="11.42578125" bestFit="1" customWidth="1"/>
    <col min="10" max="10" width="15.7109375" customWidth="1"/>
    <col min="11" max="11" width="13.5703125" customWidth="1"/>
    <col min="12" max="12" width="12.85546875" customWidth="1"/>
  </cols>
  <sheetData>
    <row r="1" spans="1:12" ht="18.75" x14ac:dyDescent="0.3">
      <c r="B1" s="22" t="s">
        <v>2</v>
      </c>
    </row>
    <row r="3" spans="1:12" ht="13.5" thickBot="1" x14ac:dyDescent="0.25">
      <c r="I3" s="2"/>
      <c r="J3" s="2"/>
    </row>
    <row r="4" spans="1:12" ht="20.100000000000001" customHeight="1" thickBot="1" x14ac:dyDescent="0.25">
      <c r="B4" s="29" t="s">
        <v>3</v>
      </c>
      <c r="C4" s="69">
        <f ca="1">TODAY()</f>
        <v>43271</v>
      </c>
      <c r="D4" s="45"/>
      <c r="H4" s="89"/>
      <c r="I4" s="90"/>
      <c r="J4" s="91"/>
    </row>
    <row r="5" spans="1:12" ht="13.5" thickBot="1" x14ac:dyDescent="0.25">
      <c r="B5" s="30"/>
      <c r="C5" s="5"/>
      <c r="D5" s="68"/>
      <c r="H5" s="92"/>
      <c r="I5" s="93"/>
      <c r="J5" s="94"/>
      <c r="K5" s="32"/>
      <c r="L5" s="28"/>
    </row>
    <row r="6" spans="1:12" ht="20.100000000000001" customHeight="1" thickBot="1" x14ac:dyDescent="0.25">
      <c r="B6" s="29" t="s">
        <v>4</v>
      </c>
      <c r="C6" s="70"/>
      <c r="D6" s="46"/>
      <c r="E6" s="46"/>
      <c r="H6" s="92"/>
      <c r="I6" s="93"/>
      <c r="J6" s="94"/>
      <c r="K6" s="32"/>
      <c r="L6" s="28"/>
    </row>
    <row r="7" spans="1:12" ht="13.5" customHeight="1" thickBot="1" x14ac:dyDescent="0.25">
      <c r="B7" s="30"/>
      <c r="C7" s="5"/>
      <c r="D7" s="49"/>
      <c r="E7" t="s">
        <v>84</v>
      </c>
      <c r="F7" s="98" t="s">
        <v>74</v>
      </c>
      <c r="G7" s="98"/>
      <c r="H7" s="92"/>
      <c r="I7" s="93"/>
      <c r="J7" s="94"/>
      <c r="K7" s="32"/>
      <c r="L7" s="28"/>
    </row>
    <row r="8" spans="1:12" ht="20.100000000000001" customHeight="1" thickBot="1" x14ac:dyDescent="0.25">
      <c r="B8" s="31" t="s">
        <v>33</v>
      </c>
      <c r="C8" s="79" t="s">
        <v>35</v>
      </c>
      <c r="D8" s="3"/>
      <c r="H8" s="92"/>
      <c r="I8" s="93"/>
      <c r="J8" s="94"/>
    </row>
    <row r="9" spans="1:12" ht="13.5" thickBot="1" x14ac:dyDescent="0.25">
      <c r="B9" s="30"/>
      <c r="C9" s="5"/>
      <c r="D9" s="3"/>
      <c r="H9" s="92"/>
      <c r="I9" s="93"/>
      <c r="J9" s="94"/>
    </row>
    <row r="10" spans="1:12" ht="20.100000000000001" customHeight="1" thickBot="1" x14ac:dyDescent="0.25">
      <c r="B10" s="29" t="s">
        <v>5</v>
      </c>
      <c r="C10" s="70" t="s">
        <v>18</v>
      </c>
      <c r="D10" s="3"/>
      <c r="H10" s="95"/>
      <c r="I10" s="96"/>
      <c r="J10" s="97"/>
    </row>
    <row r="11" spans="1:12" x14ac:dyDescent="0.2">
      <c r="H11" s="56"/>
      <c r="I11" s="56"/>
      <c r="J11" s="56"/>
    </row>
    <row r="12" spans="1:12" x14ac:dyDescent="0.2">
      <c r="H12" s="56"/>
      <c r="I12" s="56"/>
      <c r="J12" s="56"/>
    </row>
    <row r="13" spans="1:12" ht="13.5" thickBot="1" x14ac:dyDescent="0.25"/>
    <row r="14" spans="1:12" ht="39" customHeight="1" thickTop="1" thickBot="1" x14ac:dyDescent="0.25">
      <c r="A14" s="36" t="s">
        <v>83</v>
      </c>
      <c r="B14" s="36" t="s">
        <v>10</v>
      </c>
      <c r="C14" s="37" t="s">
        <v>11</v>
      </c>
      <c r="D14" s="37" t="s">
        <v>12</v>
      </c>
      <c r="E14" s="36" t="s">
        <v>13</v>
      </c>
      <c r="F14" s="37" t="s">
        <v>38</v>
      </c>
      <c r="G14" s="37" t="s">
        <v>39</v>
      </c>
      <c r="H14" s="37" t="s">
        <v>42</v>
      </c>
      <c r="I14" s="37" t="s">
        <v>16</v>
      </c>
      <c r="J14" s="37" t="s">
        <v>17</v>
      </c>
    </row>
    <row r="15" spans="1:12" ht="39.75" thickTop="1" thickBot="1" x14ac:dyDescent="0.25">
      <c r="A15" s="81" t="s">
        <v>82</v>
      </c>
      <c r="B15" s="71" t="s">
        <v>123</v>
      </c>
      <c r="C15" s="61" t="s">
        <v>46</v>
      </c>
      <c r="D15" s="61" t="s">
        <v>55</v>
      </c>
      <c r="E15" s="72">
        <v>1</v>
      </c>
      <c r="F15" s="62">
        <v>683</v>
      </c>
      <c r="G15" s="62">
        <v>0</v>
      </c>
      <c r="H15" s="73">
        <v>997</v>
      </c>
      <c r="I15" s="63">
        <f t="shared" ref="I15:I27" si="0">E15*H15</f>
        <v>997</v>
      </c>
      <c r="J15" s="62">
        <f t="shared" ref="J15:J27" si="1">I15</f>
        <v>997</v>
      </c>
    </row>
    <row r="16" spans="1:12" ht="39.75" thickTop="1" thickBot="1" x14ac:dyDescent="0.25">
      <c r="A16" s="81" t="s">
        <v>82</v>
      </c>
      <c r="B16" s="71" t="s">
        <v>123</v>
      </c>
      <c r="C16" s="61" t="s">
        <v>46</v>
      </c>
      <c r="D16" s="61" t="s">
        <v>55</v>
      </c>
      <c r="E16" s="72">
        <v>0</v>
      </c>
      <c r="F16" s="62">
        <v>683</v>
      </c>
      <c r="G16" s="62">
        <v>0</v>
      </c>
      <c r="H16" s="73">
        <v>997</v>
      </c>
      <c r="I16" s="63">
        <f t="shared" si="0"/>
        <v>0</v>
      </c>
      <c r="J16" s="62">
        <f t="shared" si="1"/>
        <v>0</v>
      </c>
    </row>
    <row r="17" spans="1:10" ht="39.75" thickTop="1" thickBot="1" x14ac:dyDescent="0.25">
      <c r="A17" s="81" t="s">
        <v>82</v>
      </c>
      <c r="B17" s="71" t="s">
        <v>123</v>
      </c>
      <c r="C17" s="61" t="s">
        <v>46</v>
      </c>
      <c r="D17" s="61" t="s">
        <v>55</v>
      </c>
      <c r="E17" s="72">
        <v>0</v>
      </c>
      <c r="F17" s="62">
        <v>683</v>
      </c>
      <c r="G17" s="62">
        <v>0</v>
      </c>
      <c r="H17" s="73">
        <v>997</v>
      </c>
      <c r="I17" s="63">
        <f t="shared" si="0"/>
        <v>0</v>
      </c>
      <c r="J17" s="62">
        <f t="shared" si="1"/>
        <v>0</v>
      </c>
    </row>
    <row r="18" spans="1:10" ht="39.75" thickTop="1" thickBot="1" x14ac:dyDescent="0.25">
      <c r="A18" s="81" t="s">
        <v>82</v>
      </c>
      <c r="B18" s="71" t="s">
        <v>123</v>
      </c>
      <c r="C18" s="61" t="s">
        <v>46</v>
      </c>
      <c r="D18" s="61" t="s">
        <v>55</v>
      </c>
      <c r="E18" s="72">
        <v>0</v>
      </c>
      <c r="F18" s="62">
        <v>683</v>
      </c>
      <c r="G18" s="62">
        <v>0</v>
      </c>
      <c r="H18" s="73">
        <v>997</v>
      </c>
      <c r="I18" s="63">
        <f t="shared" si="0"/>
        <v>0</v>
      </c>
      <c r="J18" s="62">
        <f t="shared" si="1"/>
        <v>0</v>
      </c>
    </row>
    <row r="19" spans="1:10" ht="39.75" thickTop="1" thickBot="1" x14ac:dyDescent="0.25">
      <c r="A19" s="81" t="s">
        <v>82</v>
      </c>
      <c r="B19" s="71" t="s">
        <v>123</v>
      </c>
      <c r="C19" s="61" t="s">
        <v>46</v>
      </c>
      <c r="D19" s="61" t="s">
        <v>55</v>
      </c>
      <c r="E19" s="72">
        <v>0</v>
      </c>
      <c r="F19" s="62">
        <v>683</v>
      </c>
      <c r="G19" s="62">
        <v>0</v>
      </c>
      <c r="H19" s="73">
        <v>997</v>
      </c>
      <c r="I19" s="63">
        <f t="shared" si="0"/>
        <v>0</v>
      </c>
      <c r="J19" s="62">
        <f t="shared" si="1"/>
        <v>0</v>
      </c>
    </row>
    <row r="20" spans="1:10" ht="39.75" thickTop="1" thickBot="1" x14ac:dyDescent="0.25">
      <c r="A20" s="81" t="s">
        <v>82</v>
      </c>
      <c r="B20" s="71" t="s">
        <v>123</v>
      </c>
      <c r="C20" s="61" t="s">
        <v>46</v>
      </c>
      <c r="D20" s="61" t="s">
        <v>55</v>
      </c>
      <c r="E20" s="72">
        <v>0</v>
      </c>
      <c r="F20" s="62">
        <v>683</v>
      </c>
      <c r="G20" s="62">
        <v>0</v>
      </c>
      <c r="H20" s="73">
        <v>997</v>
      </c>
      <c r="I20" s="63">
        <f t="shared" si="0"/>
        <v>0</v>
      </c>
      <c r="J20" s="62">
        <f t="shared" si="1"/>
        <v>0</v>
      </c>
    </row>
    <row r="21" spans="1:10" ht="39.75" thickTop="1" thickBot="1" x14ac:dyDescent="0.25">
      <c r="A21" s="81" t="s">
        <v>82</v>
      </c>
      <c r="B21" s="71" t="s">
        <v>123</v>
      </c>
      <c r="C21" s="61" t="s">
        <v>46</v>
      </c>
      <c r="D21" s="61" t="s">
        <v>55</v>
      </c>
      <c r="E21" s="72">
        <v>0</v>
      </c>
      <c r="F21" s="62">
        <v>683</v>
      </c>
      <c r="G21" s="62">
        <v>0</v>
      </c>
      <c r="H21" s="73">
        <v>997</v>
      </c>
      <c r="I21" s="63">
        <f t="shared" si="0"/>
        <v>0</v>
      </c>
      <c r="J21" s="62">
        <f t="shared" si="1"/>
        <v>0</v>
      </c>
    </row>
    <row r="22" spans="1:10" ht="39.75" thickTop="1" thickBot="1" x14ac:dyDescent="0.25">
      <c r="A22" s="81" t="s">
        <v>81</v>
      </c>
      <c r="B22" s="76" t="s">
        <v>124</v>
      </c>
      <c r="C22" s="64" t="s">
        <v>47</v>
      </c>
      <c r="D22" s="64" t="s">
        <v>55</v>
      </c>
      <c r="E22" s="74">
        <v>2</v>
      </c>
      <c r="F22" s="38"/>
      <c r="G22" s="38"/>
      <c r="H22" s="75">
        <v>127.33</v>
      </c>
      <c r="I22" s="39">
        <f t="shared" si="0"/>
        <v>254.66</v>
      </c>
      <c r="J22" s="38">
        <f t="shared" si="1"/>
        <v>254.66</v>
      </c>
    </row>
    <row r="23" spans="1:10" ht="39.75" thickTop="1" thickBot="1" x14ac:dyDescent="0.25">
      <c r="A23" s="81" t="s">
        <v>81</v>
      </c>
      <c r="B23" s="76" t="s">
        <v>124</v>
      </c>
      <c r="C23" s="64" t="s">
        <v>47</v>
      </c>
      <c r="D23" s="64" t="s">
        <v>55</v>
      </c>
      <c r="E23" s="74">
        <v>0</v>
      </c>
      <c r="F23" s="38"/>
      <c r="G23" s="38"/>
      <c r="H23" s="75">
        <v>127.33</v>
      </c>
      <c r="I23" s="39">
        <f t="shared" si="0"/>
        <v>0</v>
      </c>
      <c r="J23" s="38">
        <f t="shared" si="1"/>
        <v>0</v>
      </c>
    </row>
    <row r="24" spans="1:10" ht="39.75" thickTop="1" thickBot="1" x14ac:dyDescent="0.25">
      <c r="A24" s="81" t="s">
        <v>81</v>
      </c>
      <c r="B24" s="76" t="s">
        <v>124</v>
      </c>
      <c r="C24" s="64" t="s">
        <v>47</v>
      </c>
      <c r="D24" s="64" t="s">
        <v>55</v>
      </c>
      <c r="E24" s="74">
        <v>0</v>
      </c>
      <c r="F24" s="38"/>
      <c r="G24" s="38"/>
      <c r="H24" s="75">
        <v>127.33</v>
      </c>
      <c r="I24" s="39">
        <f t="shared" si="0"/>
        <v>0</v>
      </c>
      <c r="J24" s="38">
        <f t="shared" si="1"/>
        <v>0</v>
      </c>
    </row>
    <row r="25" spans="1:10" ht="39.75" thickTop="1" thickBot="1" x14ac:dyDescent="0.25">
      <c r="A25" s="81" t="s">
        <v>1</v>
      </c>
      <c r="B25" s="71" t="s">
        <v>123</v>
      </c>
      <c r="C25" s="61" t="s">
        <v>47</v>
      </c>
      <c r="D25" s="61" t="s">
        <v>55</v>
      </c>
      <c r="E25" s="72">
        <v>5</v>
      </c>
      <c r="F25" s="62">
        <v>683</v>
      </c>
      <c r="G25" s="62">
        <v>0</v>
      </c>
      <c r="H25" s="73">
        <v>100</v>
      </c>
      <c r="I25" s="63">
        <f t="shared" si="0"/>
        <v>500</v>
      </c>
      <c r="J25" s="62">
        <f t="shared" si="1"/>
        <v>500</v>
      </c>
    </row>
    <row r="26" spans="1:10" ht="39.75" thickTop="1" thickBot="1" x14ac:dyDescent="0.25">
      <c r="A26" s="81" t="s">
        <v>1</v>
      </c>
      <c r="B26" s="71" t="s">
        <v>123</v>
      </c>
      <c r="C26" s="61" t="s">
        <v>47</v>
      </c>
      <c r="D26" s="61" t="s">
        <v>55</v>
      </c>
      <c r="E26" s="72">
        <v>0</v>
      </c>
      <c r="F26" s="62">
        <v>683</v>
      </c>
      <c r="G26" s="62">
        <v>0</v>
      </c>
      <c r="H26" s="73">
        <v>100</v>
      </c>
      <c r="I26" s="63">
        <f t="shared" si="0"/>
        <v>0</v>
      </c>
      <c r="J26" s="62">
        <f t="shared" si="1"/>
        <v>0</v>
      </c>
    </row>
    <row r="27" spans="1:10" ht="39.75" thickTop="1" thickBot="1" x14ac:dyDescent="0.25">
      <c r="A27" s="81" t="s">
        <v>1</v>
      </c>
      <c r="B27" s="71" t="s">
        <v>123</v>
      </c>
      <c r="C27" s="61" t="s">
        <v>47</v>
      </c>
      <c r="D27" s="61" t="s">
        <v>55</v>
      </c>
      <c r="E27" s="72">
        <v>0</v>
      </c>
      <c r="F27" s="62">
        <v>683</v>
      </c>
      <c r="G27" s="62">
        <v>0</v>
      </c>
      <c r="H27" s="73">
        <v>100</v>
      </c>
      <c r="I27" s="63">
        <f t="shared" si="0"/>
        <v>0</v>
      </c>
      <c r="J27" s="62">
        <f t="shared" si="1"/>
        <v>0</v>
      </c>
    </row>
    <row r="28" spans="1:10" ht="23.25" customHeight="1" thickTop="1" thickBot="1" x14ac:dyDescent="0.25">
      <c r="B28" s="37" t="s">
        <v>0</v>
      </c>
      <c r="C28" s="43"/>
      <c r="D28" s="43"/>
      <c r="E28" s="44">
        <f>SUM(E15:E27)</f>
        <v>8</v>
      </c>
      <c r="F28" s="43" t="e">
        <f>(#REF!*#REF!)+(#REF!*#REF!)+(#REF!*#REF!)+(#REF!*#REF!)+(#REF!*#REF!)+(#REF!*#REF!)+(#REF!*#REF!)+(#REF!*#REF!)+(#REF!*#REF!)+(#REF!*#REF!)+(#REF!*#REF!)+(#REF!*#REF!)+(#REF!*#REF!)+(#REF!*#REF!)+(#REF!*#REF!)</f>
        <v>#REF!</v>
      </c>
      <c r="G28" s="43" t="e">
        <f>((#REF!-1)*#REF!)+((#REF!-1)*#REF!)+(#REF!*#REF!)+(#REF!*#REF!)+(#REF!*#REF!)+(#REF!*#REF!)+(#REF!*#REF!)+(#REF!*#REF!)+(#REF!*#REF!)+(#REF!*#REF!)+(#REF!*#REF!)+(#REF!*#REF!)+(#REF!*#REF!)+(#REF!*#REF!)+((#REF!-1)*#REF!)+(#REF!*#REF!)</f>
        <v>#REF!</v>
      </c>
      <c r="H28" s="43"/>
      <c r="I28" s="43">
        <f>SUM(I15:I27)</f>
        <v>1751.66</v>
      </c>
      <c r="J28" s="43">
        <f>SUM(J15:J27)</f>
        <v>1751.66</v>
      </c>
    </row>
    <row r="29" spans="1:10" ht="13.5" thickTop="1" x14ac:dyDescent="0.2">
      <c r="B29" s="20"/>
      <c r="C29" s="3"/>
      <c r="D29" s="3"/>
      <c r="E29" s="40"/>
      <c r="F29" s="41"/>
      <c r="G29" s="41"/>
      <c r="H29" s="41"/>
      <c r="I29" s="42"/>
      <c r="J29" s="41"/>
    </row>
    <row r="30" spans="1:10" x14ac:dyDescent="0.2">
      <c r="B30" s="20" t="s">
        <v>19</v>
      </c>
    </row>
    <row r="31" spans="1:10" x14ac:dyDescent="0.2">
      <c r="B31" s="77"/>
      <c r="C31" s="78"/>
      <c r="D31" s="78"/>
    </row>
    <row r="32" spans="1:10" x14ac:dyDescent="0.2">
      <c r="B32" s="77"/>
    </row>
    <row r="34" spans="2:12" x14ac:dyDescent="0.2">
      <c r="C34" s="98"/>
      <c r="D34" s="98"/>
      <c r="E34" s="98"/>
    </row>
    <row r="35" spans="2:12" x14ac:dyDescent="0.2">
      <c r="C35" s="3"/>
      <c r="D35" s="3"/>
      <c r="E35" s="3"/>
      <c r="K35" s="3"/>
      <c r="L35" s="3"/>
    </row>
    <row r="37" spans="2:12" x14ac:dyDescent="0.2">
      <c r="B37" s="66" t="s">
        <v>75</v>
      </c>
      <c r="C37" s="80"/>
      <c r="G37" s="66" t="s">
        <v>40</v>
      </c>
      <c r="H37" s="51"/>
      <c r="J37" s="21"/>
    </row>
    <row r="38" spans="2:12" x14ac:dyDescent="0.2">
      <c r="C38" s="3"/>
      <c r="D38" s="3"/>
      <c r="E38" s="3"/>
      <c r="H38" s="99" t="s">
        <v>122</v>
      </c>
      <c r="I38" s="99"/>
      <c r="J38" s="99"/>
    </row>
    <row r="39" spans="2:12" x14ac:dyDescent="0.2">
      <c r="D39" s="3"/>
      <c r="E39" s="3"/>
    </row>
    <row r="40" spans="2:12" x14ac:dyDescent="0.2">
      <c r="D40" s="12"/>
    </row>
    <row r="42" spans="2:12" x14ac:dyDescent="0.2">
      <c r="C42" s="3"/>
      <c r="D42" s="3"/>
      <c r="E42" s="3"/>
      <c r="F42" s="3"/>
    </row>
    <row r="43" spans="2:12" x14ac:dyDescent="0.2">
      <c r="C43" s="3"/>
      <c r="D43" s="3"/>
      <c r="E43" s="3"/>
      <c r="F43" s="3"/>
    </row>
    <row r="44" spans="2:12" x14ac:dyDescent="0.2">
      <c r="C44" s="3"/>
      <c r="D44" s="3"/>
      <c r="E44" s="3"/>
      <c r="F44" s="3"/>
    </row>
    <row r="45" spans="2:12" x14ac:dyDescent="0.2">
      <c r="B45" s="67" t="s">
        <v>77</v>
      </c>
      <c r="C45" s="80"/>
      <c r="D45" s="3"/>
      <c r="E45" s="3"/>
      <c r="F45" s="3"/>
      <c r="G45" s="67" t="s">
        <v>41</v>
      </c>
    </row>
    <row r="46" spans="2:12" x14ac:dyDescent="0.2">
      <c r="D46" s="3"/>
      <c r="E46" s="3"/>
      <c r="F46" s="3"/>
      <c r="H46" s="100" t="s">
        <v>23</v>
      </c>
      <c r="I46" s="100"/>
      <c r="J46" s="100"/>
    </row>
    <row r="47" spans="2:12" x14ac:dyDescent="0.2">
      <c r="H47" s="98"/>
      <c r="I47" s="98"/>
      <c r="J47" s="98"/>
    </row>
    <row r="58" spans="1:11" ht="13.5" thickBot="1" x14ac:dyDescent="0.25"/>
    <row r="59" spans="1:11" ht="14.25" thickTop="1" thickBot="1" x14ac:dyDescent="0.25">
      <c r="A59" s="4"/>
      <c r="B59" s="60"/>
    </row>
    <row r="60" spans="1:11" ht="14.25" thickTop="1" thickBot="1" x14ac:dyDescent="0.25">
      <c r="B60" s="60"/>
      <c r="C60" s="65"/>
    </row>
    <row r="61" spans="1:11" ht="13.5" thickTop="1" x14ac:dyDescent="0.2">
      <c r="I61" s="88" t="s">
        <v>24</v>
      </c>
      <c r="J61" s="88"/>
      <c r="K61" s="88"/>
    </row>
    <row r="62" spans="1:11" x14ac:dyDescent="0.2">
      <c r="A62" t="s">
        <v>100</v>
      </c>
      <c r="B62" t="s">
        <v>101</v>
      </c>
      <c r="C62" t="s">
        <v>113</v>
      </c>
    </row>
    <row r="63" spans="1:11" x14ac:dyDescent="0.2">
      <c r="A63" t="s">
        <v>95</v>
      </c>
      <c r="B63" t="s">
        <v>96</v>
      </c>
    </row>
    <row r="64" spans="1:11" x14ac:dyDescent="0.2">
      <c r="A64" t="s">
        <v>94</v>
      </c>
      <c r="B64" t="s">
        <v>97</v>
      </c>
      <c r="C64" t="s">
        <v>98</v>
      </c>
    </row>
    <row r="65" spans="1:2" x14ac:dyDescent="0.2">
      <c r="A65" t="s">
        <v>93</v>
      </c>
      <c r="B65" t="s">
        <v>99</v>
      </c>
    </row>
    <row r="66" spans="1:2" x14ac:dyDescent="0.2">
      <c r="A66" t="s">
        <v>92</v>
      </c>
      <c r="B66" t="s">
        <v>91</v>
      </c>
    </row>
    <row r="67" spans="1:2" x14ac:dyDescent="0.2">
      <c r="A67" t="s">
        <v>89</v>
      </c>
      <c r="B67" t="s">
        <v>90</v>
      </c>
    </row>
    <row r="68" spans="1:2" x14ac:dyDescent="0.2">
      <c r="A68" t="s">
        <v>87</v>
      </c>
      <c r="B68" t="s">
        <v>88</v>
      </c>
    </row>
    <row r="69" spans="1:2" x14ac:dyDescent="0.2">
      <c r="A69" t="s">
        <v>103</v>
      </c>
      <c r="B69" t="s">
        <v>104</v>
      </c>
    </row>
    <row r="70" spans="1:2" x14ac:dyDescent="0.2">
      <c r="A70" s="4" t="s">
        <v>105</v>
      </c>
      <c r="B70" s="4" t="s">
        <v>106</v>
      </c>
    </row>
    <row r="71" spans="1:2" x14ac:dyDescent="0.2">
      <c r="A71" s="4" t="s">
        <v>107</v>
      </c>
      <c r="B71" s="4" t="s">
        <v>108</v>
      </c>
    </row>
    <row r="72" spans="1:2" x14ac:dyDescent="0.2">
      <c r="A72" s="4" t="s">
        <v>110</v>
      </c>
      <c r="B72" s="4" t="s">
        <v>106</v>
      </c>
    </row>
    <row r="73" spans="1:2" x14ac:dyDescent="0.2">
      <c r="A73" s="4" t="s">
        <v>111</v>
      </c>
      <c r="B73" s="4" t="s">
        <v>112</v>
      </c>
    </row>
    <row r="74" spans="1:2" x14ac:dyDescent="0.2">
      <c r="A74" s="4" t="s">
        <v>120</v>
      </c>
      <c r="B74" s="4" t="s">
        <v>121</v>
      </c>
    </row>
  </sheetData>
  <sheetProtection algorithmName="SHA-512" hashValue="ubV5cff/Qf8baQ/6HMWat511m/SPhfTeaWAcv5AFacoYg3ZjoDn5v9JeMbVRZgKJyWdUaoPmrqmRl3tDUESgzw==" saltValue="BzBB2PrYRYmr4BMSjexWKA==" spinCount="100000" sheet="1" scenarios="1" formatRows="0"/>
  <mergeCells count="7">
    <mergeCell ref="I61:K61"/>
    <mergeCell ref="H4:J10"/>
    <mergeCell ref="F7:G7"/>
    <mergeCell ref="C34:E34"/>
    <mergeCell ref="H38:J38"/>
    <mergeCell ref="H46:J46"/>
    <mergeCell ref="H47:J47"/>
  </mergeCells>
  <printOptions horizontalCentered="1" verticalCentered="1"/>
  <pageMargins left="0.65811023622047249" right="0.11811023622047245" top="0.15748031496062992" bottom="0.15748031496062992" header="0.31496062992125984" footer="0.31496062992125984"/>
  <pageSetup paperSize="9" scale="62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Dato!$H$2:$H$32</xm:f>
          </x14:formula1>
          <xm:sqref>D15:D27</xm:sqref>
        </x14:dataValidation>
        <x14:dataValidation type="list" allowBlank="1" showInputMessage="1" showErrorMessage="1">
          <x14:formula1>
            <xm:f>Dato!$E$2:$E$9</xm:f>
          </x14:formula1>
          <xm:sqref>C15:C27</xm:sqref>
        </x14:dataValidation>
        <x14:dataValidation type="list" allowBlank="1" showInputMessage="1" showErrorMessage="1">
          <x14:formula1>
            <xm:f>Dato!$A$2:$A$4</xm:f>
          </x14:formula1>
          <xm:sqref>C8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L64"/>
  <sheetViews>
    <sheetView showGridLines="0" tabSelected="1" zoomScale="70" zoomScaleNormal="70" workbookViewId="0">
      <pane ySplit="14" topLeftCell="A21" activePane="bottomLeft" state="frozen"/>
      <selection pane="bottomLeft" activeCell="C6" sqref="C6"/>
    </sheetView>
  </sheetViews>
  <sheetFormatPr baseColWidth="10" defaultRowHeight="12.75" x14ac:dyDescent="0.2"/>
  <cols>
    <col min="1" max="1" width="21.85546875" customWidth="1"/>
    <col min="2" max="2" width="37" customWidth="1"/>
    <col min="3" max="3" width="39" bestFit="1" customWidth="1"/>
    <col min="4" max="4" width="30.7109375" customWidth="1"/>
    <col min="5" max="5" width="15.7109375" customWidth="1"/>
    <col min="6" max="7" width="15.7109375" hidden="1" customWidth="1"/>
    <col min="8" max="8" width="15.7109375" customWidth="1"/>
    <col min="9" max="9" width="11.42578125" bestFit="1" customWidth="1"/>
    <col min="10" max="10" width="15.7109375" customWidth="1"/>
    <col min="11" max="11" width="13.5703125" customWidth="1"/>
    <col min="12" max="12" width="12.85546875" customWidth="1"/>
  </cols>
  <sheetData>
    <row r="1" spans="1:12" ht="18.75" x14ac:dyDescent="0.3">
      <c r="B1" s="22" t="s">
        <v>2</v>
      </c>
    </row>
    <row r="3" spans="1:12" ht="13.5" thickBot="1" x14ac:dyDescent="0.25">
      <c r="I3" s="2"/>
      <c r="J3" s="2"/>
    </row>
    <row r="4" spans="1:12" ht="20.100000000000001" customHeight="1" thickBot="1" x14ac:dyDescent="0.25">
      <c r="B4" s="29" t="s">
        <v>3</v>
      </c>
      <c r="C4" s="69">
        <f ca="1">TODAY()</f>
        <v>43271</v>
      </c>
      <c r="D4" s="45"/>
      <c r="H4" s="89"/>
      <c r="I4" s="90"/>
      <c r="J4" s="91"/>
    </row>
    <row r="5" spans="1:12" ht="13.5" thickBot="1" x14ac:dyDescent="0.25">
      <c r="B5" s="30"/>
      <c r="C5" s="5"/>
      <c r="D5" s="59"/>
      <c r="H5" s="92"/>
      <c r="I5" s="93"/>
      <c r="J5" s="94"/>
      <c r="K5" s="32"/>
      <c r="L5" s="28"/>
    </row>
    <row r="6" spans="1:12" ht="20.100000000000001" customHeight="1" thickBot="1" x14ac:dyDescent="0.25">
      <c r="B6" s="29" t="s">
        <v>4</v>
      </c>
      <c r="C6" s="70"/>
      <c r="D6" s="46"/>
      <c r="E6" s="46"/>
      <c r="H6" s="92"/>
      <c r="I6" s="93"/>
      <c r="J6" s="94"/>
      <c r="K6" s="32"/>
      <c r="L6" s="28"/>
    </row>
    <row r="7" spans="1:12" ht="13.5" customHeight="1" thickBot="1" x14ac:dyDescent="0.25">
      <c r="B7" s="30"/>
      <c r="C7" s="5"/>
      <c r="D7" s="49"/>
      <c r="E7" t="s">
        <v>84</v>
      </c>
      <c r="F7" s="98" t="s">
        <v>74</v>
      </c>
      <c r="G7" s="98"/>
      <c r="H7" s="92"/>
      <c r="I7" s="93"/>
      <c r="J7" s="94"/>
      <c r="K7" s="32"/>
      <c r="L7" s="28"/>
    </row>
    <row r="8" spans="1:12" ht="20.100000000000001" customHeight="1" thickBot="1" x14ac:dyDescent="0.25">
      <c r="B8" s="31" t="s">
        <v>33</v>
      </c>
      <c r="C8" s="79" t="s">
        <v>35</v>
      </c>
      <c r="D8" s="3"/>
      <c r="H8" s="92"/>
      <c r="I8" s="93"/>
      <c r="J8" s="94"/>
    </row>
    <row r="9" spans="1:12" ht="13.5" thickBot="1" x14ac:dyDescent="0.25">
      <c r="B9" s="30"/>
      <c r="C9" s="5"/>
      <c r="D9" s="3"/>
      <c r="H9" s="92"/>
      <c r="I9" s="93"/>
      <c r="J9" s="94"/>
    </row>
    <row r="10" spans="1:12" ht="20.100000000000001" customHeight="1" thickBot="1" x14ac:dyDescent="0.25">
      <c r="B10" s="29" t="s">
        <v>5</v>
      </c>
      <c r="C10" s="70" t="s">
        <v>18</v>
      </c>
      <c r="D10" s="3"/>
      <c r="H10" s="95"/>
      <c r="I10" s="96"/>
      <c r="J10" s="97"/>
    </row>
    <row r="11" spans="1:12" x14ac:dyDescent="0.2">
      <c r="H11" s="56"/>
      <c r="I11" s="56"/>
      <c r="J11" s="56"/>
    </row>
    <row r="12" spans="1:12" x14ac:dyDescent="0.2">
      <c r="H12" s="56"/>
      <c r="I12" s="56"/>
      <c r="J12" s="56"/>
    </row>
    <row r="13" spans="1:12" ht="13.5" thickBot="1" x14ac:dyDescent="0.25"/>
    <row r="14" spans="1:12" ht="39" customHeight="1" thickTop="1" thickBot="1" x14ac:dyDescent="0.25">
      <c r="A14" s="36" t="s">
        <v>83</v>
      </c>
      <c r="B14" s="36" t="s">
        <v>10</v>
      </c>
      <c r="C14" s="37" t="s">
        <v>11</v>
      </c>
      <c r="D14" s="37" t="s">
        <v>12</v>
      </c>
      <c r="E14" s="36" t="s">
        <v>13</v>
      </c>
      <c r="F14" s="37" t="s">
        <v>38</v>
      </c>
      <c r="G14" s="37" t="s">
        <v>39</v>
      </c>
      <c r="H14" s="37" t="s">
        <v>42</v>
      </c>
      <c r="I14" s="37" t="s">
        <v>16</v>
      </c>
      <c r="J14" s="37" t="s">
        <v>17</v>
      </c>
    </row>
    <row r="15" spans="1:12" ht="39.75" thickTop="1" thickBot="1" x14ac:dyDescent="0.25">
      <c r="A15" s="81" t="s">
        <v>82</v>
      </c>
      <c r="B15" s="71" t="s">
        <v>123</v>
      </c>
      <c r="C15" s="61" t="s">
        <v>46</v>
      </c>
      <c r="D15" s="61" t="s">
        <v>55</v>
      </c>
      <c r="E15" s="72">
        <v>1</v>
      </c>
      <c r="F15" s="62">
        <v>683</v>
      </c>
      <c r="G15" s="62">
        <v>0</v>
      </c>
      <c r="H15" s="73">
        <v>997</v>
      </c>
      <c r="I15" s="63">
        <f>E15*H15</f>
        <v>997</v>
      </c>
      <c r="J15" s="62">
        <f>I15</f>
        <v>997</v>
      </c>
    </row>
    <row r="16" spans="1:12" ht="39.75" thickTop="1" thickBot="1" x14ac:dyDescent="0.25">
      <c r="A16" s="81" t="s">
        <v>81</v>
      </c>
      <c r="B16" s="76" t="s">
        <v>124</v>
      </c>
      <c r="C16" s="64" t="s">
        <v>47</v>
      </c>
      <c r="D16" s="64" t="s">
        <v>55</v>
      </c>
      <c r="E16" s="74">
        <v>2</v>
      </c>
      <c r="F16" s="38"/>
      <c r="G16" s="38"/>
      <c r="H16" s="75">
        <v>127.33</v>
      </c>
      <c r="I16" s="39">
        <f>E16*H16</f>
        <v>254.66</v>
      </c>
      <c r="J16" s="38">
        <f>I16</f>
        <v>254.66</v>
      </c>
    </row>
    <row r="17" spans="1:12" ht="39.75" thickTop="1" thickBot="1" x14ac:dyDescent="0.25">
      <c r="A17" s="81" t="s">
        <v>1</v>
      </c>
      <c r="B17" s="71" t="s">
        <v>123</v>
      </c>
      <c r="C17" s="61" t="s">
        <v>47</v>
      </c>
      <c r="D17" s="61" t="s">
        <v>55</v>
      </c>
      <c r="E17" s="72">
        <v>5</v>
      </c>
      <c r="F17" s="62">
        <v>683</v>
      </c>
      <c r="G17" s="62">
        <v>0</v>
      </c>
      <c r="H17" s="73">
        <v>100</v>
      </c>
      <c r="I17" s="63">
        <f>E17*H17</f>
        <v>500</v>
      </c>
      <c r="J17" s="62">
        <f>I17</f>
        <v>500</v>
      </c>
    </row>
    <row r="18" spans="1:12" ht="23.25" customHeight="1" thickTop="1" thickBot="1" x14ac:dyDescent="0.25">
      <c r="B18" s="37" t="s">
        <v>0</v>
      </c>
      <c r="C18" s="43"/>
      <c r="D18" s="43"/>
      <c r="E18" s="44">
        <f>SUM(E15:E17)</f>
        <v>8</v>
      </c>
      <c r="F18" s="43" t="e">
        <f>(#REF!*#REF!)+(#REF!*#REF!)+(#REF!*#REF!)+(#REF!*#REF!)+(#REF!*#REF!)+(#REF!*#REF!)+(#REF!*#REF!)+(#REF!*#REF!)+(#REF!*#REF!)+(#REF!*#REF!)+(#REF!*#REF!)+(#REF!*#REF!)+(#REF!*#REF!)+(#REF!*#REF!)+(#REF!*#REF!)</f>
        <v>#REF!</v>
      </c>
      <c r="G18" s="43" t="e">
        <f>((#REF!-1)*#REF!)+((#REF!-1)*#REF!)+(#REF!*#REF!)+(#REF!*#REF!)+(#REF!*#REF!)+(#REF!*#REF!)+(#REF!*#REF!)+(#REF!*#REF!)+(#REF!*#REF!)+(#REF!*#REF!)+(#REF!*#REF!)+(#REF!*#REF!)+(#REF!*#REF!)+(#REF!*#REF!)+((#REF!-1)*#REF!)+(#REF!*#REF!)</f>
        <v>#REF!</v>
      </c>
      <c r="H18" s="43"/>
      <c r="I18" s="43">
        <f>SUM(I15:I17)</f>
        <v>1751.66</v>
      </c>
      <c r="J18" s="43">
        <f>SUM(J15:J17)</f>
        <v>1751.66</v>
      </c>
    </row>
    <row r="19" spans="1:12" ht="13.5" thickTop="1" x14ac:dyDescent="0.2">
      <c r="B19" s="20"/>
      <c r="C19" s="3"/>
      <c r="D19" s="3"/>
      <c r="E19" s="40"/>
      <c r="F19" s="41"/>
      <c r="G19" s="41"/>
      <c r="H19" s="41"/>
      <c r="I19" s="42"/>
      <c r="J19" s="41"/>
    </row>
    <row r="20" spans="1:12" x14ac:dyDescent="0.2">
      <c r="B20" s="20" t="s">
        <v>19</v>
      </c>
    </row>
    <row r="21" spans="1:12" x14ac:dyDescent="0.2">
      <c r="B21" s="77"/>
      <c r="C21" s="78"/>
      <c r="D21" s="78"/>
    </row>
    <row r="22" spans="1:12" x14ac:dyDescent="0.2">
      <c r="B22" s="77"/>
    </row>
    <row r="24" spans="1:12" x14ac:dyDescent="0.2">
      <c r="C24" s="98"/>
      <c r="D24" s="98"/>
      <c r="E24" s="98"/>
    </row>
    <row r="25" spans="1:12" x14ac:dyDescent="0.2">
      <c r="C25" s="3"/>
      <c r="D25" s="3"/>
      <c r="E25" s="3"/>
      <c r="K25" s="3"/>
      <c r="L25" s="3"/>
    </row>
    <row r="27" spans="1:12" x14ac:dyDescent="0.2">
      <c r="B27" s="57" t="s">
        <v>75</v>
      </c>
      <c r="C27" s="80"/>
      <c r="G27" s="57" t="s">
        <v>40</v>
      </c>
      <c r="H27" s="51"/>
      <c r="J27" s="21"/>
    </row>
    <row r="28" spans="1:12" x14ac:dyDescent="0.2">
      <c r="C28" s="3"/>
      <c r="D28" s="3"/>
      <c r="E28" s="3"/>
      <c r="H28" s="99" t="s">
        <v>122</v>
      </c>
      <c r="I28" s="99"/>
      <c r="J28" s="99"/>
    </row>
    <row r="29" spans="1:12" x14ac:dyDescent="0.2">
      <c r="D29" s="3"/>
      <c r="E29" s="3"/>
    </row>
    <row r="30" spans="1:12" x14ac:dyDescent="0.2">
      <c r="D30" s="12"/>
    </row>
    <row r="32" spans="1:12" x14ac:dyDescent="0.2">
      <c r="C32" s="3"/>
      <c r="D32" s="3"/>
      <c r="E32" s="3"/>
      <c r="F32" s="3"/>
    </row>
    <row r="33" spans="2:10" x14ac:dyDescent="0.2">
      <c r="C33" s="3"/>
      <c r="D33" s="3"/>
      <c r="E33" s="3"/>
      <c r="F33" s="3"/>
    </row>
    <row r="34" spans="2:10" x14ac:dyDescent="0.2">
      <c r="C34" s="3"/>
      <c r="D34" s="3"/>
      <c r="E34" s="3"/>
      <c r="F34" s="3"/>
    </row>
    <row r="35" spans="2:10" x14ac:dyDescent="0.2">
      <c r="B35" s="58" t="s">
        <v>77</v>
      </c>
      <c r="C35" s="80"/>
      <c r="D35" s="3"/>
      <c r="E35" s="3"/>
      <c r="F35" s="3"/>
      <c r="G35" s="58" t="s">
        <v>41</v>
      </c>
    </row>
    <row r="36" spans="2:10" x14ac:dyDescent="0.2">
      <c r="D36" s="3"/>
      <c r="E36" s="3"/>
      <c r="F36" s="3"/>
      <c r="H36" s="100" t="s">
        <v>23</v>
      </c>
      <c r="I36" s="100"/>
      <c r="J36" s="100"/>
    </row>
    <row r="37" spans="2:10" x14ac:dyDescent="0.2">
      <c r="H37" s="98"/>
      <c r="I37" s="98"/>
      <c r="J37" s="98"/>
    </row>
    <row r="48" spans="2:10" ht="13.5" thickBot="1" x14ac:dyDescent="0.25"/>
    <row r="49" spans="1:11" ht="14.25" thickTop="1" thickBot="1" x14ac:dyDescent="0.25">
      <c r="A49" s="4"/>
      <c r="B49" s="60"/>
    </row>
    <row r="50" spans="1:11" ht="14.25" thickTop="1" thickBot="1" x14ac:dyDescent="0.25">
      <c r="B50" s="60"/>
      <c r="C50" s="65"/>
    </row>
    <row r="51" spans="1:11" ht="13.5" thickTop="1" x14ac:dyDescent="0.2">
      <c r="I51" s="88" t="s">
        <v>24</v>
      </c>
      <c r="J51" s="88"/>
      <c r="K51" s="88"/>
    </row>
    <row r="52" spans="1:11" x14ac:dyDescent="0.2">
      <c r="A52" t="s">
        <v>100</v>
      </c>
      <c r="B52" t="s">
        <v>101</v>
      </c>
      <c r="C52" t="s">
        <v>113</v>
      </c>
    </row>
    <row r="53" spans="1:11" x14ac:dyDescent="0.2">
      <c r="A53" t="s">
        <v>95</v>
      </c>
      <c r="B53" t="s">
        <v>96</v>
      </c>
    </row>
    <row r="54" spans="1:11" x14ac:dyDescent="0.2">
      <c r="A54" t="s">
        <v>94</v>
      </c>
      <c r="B54" t="s">
        <v>97</v>
      </c>
      <c r="C54" t="s">
        <v>98</v>
      </c>
    </row>
    <row r="55" spans="1:11" x14ac:dyDescent="0.2">
      <c r="A55" t="s">
        <v>93</v>
      </c>
      <c r="B55" t="s">
        <v>99</v>
      </c>
    </row>
    <row r="56" spans="1:11" x14ac:dyDescent="0.2">
      <c r="A56" t="s">
        <v>92</v>
      </c>
      <c r="B56" t="s">
        <v>91</v>
      </c>
    </row>
    <row r="57" spans="1:11" x14ac:dyDescent="0.2">
      <c r="A57" t="s">
        <v>89</v>
      </c>
      <c r="B57" t="s">
        <v>90</v>
      </c>
    </row>
    <row r="58" spans="1:11" x14ac:dyDescent="0.2">
      <c r="A58" t="s">
        <v>87</v>
      </c>
      <c r="B58" t="s">
        <v>88</v>
      </c>
    </row>
    <row r="59" spans="1:11" x14ac:dyDescent="0.2">
      <c r="A59" t="s">
        <v>103</v>
      </c>
      <c r="B59" t="s">
        <v>104</v>
      </c>
    </row>
    <row r="60" spans="1:11" x14ac:dyDescent="0.2">
      <c r="A60" s="4" t="s">
        <v>105</v>
      </c>
      <c r="B60" s="4" t="s">
        <v>106</v>
      </c>
    </row>
    <row r="61" spans="1:11" x14ac:dyDescent="0.2">
      <c r="A61" s="4" t="s">
        <v>107</v>
      </c>
      <c r="B61" s="4" t="s">
        <v>108</v>
      </c>
    </row>
    <row r="62" spans="1:11" x14ac:dyDescent="0.2">
      <c r="A62" s="4" t="s">
        <v>110</v>
      </c>
      <c r="B62" s="4" t="s">
        <v>106</v>
      </c>
    </row>
    <row r="63" spans="1:11" x14ac:dyDescent="0.2">
      <c r="A63" s="4" t="s">
        <v>111</v>
      </c>
      <c r="B63" s="4" t="s">
        <v>112</v>
      </c>
    </row>
    <row r="64" spans="1:11" x14ac:dyDescent="0.2">
      <c r="A64" s="4" t="s">
        <v>120</v>
      </c>
      <c r="B64" s="4" t="s">
        <v>121</v>
      </c>
    </row>
  </sheetData>
  <sheetProtection algorithmName="SHA-512" hashValue="Do7YTQE1/fGg9/UCph1Fm8Spv4L1gMrIDdBY3jxOV+Jy7uVbUn2mcyOI01Djq+Nx9KXwkgujULzSQmbWP21cYw==" saltValue="PjHXhpVNiMJ7glzT7asQ4A==" spinCount="100000" sheet="1" scenarios="1"/>
  <mergeCells count="7">
    <mergeCell ref="I51:K51"/>
    <mergeCell ref="H4:J10"/>
    <mergeCell ref="F7:G7"/>
    <mergeCell ref="C24:E24"/>
    <mergeCell ref="H36:J36"/>
    <mergeCell ref="H28:J28"/>
    <mergeCell ref="H37:J37"/>
  </mergeCells>
  <printOptions horizontalCentered="1" verticalCentered="1"/>
  <pageMargins left="0.65811023622047249" right="0.11811023622047245" top="0.15748031496062992" bottom="0.15748031496062992" header="0.31496062992125984" footer="0.31496062992125984"/>
  <pageSetup paperSize="9" scale="62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Dato!$A$2:$A$4</xm:f>
          </x14:formula1>
          <xm:sqref>C8</xm:sqref>
        </x14:dataValidation>
        <x14:dataValidation type="list" allowBlank="1" showInputMessage="1" showErrorMessage="1">
          <x14:formula1>
            <xm:f>Dato!$E$2:$E$9</xm:f>
          </x14:formula1>
          <xm:sqref>C15:C17</xm:sqref>
        </x14:dataValidation>
        <x14:dataValidation type="list" allowBlank="1" showInputMessage="1" showErrorMessage="1">
          <x14:formula1>
            <xm:f>Dato!$H$2:$H$32</xm:f>
          </x14:formula1>
          <xm:sqref>D15:D17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M50"/>
  <sheetViews>
    <sheetView showGridLines="0" zoomScale="80" zoomScaleNormal="80" workbookViewId="0">
      <pane ySplit="14" topLeftCell="A15" activePane="bottomLeft" state="frozen"/>
      <selection pane="bottomLeft" activeCell="I49" sqref="I49:K49"/>
    </sheetView>
  </sheetViews>
  <sheetFormatPr baseColWidth="10" defaultRowHeight="12.75" x14ac:dyDescent="0.2"/>
  <cols>
    <col min="1" max="1" width="2.42578125" customWidth="1"/>
    <col min="2" max="2" width="37" customWidth="1"/>
    <col min="3" max="3" width="39" bestFit="1" customWidth="1"/>
    <col min="4" max="4" width="30.7109375" customWidth="1"/>
    <col min="5" max="11" width="15.7109375" customWidth="1"/>
    <col min="12" max="12" width="13.5703125" customWidth="1"/>
    <col min="13" max="13" width="12.85546875" customWidth="1"/>
  </cols>
  <sheetData>
    <row r="1" spans="2:13" ht="18.75" x14ac:dyDescent="0.3">
      <c r="B1" s="22" t="s">
        <v>2</v>
      </c>
    </row>
    <row r="3" spans="2:13" ht="13.5" thickBot="1" x14ac:dyDescent="0.25">
      <c r="J3" s="2"/>
      <c r="K3" s="2"/>
    </row>
    <row r="4" spans="2:13" ht="20.100000000000001" customHeight="1" thickBot="1" x14ac:dyDescent="0.25">
      <c r="B4" s="29" t="s">
        <v>3</v>
      </c>
      <c r="C4" s="47">
        <f ca="1">TODAY()</f>
        <v>43271</v>
      </c>
      <c r="D4" s="45"/>
      <c r="H4" s="103"/>
      <c r="I4" s="103"/>
      <c r="J4" s="103"/>
      <c r="K4" s="104"/>
    </row>
    <row r="5" spans="2:13" ht="13.5" thickBot="1" x14ac:dyDescent="0.25">
      <c r="B5" s="30"/>
      <c r="C5" s="5"/>
      <c r="D5" s="54"/>
      <c r="H5" s="103"/>
      <c r="I5" s="103"/>
      <c r="J5" s="103"/>
      <c r="K5" s="105"/>
      <c r="L5" s="32"/>
      <c r="M5" s="28"/>
    </row>
    <row r="6" spans="2:13" ht="20.100000000000001" customHeight="1" thickBot="1" x14ac:dyDescent="0.25">
      <c r="B6" s="29" t="s">
        <v>4</v>
      </c>
      <c r="C6" s="48" t="s">
        <v>80</v>
      </c>
      <c r="D6" s="46"/>
      <c r="E6" s="46"/>
      <c r="K6" s="32"/>
      <c r="L6" s="32"/>
      <c r="M6" s="28"/>
    </row>
    <row r="7" spans="2:13" ht="13.5" thickBot="1" x14ac:dyDescent="0.25">
      <c r="B7" s="30"/>
      <c r="C7" s="5"/>
      <c r="D7" s="49"/>
      <c r="F7" s="98" t="s">
        <v>74</v>
      </c>
      <c r="G7" s="106"/>
      <c r="H7" s="107" t="s">
        <v>78</v>
      </c>
      <c r="I7" s="108"/>
      <c r="J7" s="108"/>
      <c r="K7" s="109"/>
      <c r="L7" s="32"/>
      <c r="M7" s="28"/>
    </row>
    <row r="8" spans="2:13" ht="20.100000000000001" customHeight="1" thickBot="1" x14ac:dyDescent="0.25">
      <c r="B8" s="31" t="s">
        <v>33</v>
      </c>
      <c r="C8" s="55" t="s">
        <v>35</v>
      </c>
      <c r="D8" s="3"/>
      <c r="H8" s="110"/>
      <c r="I8" s="111"/>
      <c r="J8" s="111"/>
      <c r="K8" s="112"/>
    </row>
    <row r="9" spans="2:13" ht="13.5" thickBot="1" x14ac:dyDescent="0.25">
      <c r="B9" s="30"/>
      <c r="C9" s="5"/>
      <c r="D9" s="3"/>
      <c r="H9" s="110"/>
      <c r="I9" s="111"/>
      <c r="J9" s="111"/>
      <c r="K9" s="112"/>
    </row>
    <row r="10" spans="2:13" ht="20.100000000000001" customHeight="1" thickBot="1" x14ac:dyDescent="0.25">
      <c r="B10" s="29" t="s">
        <v>5</v>
      </c>
      <c r="C10" s="48" t="s">
        <v>18</v>
      </c>
      <c r="D10" s="3"/>
      <c r="H10" s="110"/>
      <c r="I10" s="111"/>
      <c r="J10" s="111"/>
      <c r="K10" s="112"/>
    </row>
    <row r="11" spans="2:13" x14ac:dyDescent="0.2">
      <c r="H11" s="110"/>
      <c r="I11" s="111"/>
      <c r="J11" s="111"/>
      <c r="K11" s="112"/>
    </row>
    <row r="12" spans="2:13" ht="13.5" thickBot="1" x14ac:dyDescent="0.25">
      <c r="H12" s="113"/>
      <c r="I12" s="114"/>
      <c r="J12" s="114"/>
      <c r="K12" s="115"/>
    </row>
    <row r="13" spans="2:13" ht="13.5" thickBot="1" x14ac:dyDescent="0.25"/>
    <row r="14" spans="2:13" ht="39.6" customHeight="1" thickTop="1" thickBot="1" x14ac:dyDescent="0.25">
      <c r="B14" s="36" t="s">
        <v>10</v>
      </c>
      <c r="C14" s="37" t="s">
        <v>11</v>
      </c>
      <c r="D14" s="37" t="s">
        <v>12</v>
      </c>
      <c r="E14" s="36" t="s">
        <v>13</v>
      </c>
      <c r="F14" s="37" t="s">
        <v>38</v>
      </c>
      <c r="G14" s="37" t="s">
        <v>39</v>
      </c>
      <c r="H14" s="37" t="s">
        <v>76</v>
      </c>
      <c r="I14" s="37" t="s">
        <v>42</v>
      </c>
      <c r="J14" s="37" t="s">
        <v>16</v>
      </c>
      <c r="K14" s="37" t="s">
        <v>17</v>
      </c>
    </row>
    <row r="15" spans="2:13" ht="65.25" thickTop="1" thickBot="1" x14ac:dyDescent="0.25">
      <c r="B15" s="33" t="s">
        <v>79</v>
      </c>
      <c r="C15" s="50" t="s">
        <v>43</v>
      </c>
      <c r="D15" s="50" t="s">
        <v>57</v>
      </c>
      <c r="E15" s="34">
        <v>1</v>
      </c>
      <c r="F15" s="38">
        <v>683</v>
      </c>
      <c r="G15" s="38">
        <v>0</v>
      </c>
      <c r="H15" s="38">
        <v>0</v>
      </c>
      <c r="I15" s="38">
        <f>F15+G15+H15</f>
        <v>683</v>
      </c>
      <c r="J15" s="39">
        <f>E15*I15</f>
        <v>683</v>
      </c>
      <c r="K15" s="38">
        <f>J15</f>
        <v>683</v>
      </c>
    </row>
    <row r="16" spans="2:13" ht="42" hidden="1" customHeight="1" thickTop="1" thickBot="1" x14ac:dyDescent="0.25">
      <c r="B16" s="35"/>
      <c r="C16" s="50"/>
      <c r="D16" s="50"/>
      <c r="E16" s="34"/>
      <c r="F16" s="38"/>
      <c r="G16" s="38"/>
      <c r="H16" s="38"/>
      <c r="I16" s="38">
        <f t="shared" ref="I16:I28" si="0">F16+G16+H16</f>
        <v>0</v>
      </c>
      <c r="J16" s="39">
        <f t="shared" ref="J16:J28" si="1">E16*I16</f>
        <v>0</v>
      </c>
      <c r="K16" s="38">
        <f t="shared" ref="K16:K28" si="2">J16</f>
        <v>0</v>
      </c>
    </row>
    <row r="17" spans="2:11" ht="42" hidden="1" customHeight="1" thickTop="1" thickBot="1" x14ac:dyDescent="0.25">
      <c r="B17" s="35"/>
      <c r="C17" s="50"/>
      <c r="D17" s="50"/>
      <c r="E17" s="34"/>
      <c r="F17" s="38"/>
      <c r="G17" s="38"/>
      <c r="H17" s="38"/>
      <c r="I17" s="38">
        <f t="shared" si="0"/>
        <v>0</v>
      </c>
      <c r="J17" s="39">
        <f t="shared" si="1"/>
        <v>0</v>
      </c>
      <c r="K17" s="38">
        <f t="shared" si="2"/>
        <v>0</v>
      </c>
    </row>
    <row r="18" spans="2:11" ht="42" hidden="1" customHeight="1" thickTop="1" thickBot="1" x14ac:dyDescent="0.25">
      <c r="B18" s="35"/>
      <c r="C18" s="50"/>
      <c r="D18" s="50"/>
      <c r="E18" s="34"/>
      <c r="F18" s="38"/>
      <c r="G18" s="38"/>
      <c r="H18" s="38"/>
      <c r="I18" s="38">
        <f t="shared" si="0"/>
        <v>0</v>
      </c>
      <c r="J18" s="39">
        <f t="shared" si="1"/>
        <v>0</v>
      </c>
      <c r="K18" s="38">
        <f t="shared" si="2"/>
        <v>0</v>
      </c>
    </row>
    <row r="19" spans="2:11" ht="42" hidden="1" customHeight="1" thickTop="1" thickBot="1" x14ac:dyDescent="0.25">
      <c r="B19" s="35"/>
      <c r="C19" s="50"/>
      <c r="D19" s="50"/>
      <c r="E19" s="34"/>
      <c r="F19" s="38"/>
      <c r="G19" s="38"/>
      <c r="H19" s="38"/>
      <c r="I19" s="38">
        <f t="shared" si="0"/>
        <v>0</v>
      </c>
      <c r="J19" s="39">
        <f t="shared" si="1"/>
        <v>0</v>
      </c>
      <c r="K19" s="38">
        <f t="shared" si="2"/>
        <v>0</v>
      </c>
    </row>
    <row r="20" spans="2:11" ht="42" hidden="1" customHeight="1" thickTop="1" thickBot="1" x14ac:dyDescent="0.25">
      <c r="B20" s="35"/>
      <c r="C20" s="50"/>
      <c r="D20" s="50"/>
      <c r="E20" s="34"/>
      <c r="F20" s="38"/>
      <c r="G20" s="38"/>
      <c r="H20" s="38"/>
      <c r="I20" s="38">
        <f t="shared" si="0"/>
        <v>0</v>
      </c>
      <c r="J20" s="39">
        <f t="shared" si="1"/>
        <v>0</v>
      </c>
      <c r="K20" s="38">
        <f t="shared" si="2"/>
        <v>0</v>
      </c>
    </row>
    <row r="21" spans="2:11" ht="42" hidden="1" customHeight="1" thickTop="1" thickBot="1" x14ac:dyDescent="0.25">
      <c r="B21" s="35"/>
      <c r="C21" s="50"/>
      <c r="D21" s="50"/>
      <c r="E21" s="34"/>
      <c r="F21" s="38"/>
      <c r="G21" s="38"/>
      <c r="H21" s="38"/>
      <c r="I21" s="38">
        <f t="shared" si="0"/>
        <v>0</v>
      </c>
      <c r="J21" s="39">
        <f t="shared" si="1"/>
        <v>0</v>
      </c>
      <c r="K21" s="38">
        <f t="shared" si="2"/>
        <v>0</v>
      </c>
    </row>
    <row r="22" spans="2:11" ht="42" hidden="1" customHeight="1" thickTop="1" thickBot="1" x14ac:dyDescent="0.25">
      <c r="B22" s="35"/>
      <c r="C22" s="50"/>
      <c r="D22" s="50"/>
      <c r="E22" s="34"/>
      <c r="F22" s="38"/>
      <c r="G22" s="38"/>
      <c r="H22" s="38"/>
      <c r="I22" s="38">
        <f t="shared" si="0"/>
        <v>0</v>
      </c>
      <c r="J22" s="39">
        <f t="shared" si="1"/>
        <v>0</v>
      </c>
      <c r="K22" s="38">
        <f t="shared" si="2"/>
        <v>0</v>
      </c>
    </row>
    <row r="23" spans="2:11" ht="42" hidden="1" customHeight="1" thickTop="1" thickBot="1" x14ac:dyDescent="0.25">
      <c r="B23" s="35"/>
      <c r="C23" s="50"/>
      <c r="D23" s="50"/>
      <c r="E23" s="34"/>
      <c r="F23" s="38"/>
      <c r="G23" s="38"/>
      <c r="H23" s="38"/>
      <c r="I23" s="38">
        <f t="shared" si="0"/>
        <v>0</v>
      </c>
      <c r="J23" s="39">
        <f t="shared" si="1"/>
        <v>0</v>
      </c>
      <c r="K23" s="38">
        <f t="shared" si="2"/>
        <v>0</v>
      </c>
    </row>
    <row r="24" spans="2:11" ht="42" hidden="1" customHeight="1" thickTop="1" thickBot="1" x14ac:dyDescent="0.25">
      <c r="B24" s="35"/>
      <c r="C24" s="50"/>
      <c r="D24" s="50"/>
      <c r="E24" s="34"/>
      <c r="F24" s="38"/>
      <c r="G24" s="38"/>
      <c r="H24" s="38"/>
      <c r="I24" s="38">
        <f t="shared" si="0"/>
        <v>0</v>
      </c>
      <c r="J24" s="39">
        <f t="shared" si="1"/>
        <v>0</v>
      </c>
      <c r="K24" s="38">
        <f t="shared" si="2"/>
        <v>0</v>
      </c>
    </row>
    <row r="25" spans="2:11" ht="42" hidden="1" customHeight="1" thickTop="1" thickBot="1" x14ac:dyDescent="0.25">
      <c r="B25" s="35"/>
      <c r="C25" s="50"/>
      <c r="D25" s="50"/>
      <c r="E25" s="34"/>
      <c r="F25" s="38"/>
      <c r="G25" s="38"/>
      <c r="H25" s="38"/>
      <c r="I25" s="38">
        <f t="shared" si="0"/>
        <v>0</v>
      </c>
      <c r="J25" s="39">
        <f t="shared" si="1"/>
        <v>0</v>
      </c>
      <c r="K25" s="38">
        <f t="shared" si="2"/>
        <v>0</v>
      </c>
    </row>
    <row r="26" spans="2:11" ht="42" hidden="1" customHeight="1" thickTop="1" thickBot="1" x14ac:dyDescent="0.25">
      <c r="B26" s="35"/>
      <c r="C26" s="50"/>
      <c r="D26" s="50"/>
      <c r="E26" s="34"/>
      <c r="F26" s="38"/>
      <c r="G26" s="38"/>
      <c r="H26" s="38"/>
      <c r="I26" s="38">
        <f t="shared" si="0"/>
        <v>0</v>
      </c>
      <c r="J26" s="39">
        <f t="shared" si="1"/>
        <v>0</v>
      </c>
      <c r="K26" s="38">
        <f t="shared" si="2"/>
        <v>0</v>
      </c>
    </row>
    <row r="27" spans="2:11" ht="42" hidden="1" customHeight="1" thickTop="1" thickBot="1" x14ac:dyDescent="0.25">
      <c r="B27" s="35"/>
      <c r="C27" s="50"/>
      <c r="D27" s="50"/>
      <c r="E27" s="34"/>
      <c r="F27" s="38"/>
      <c r="G27" s="38"/>
      <c r="H27" s="38"/>
      <c r="I27" s="38">
        <f t="shared" si="0"/>
        <v>0</v>
      </c>
      <c r="J27" s="39">
        <f t="shared" si="1"/>
        <v>0</v>
      </c>
      <c r="K27" s="38">
        <f t="shared" si="2"/>
        <v>0</v>
      </c>
    </row>
    <row r="28" spans="2:11" ht="42" hidden="1" customHeight="1" thickTop="1" thickBot="1" x14ac:dyDescent="0.25">
      <c r="B28" s="35"/>
      <c r="C28" s="50"/>
      <c r="D28" s="50"/>
      <c r="E28" s="34"/>
      <c r="F28" s="38"/>
      <c r="G28" s="38"/>
      <c r="H28" s="38"/>
      <c r="I28" s="38">
        <f t="shared" si="0"/>
        <v>0</v>
      </c>
      <c r="J28" s="39">
        <f t="shared" si="1"/>
        <v>0</v>
      </c>
      <c r="K28" s="38">
        <f t="shared" si="2"/>
        <v>0</v>
      </c>
    </row>
    <row r="29" spans="2:11" ht="65.25" thickTop="1" thickBot="1" x14ac:dyDescent="0.25">
      <c r="B29" s="33" t="s">
        <v>79</v>
      </c>
      <c r="C29" s="50" t="s">
        <v>43</v>
      </c>
      <c r="D29" s="50" t="s">
        <v>57</v>
      </c>
      <c r="E29" s="34">
        <v>6</v>
      </c>
      <c r="F29" s="38">
        <v>0</v>
      </c>
      <c r="G29" s="38">
        <v>166.4</v>
      </c>
      <c r="H29" s="38">
        <v>0</v>
      </c>
      <c r="I29" s="38">
        <f>F29+G29+H29</f>
        <v>166.4</v>
      </c>
      <c r="J29" s="39">
        <f>+(G29*(E29-1)+(H29*E29))</f>
        <v>832</v>
      </c>
      <c r="K29" s="38">
        <f>J29</f>
        <v>832</v>
      </c>
    </row>
    <row r="30" spans="2:11" ht="65.25" thickTop="1" thickBot="1" x14ac:dyDescent="0.25">
      <c r="B30" s="33" t="s">
        <v>79</v>
      </c>
      <c r="C30" s="50" t="s">
        <v>43</v>
      </c>
      <c r="D30" s="50" t="s">
        <v>57</v>
      </c>
      <c r="E30" s="34">
        <v>6</v>
      </c>
      <c r="F30" s="38">
        <v>0</v>
      </c>
      <c r="G30" s="38">
        <v>0</v>
      </c>
      <c r="H30" s="38">
        <v>100</v>
      </c>
      <c r="I30" s="38">
        <f>F30+G30+H30</f>
        <v>100</v>
      </c>
      <c r="J30" s="39">
        <f>+(G30*(E30-1)+(H30*E30))</f>
        <v>600</v>
      </c>
      <c r="K30" s="38">
        <f>J30</f>
        <v>600</v>
      </c>
    </row>
    <row r="31" spans="2:11" ht="23.25" customHeight="1" thickTop="1" thickBot="1" x14ac:dyDescent="0.25">
      <c r="B31" s="37" t="s">
        <v>0</v>
      </c>
      <c r="C31" s="43"/>
      <c r="D31" s="43"/>
      <c r="E31" s="44">
        <f>SUM(E15:E30)</f>
        <v>13</v>
      </c>
      <c r="F31" s="43">
        <f>($E$15*F15)+($E$16*F16)+($E$17*F17)+($E$18*F18)+($E$19*F19)+($E$20*F20)+($E$21*F21)+($E$22*F22)+($E$23*F23)+($E$24*F24)+($E$25*F25)+($E$26*F26)+($E$27*F27)+($E$28*F28)+($E$30*F30)</f>
        <v>683</v>
      </c>
      <c r="G31" s="43">
        <f>(($E$15-1)*G15)+(($E$16-1)*G16)+($E$17*G17)+($E$18*G18)+($E$19*G19)+($E$20*G20)+($E$21*G21)+($E$22*G22)+($E$23*G23)+($E$24*G24)+($E$25*G25)+($E$26*G26)+($E$27*G27)+($E$28*G28)+(($E$29-1)*G29)+($E$30*G30)</f>
        <v>832</v>
      </c>
      <c r="H31" s="43">
        <f>($E$15*H15)+($E$16*H16)+($E$17*H17)+($E$18*H18)+($E$19*H19)+($E$20*H20)+($E$21*H21)+($E$22*H22)+($E$23*H23)+($E$24*H24)+($E$25*H25)+($E$26*H26)+($E$27*H27)+($E$28*H28)+($E$30*H30)</f>
        <v>600</v>
      </c>
      <c r="I31" s="43"/>
      <c r="J31" s="43">
        <f>SUM(J15:J30)</f>
        <v>2115</v>
      </c>
      <c r="K31" s="43">
        <f>SUM(K15:K30)</f>
        <v>2115</v>
      </c>
    </row>
    <row r="32" spans="2:11" ht="13.5" thickTop="1" x14ac:dyDescent="0.2">
      <c r="B32" s="20"/>
      <c r="C32" s="3"/>
      <c r="D32" s="3"/>
      <c r="E32" s="40"/>
      <c r="F32" s="41"/>
      <c r="G32" s="41"/>
      <c r="H32" s="41"/>
      <c r="I32" s="41"/>
      <c r="J32" s="42"/>
      <c r="K32" s="41"/>
    </row>
    <row r="33" spans="2:13" x14ac:dyDescent="0.2">
      <c r="B33" s="20" t="s">
        <v>19</v>
      </c>
    </row>
    <row r="34" spans="2:13" x14ac:dyDescent="0.2">
      <c r="B34" s="4"/>
    </row>
    <row r="37" spans="2:13" x14ac:dyDescent="0.2">
      <c r="C37" s="98"/>
      <c r="D37" s="98"/>
      <c r="E37" s="98"/>
    </row>
    <row r="38" spans="2:13" x14ac:dyDescent="0.2">
      <c r="C38" s="3"/>
      <c r="D38" s="3"/>
      <c r="E38" s="3"/>
      <c r="L38" s="3"/>
      <c r="M38" s="3"/>
    </row>
    <row r="40" spans="2:13" x14ac:dyDescent="0.2">
      <c r="B40" s="52" t="s">
        <v>75</v>
      </c>
      <c r="C40" s="21"/>
      <c r="G40" s="101" t="s">
        <v>40</v>
      </c>
      <c r="H40" s="101"/>
      <c r="I40" s="51"/>
      <c r="K40" s="21"/>
    </row>
    <row r="41" spans="2:13" x14ac:dyDescent="0.2">
      <c r="C41" s="3"/>
      <c r="D41" s="3"/>
      <c r="E41" s="3"/>
      <c r="I41" s="87" t="s">
        <v>23</v>
      </c>
      <c r="J41" s="87"/>
      <c r="K41" s="87"/>
    </row>
    <row r="42" spans="2:13" x14ac:dyDescent="0.2">
      <c r="D42" s="3"/>
      <c r="E42" s="3"/>
    </row>
    <row r="43" spans="2:13" x14ac:dyDescent="0.2">
      <c r="D43" s="12"/>
    </row>
    <row r="45" spans="2:13" x14ac:dyDescent="0.2">
      <c r="C45" s="3"/>
      <c r="D45" s="3"/>
      <c r="E45" s="3"/>
      <c r="F45" s="3"/>
    </row>
    <row r="46" spans="2:13" x14ac:dyDescent="0.2">
      <c r="C46" s="3"/>
      <c r="D46" s="3"/>
      <c r="E46" s="3"/>
      <c r="F46" s="3"/>
    </row>
    <row r="47" spans="2:13" x14ac:dyDescent="0.2">
      <c r="C47" s="3"/>
      <c r="D47" s="3"/>
      <c r="E47" s="3"/>
      <c r="F47" s="3"/>
    </row>
    <row r="48" spans="2:13" x14ac:dyDescent="0.2">
      <c r="B48" s="53" t="s">
        <v>77</v>
      </c>
      <c r="C48" s="21"/>
      <c r="D48" s="3"/>
      <c r="E48" s="3"/>
      <c r="F48" s="3"/>
      <c r="G48" s="102" t="s">
        <v>41</v>
      </c>
      <c r="H48" s="102"/>
    </row>
    <row r="49" spans="4:11" x14ac:dyDescent="0.2">
      <c r="D49" s="3"/>
      <c r="E49" s="3"/>
      <c r="F49" s="3"/>
      <c r="I49" s="87" t="s">
        <v>24</v>
      </c>
      <c r="J49" s="87"/>
      <c r="K49" s="87"/>
    </row>
    <row r="50" spans="4:11" x14ac:dyDescent="0.2">
      <c r="I50" s="98"/>
      <c r="J50" s="98"/>
      <c r="K50" s="98"/>
    </row>
  </sheetData>
  <mergeCells count="10">
    <mergeCell ref="I50:K50"/>
    <mergeCell ref="H4:J5"/>
    <mergeCell ref="K4:K5"/>
    <mergeCell ref="F7:G7"/>
    <mergeCell ref="H7:K12"/>
    <mergeCell ref="C37:E37"/>
    <mergeCell ref="G40:H40"/>
    <mergeCell ref="I41:K41"/>
    <mergeCell ref="G48:H48"/>
    <mergeCell ref="I49:K49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scale="53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Dato!$E$2:$E$6</xm:f>
          </x14:formula1>
          <xm:sqref>C15:C30</xm:sqref>
        </x14:dataValidation>
        <x14:dataValidation type="list" allowBlank="1" showInputMessage="1" showErrorMessage="1">
          <x14:formula1>
            <xm:f>Dato!$A$2:$A$4</xm:f>
          </x14:formula1>
          <xm:sqref>C8</xm:sqref>
        </x14:dataValidation>
        <x14:dataValidation type="list" allowBlank="1" showInputMessage="1" showErrorMessage="1">
          <x14:formula1>
            <xm:f>Dato!$H$2:$H$27</xm:f>
          </x14:formula1>
          <xm:sqref>D15:D30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H32"/>
  <sheetViews>
    <sheetView workbookViewId="0">
      <selection activeCell="J24" sqref="J24"/>
    </sheetView>
  </sheetViews>
  <sheetFormatPr baseColWidth="10" defaultRowHeight="12.75" x14ac:dyDescent="0.2"/>
  <cols>
    <col min="8" max="8" width="40.85546875" bestFit="1" customWidth="1"/>
  </cols>
  <sheetData>
    <row r="1" spans="1:8" x14ac:dyDescent="0.2">
      <c r="A1" s="1" t="s">
        <v>34</v>
      </c>
      <c r="E1" s="1" t="s">
        <v>11</v>
      </c>
      <c r="H1" t="s">
        <v>48</v>
      </c>
    </row>
    <row r="2" spans="1:8" x14ac:dyDescent="0.2">
      <c r="A2" s="4" t="s">
        <v>35</v>
      </c>
      <c r="E2" t="s">
        <v>85</v>
      </c>
      <c r="H2" t="s">
        <v>49</v>
      </c>
    </row>
    <row r="3" spans="1:8" x14ac:dyDescent="0.2">
      <c r="A3" s="4" t="s">
        <v>36</v>
      </c>
      <c r="E3" t="s">
        <v>44</v>
      </c>
      <c r="H3" t="s">
        <v>50</v>
      </c>
    </row>
    <row r="4" spans="1:8" x14ac:dyDescent="0.2">
      <c r="A4" s="4" t="s">
        <v>37</v>
      </c>
      <c r="E4" t="s">
        <v>45</v>
      </c>
      <c r="H4" t="s">
        <v>51</v>
      </c>
    </row>
    <row r="5" spans="1:8" x14ac:dyDescent="0.2">
      <c r="E5" t="s">
        <v>118</v>
      </c>
      <c r="H5" t="s">
        <v>52</v>
      </c>
    </row>
    <row r="6" spans="1:8" x14ac:dyDescent="0.2">
      <c r="E6" t="s">
        <v>46</v>
      </c>
      <c r="H6" t="s">
        <v>53</v>
      </c>
    </row>
    <row r="7" spans="1:8" x14ac:dyDescent="0.2">
      <c r="E7" t="s">
        <v>47</v>
      </c>
      <c r="H7" t="s">
        <v>54</v>
      </c>
    </row>
    <row r="8" spans="1:8" x14ac:dyDescent="0.2">
      <c r="E8" t="s">
        <v>102</v>
      </c>
      <c r="H8" t="s">
        <v>55</v>
      </c>
    </row>
    <row r="9" spans="1:8" x14ac:dyDescent="0.2">
      <c r="E9" t="s">
        <v>109</v>
      </c>
      <c r="H9" t="s">
        <v>114</v>
      </c>
    </row>
    <row r="10" spans="1:8" ht="15.75" customHeight="1" x14ac:dyDescent="0.2">
      <c r="E10" t="s">
        <v>43</v>
      </c>
      <c r="H10" t="s">
        <v>56</v>
      </c>
    </row>
    <row r="11" spans="1:8" x14ac:dyDescent="0.2">
      <c r="H11" t="s">
        <v>57</v>
      </c>
    </row>
    <row r="12" spans="1:8" x14ac:dyDescent="0.2">
      <c r="H12" t="s">
        <v>58</v>
      </c>
    </row>
    <row r="13" spans="1:8" x14ac:dyDescent="0.2">
      <c r="H13" t="s">
        <v>59</v>
      </c>
    </row>
    <row r="14" spans="1:8" x14ac:dyDescent="0.2">
      <c r="H14" t="s">
        <v>116</v>
      </c>
    </row>
    <row r="15" spans="1:8" x14ac:dyDescent="0.2">
      <c r="H15" t="s">
        <v>60</v>
      </c>
    </row>
    <row r="16" spans="1:8" x14ac:dyDescent="0.2">
      <c r="H16" t="s">
        <v>61</v>
      </c>
    </row>
    <row r="17" spans="8:8" x14ac:dyDescent="0.2">
      <c r="H17" t="s">
        <v>62</v>
      </c>
    </row>
    <row r="18" spans="8:8" x14ac:dyDescent="0.2">
      <c r="H18" t="s">
        <v>63</v>
      </c>
    </row>
    <row r="19" spans="8:8" x14ac:dyDescent="0.2">
      <c r="H19" t="s">
        <v>64</v>
      </c>
    </row>
    <row r="20" spans="8:8" x14ac:dyDescent="0.2">
      <c r="H20" t="s">
        <v>65</v>
      </c>
    </row>
    <row r="21" spans="8:8" x14ac:dyDescent="0.2">
      <c r="H21" t="s">
        <v>66</v>
      </c>
    </row>
    <row r="22" spans="8:8" x14ac:dyDescent="0.2">
      <c r="H22" t="s">
        <v>67</v>
      </c>
    </row>
    <row r="23" spans="8:8" x14ac:dyDescent="0.2">
      <c r="H23" s="4" t="s">
        <v>86</v>
      </c>
    </row>
    <row r="24" spans="8:8" x14ac:dyDescent="0.2">
      <c r="H24" t="s">
        <v>68</v>
      </c>
    </row>
    <row r="25" spans="8:8" x14ac:dyDescent="0.2">
      <c r="H25" t="s">
        <v>69</v>
      </c>
    </row>
    <row r="26" spans="8:8" x14ac:dyDescent="0.2">
      <c r="H26" t="s">
        <v>70</v>
      </c>
    </row>
    <row r="27" spans="8:8" x14ac:dyDescent="0.2">
      <c r="H27" t="s">
        <v>71</v>
      </c>
    </row>
    <row r="28" spans="8:8" ht="15.75" customHeight="1" x14ac:dyDescent="0.2">
      <c r="H28" t="s">
        <v>72</v>
      </c>
    </row>
    <row r="29" spans="8:8" ht="15.75" customHeight="1" x14ac:dyDescent="0.2">
      <c r="H29" t="s">
        <v>73</v>
      </c>
    </row>
    <row r="30" spans="8:8" x14ac:dyDescent="0.2">
      <c r="H30" t="s">
        <v>117</v>
      </c>
    </row>
    <row r="31" spans="8:8" x14ac:dyDescent="0.2">
      <c r="H31" s="4" t="s">
        <v>119</v>
      </c>
    </row>
    <row r="32" spans="8:8" x14ac:dyDescent="0.2">
      <c r="H32" t="s">
        <v>115</v>
      </c>
    </row>
  </sheetData>
  <protectedRanges>
    <protectedRange sqref="I28:M29" name="Rango6"/>
  </protectedRanges>
  <sortState ref="H2:H32">
    <sortCondition ref="H2:H32"/>
  </sortState>
  <pageMargins left="0.7" right="0.7" top="0.75" bottom="0.75" header="0.3" footer="0.3"/>
  <pageSetup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[1]DATA!#REF!</xm:f>
          </x14:formula1>
          <xm:sqref>I28:M29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2</vt:i4>
      </vt:variant>
    </vt:vector>
  </HeadingPairs>
  <TitlesOfParts>
    <vt:vector size="7" baseType="lpstr">
      <vt:lpstr>Formato de Solicitud de Viaje</vt:lpstr>
      <vt:lpstr>GRUPO</vt:lpstr>
      <vt:lpstr>VIAJE </vt:lpstr>
      <vt:lpstr>PRUEBA (2)</vt:lpstr>
      <vt:lpstr>Dato</vt:lpstr>
      <vt:lpstr>GRUPO!Área_de_impresión</vt:lpstr>
      <vt:lpstr>'VIAJE 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Irma Judith Calan Armira de Morales</dc:creator>
  <cp:lastModifiedBy>Jessica Izeppi</cp:lastModifiedBy>
  <cp:lastPrinted>2018-06-19T17:28:29Z</cp:lastPrinted>
  <dcterms:created xsi:type="dcterms:W3CDTF">2008-01-07T17:26:32Z</dcterms:created>
  <dcterms:modified xsi:type="dcterms:W3CDTF">2018-06-20T15:05:56Z</dcterms:modified>
</cp:coreProperties>
</file>