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1"/>
  </bookViews>
  <sheets>
    <sheet name="Notes on volume pred" sheetId="8" r:id="rId1"/>
    <sheet name="Demand" sheetId="1" r:id="rId2"/>
    <sheet name="Intensity" sheetId="7" r:id="rId3"/>
    <sheet name="GDP growth" sheetId="9" r:id="rId4"/>
    <sheet name="Population" sheetId="11" r:id="rId5"/>
    <sheet name="Pop temp" sheetId="13" r:id="rId6"/>
    <sheet name="Construction" sheetId="2" r:id="rId7"/>
    <sheet name="Electrical" sheetId="3" r:id="rId8"/>
    <sheet name="Industrial" sheetId="4" r:id="rId9"/>
    <sheet name="Other" sheetId="5" r:id="rId10"/>
    <sheet name="Transport" sheetId="6" r:id="rId11"/>
    <sheet name="All sectors" sheetId="12" r:id="rId1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J2" i="9"/>
  <c r="K2" i="9"/>
  <c r="L2" i="9"/>
  <c r="M2" i="9"/>
  <c r="J3" i="9"/>
  <c r="K3" i="9"/>
  <c r="L3" i="9"/>
  <c r="M3" i="9"/>
  <c r="J4" i="9"/>
  <c r="K4" i="9"/>
  <c r="L4" i="9"/>
  <c r="M4" i="9"/>
  <c r="J5" i="9"/>
  <c r="K5" i="9"/>
  <c r="L5" i="9"/>
  <c r="M5" i="9"/>
  <c r="J6" i="9"/>
  <c r="K6" i="9"/>
  <c r="L6" i="9"/>
  <c r="M6" i="9"/>
  <c r="J7" i="9"/>
  <c r="K7" i="9"/>
  <c r="L7" i="9"/>
  <c r="M7" i="9"/>
  <c r="J8" i="9"/>
  <c r="K8" i="9"/>
  <c r="L8" i="9"/>
  <c r="M8" i="9"/>
  <c r="J9" i="9"/>
  <c r="K9" i="9"/>
  <c r="L9" i="9"/>
  <c r="M9" i="9"/>
  <c r="J10" i="9"/>
  <c r="K10" i="9"/>
  <c r="L10" i="9"/>
  <c r="M10" i="9"/>
  <c r="J11" i="9"/>
  <c r="K11" i="9"/>
  <c r="L11" i="9"/>
  <c r="M11" i="9"/>
  <c r="J12" i="9"/>
  <c r="K12" i="9"/>
  <c r="L12" i="9"/>
  <c r="M12" i="9"/>
  <c r="J13" i="9"/>
  <c r="K13" i="9"/>
  <c r="L13" i="9"/>
  <c r="M13" i="9"/>
  <c r="J14" i="9"/>
  <c r="K14" i="9"/>
  <c r="L14" i="9"/>
  <c r="M14" i="9"/>
  <c r="J15" i="9"/>
  <c r="K15" i="9"/>
  <c r="L15" i="9"/>
  <c r="M15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2" i="9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D2" i="13"/>
  <c r="L16" i="9" l="1"/>
  <c r="E17" i="9"/>
  <c r="J16" i="9"/>
  <c r="C17" i="9" s="1"/>
  <c r="K16" i="9"/>
  <c r="D17" i="9" s="1"/>
  <c r="M16" i="9"/>
  <c r="F17" i="9" s="1"/>
  <c r="I16" i="9"/>
  <c r="I17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C18" i="9"/>
  <c r="D18" i="9"/>
  <c r="E18" i="9"/>
  <c r="F18" i="9"/>
  <c r="B18" i="9"/>
  <c r="I30" i="9"/>
  <c r="J30" i="9"/>
  <c r="K30" i="9"/>
  <c r="L30" i="9"/>
  <c r="M30" i="9"/>
  <c r="I31" i="9"/>
  <c r="J31" i="9"/>
  <c r="K31" i="9"/>
  <c r="L31" i="9"/>
  <c r="I32" i="9"/>
  <c r="J32" i="9"/>
  <c r="K32" i="9"/>
  <c r="L32" i="9"/>
  <c r="I33" i="9"/>
  <c r="J33" i="9"/>
  <c r="K33" i="9"/>
  <c r="L33" i="9"/>
  <c r="I34" i="9"/>
  <c r="J34" i="9"/>
  <c r="K34" i="9"/>
  <c r="L34" i="9"/>
  <c r="M34" i="9"/>
  <c r="I35" i="9"/>
  <c r="J35" i="9"/>
  <c r="K35" i="9"/>
  <c r="L35" i="9"/>
  <c r="I36" i="9"/>
  <c r="J36" i="9"/>
  <c r="K36" i="9"/>
  <c r="L36" i="9"/>
  <c r="I37" i="9"/>
  <c r="J37" i="9"/>
  <c r="K37" i="9"/>
  <c r="L37" i="9"/>
  <c r="I38" i="9"/>
  <c r="J38" i="9"/>
  <c r="K38" i="9"/>
  <c r="L38" i="9"/>
  <c r="M38" i="9"/>
  <c r="I39" i="9"/>
  <c r="J39" i="9"/>
  <c r="K39" i="9"/>
  <c r="L39" i="9"/>
  <c r="I40" i="9"/>
  <c r="J40" i="9"/>
  <c r="K40" i="9"/>
  <c r="L40" i="9"/>
  <c r="I41" i="9"/>
  <c r="J41" i="9"/>
  <c r="K41" i="9"/>
  <c r="L41" i="9"/>
  <c r="I42" i="9"/>
  <c r="J42" i="9"/>
  <c r="K42" i="9"/>
  <c r="L42" i="9"/>
  <c r="M42" i="9"/>
  <c r="I18" i="9"/>
  <c r="J18" i="9"/>
  <c r="K18" i="9"/>
  <c r="L18" i="9"/>
  <c r="M18" i="9"/>
  <c r="I19" i="9"/>
  <c r="J19" i="9"/>
  <c r="K19" i="9"/>
  <c r="L19" i="9"/>
  <c r="I20" i="9"/>
  <c r="J20" i="9"/>
  <c r="K20" i="9"/>
  <c r="L20" i="9"/>
  <c r="I21" i="9"/>
  <c r="J21" i="9"/>
  <c r="K21" i="9"/>
  <c r="L21" i="9"/>
  <c r="M21" i="9"/>
  <c r="I22" i="9"/>
  <c r="J22" i="9"/>
  <c r="K22" i="9"/>
  <c r="L22" i="9"/>
  <c r="M22" i="9"/>
  <c r="I23" i="9"/>
  <c r="J23" i="9"/>
  <c r="K23" i="9"/>
  <c r="L23" i="9"/>
  <c r="I24" i="9"/>
  <c r="J24" i="9"/>
  <c r="K24" i="9"/>
  <c r="L24" i="9"/>
  <c r="I25" i="9"/>
  <c r="J25" i="9"/>
  <c r="K25" i="9"/>
  <c r="L25" i="9"/>
  <c r="M25" i="9"/>
  <c r="I26" i="9"/>
  <c r="J26" i="9"/>
  <c r="K26" i="9"/>
  <c r="L26" i="9"/>
  <c r="M26" i="9"/>
  <c r="I27" i="9"/>
  <c r="J27" i="9"/>
  <c r="K27" i="9"/>
  <c r="L27" i="9"/>
  <c r="I28" i="9"/>
  <c r="J28" i="9"/>
  <c r="K28" i="9"/>
  <c r="L28" i="9"/>
  <c r="I29" i="9"/>
  <c r="J29" i="9"/>
  <c r="K29" i="9"/>
  <c r="L29" i="9"/>
  <c r="M29" i="9"/>
  <c r="J17" i="9"/>
  <c r="K17" i="9"/>
  <c r="L17" i="9"/>
  <c r="M17" i="9"/>
  <c r="T42" i="9"/>
  <c r="T41" i="9"/>
  <c r="M41" i="9" s="1"/>
  <c r="T40" i="9"/>
  <c r="T39" i="9"/>
  <c r="T38" i="9"/>
  <c r="T37" i="9"/>
  <c r="M37" i="9" s="1"/>
  <c r="T36" i="9"/>
  <c r="T35" i="9"/>
  <c r="M35" i="9" s="1"/>
  <c r="T34" i="9"/>
  <c r="T33" i="9"/>
  <c r="M33" i="9" s="1"/>
  <c r="T32" i="9"/>
  <c r="T31" i="9"/>
  <c r="T30" i="9"/>
  <c r="T29" i="9"/>
  <c r="T28" i="9"/>
  <c r="T27" i="9"/>
  <c r="M27" i="9" s="1"/>
  <c r="T26" i="9"/>
  <c r="T25" i="9"/>
  <c r="T24" i="9"/>
  <c r="T23" i="9"/>
  <c r="M23" i="9" s="1"/>
  <c r="T22" i="9"/>
  <c r="T21" i="9"/>
  <c r="T20" i="9"/>
  <c r="T19" i="9"/>
  <c r="M19" i="9" s="1"/>
  <c r="T18" i="9"/>
  <c r="T17" i="9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17" i="11"/>
  <c r="B17" i="9" l="1"/>
  <c r="M39" i="9"/>
  <c r="M31" i="9"/>
  <c r="M28" i="9"/>
  <c r="M24" i="9"/>
  <c r="M20" i="9"/>
  <c r="M40" i="9"/>
  <c r="M36" i="9"/>
  <c r="M32" i="9"/>
  <c r="B21" i="2"/>
  <c r="C21" i="2"/>
  <c r="D21" i="2"/>
  <c r="E21" i="2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C22" i="2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20" i="2"/>
  <c r="D20" i="2"/>
  <c r="E20" i="2"/>
  <c r="F20" i="2"/>
  <c r="B20" i="2"/>
  <c r="C19" i="4" l="1"/>
  <c r="D19" i="4"/>
  <c r="E19" i="4"/>
  <c r="F19" i="4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L19" i="4"/>
  <c r="K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19" i="4"/>
  <c r="I19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20" i="4"/>
  <c r="F42" i="6" l="1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M30" i="6"/>
  <c r="L30" i="6"/>
  <c r="K30" i="6"/>
  <c r="J30" i="6"/>
  <c r="I30" i="6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L19" i="5"/>
  <c r="K19" i="5"/>
  <c r="J19" i="5"/>
  <c r="I19" i="5"/>
  <c r="H19" i="5"/>
  <c r="L18" i="5"/>
  <c r="K18" i="5"/>
  <c r="J18" i="5"/>
  <c r="I18" i="5"/>
  <c r="H18" i="5"/>
  <c r="L17" i="5"/>
  <c r="K17" i="5"/>
  <c r="J17" i="5"/>
  <c r="I17" i="5"/>
  <c r="H17" i="5"/>
  <c r="L16" i="5"/>
  <c r="K16" i="5"/>
  <c r="J16" i="5"/>
  <c r="I16" i="5"/>
  <c r="H16" i="5"/>
  <c r="L15" i="5"/>
  <c r="K15" i="5"/>
  <c r="J15" i="5"/>
  <c r="I15" i="5"/>
  <c r="H15" i="5"/>
  <c r="L14" i="5"/>
  <c r="K14" i="5"/>
  <c r="J14" i="5"/>
  <c r="I14" i="5"/>
  <c r="H14" i="5"/>
  <c r="L13" i="5"/>
  <c r="K13" i="5"/>
  <c r="J13" i="5"/>
  <c r="I13" i="5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L6" i="5"/>
  <c r="K6" i="5"/>
  <c r="J6" i="5"/>
  <c r="I6" i="5"/>
  <c r="H6" i="5"/>
  <c r="L5" i="5"/>
  <c r="K5" i="5"/>
  <c r="J5" i="5"/>
  <c r="I5" i="5"/>
  <c r="H5" i="5"/>
  <c r="L4" i="5"/>
  <c r="K4" i="5"/>
  <c r="J4" i="5"/>
  <c r="I4" i="5"/>
  <c r="H4" i="5"/>
  <c r="L3" i="5"/>
  <c r="K3" i="5"/>
  <c r="J3" i="5"/>
  <c r="I3" i="5"/>
  <c r="H3" i="5"/>
  <c r="L18" i="4"/>
  <c r="K18" i="4"/>
  <c r="J18" i="4"/>
  <c r="I18" i="4"/>
  <c r="H18" i="4"/>
  <c r="L17" i="4"/>
  <c r="K17" i="4"/>
  <c r="J17" i="4"/>
  <c r="I17" i="4"/>
  <c r="H17" i="4"/>
  <c r="L16" i="4"/>
  <c r="K16" i="4"/>
  <c r="J16" i="4"/>
  <c r="I16" i="4"/>
  <c r="H16" i="4"/>
  <c r="L15" i="4"/>
  <c r="K15" i="4"/>
  <c r="J15" i="4"/>
  <c r="I15" i="4"/>
  <c r="H15" i="4"/>
  <c r="L14" i="4"/>
  <c r="K14" i="4"/>
  <c r="J14" i="4"/>
  <c r="I14" i="4"/>
  <c r="H14" i="4"/>
  <c r="L13" i="4"/>
  <c r="K13" i="4"/>
  <c r="J13" i="4"/>
  <c r="I13" i="4"/>
  <c r="H13" i="4"/>
  <c r="L12" i="4"/>
  <c r="K12" i="4"/>
  <c r="J12" i="4"/>
  <c r="I12" i="4"/>
  <c r="H12" i="4"/>
  <c r="L11" i="4"/>
  <c r="K11" i="4"/>
  <c r="J11" i="4"/>
  <c r="I11" i="4"/>
  <c r="H11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M30" i="3"/>
  <c r="L30" i="3"/>
  <c r="K30" i="3"/>
  <c r="J30" i="3"/>
  <c r="I30" i="3"/>
</calcChain>
</file>

<file path=xl/sharedStrings.xml><?xml version="1.0" encoding="utf-8"?>
<sst xmlns="http://schemas.openxmlformats.org/spreadsheetml/2006/main" count="311" uniqueCount="93">
  <si>
    <t>Sector</t>
  </si>
  <si>
    <t>Construction</t>
  </si>
  <si>
    <t>Electrical</t>
  </si>
  <si>
    <t>Industrial</t>
  </si>
  <si>
    <t>Other</t>
  </si>
  <si>
    <t>Year</t>
  </si>
  <si>
    <t>China</t>
  </si>
  <si>
    <t>EU</t>
  </si>
  <si>
    <t>Japan</t>
  </si>
  <si>
    <t>ROW</t>
  </si>
  <si>
    <t>NAM</t>
  </si>
  <si>
    <t>Europe</t>
  </si>
  <si>
    <t>Growth rate 2025-2030</t>
  </si>
  <si>
    <t>Transport</t>
  </si>
  <si>
    <t>Notes</t>
  </si>
  <si>
    <t>For pre 2030, use MSL model results. Post 2030, use 2025-2030 CAGR to predict future</t>
  </si>
  <si>
    <r>
      <rPr>
        <b/>
        <sz val="11"/>
        <color theme="1"/>
        <rFont val="Calibri"/>
        <family val="2"/>
        <scheme val="minor"/>
      </rPr>
      <t>China, Japan, EU</t>
    </r>
    <r>
      <rPr>
        <sz val="11"/>
        <color theme="1"/>
        <rFont val="Calibri"/>
        <family val="2"/>
        <scheme val="minor"/>
      </rPr>
      <t xml:space="preserve">: based on OECD long term forecast: https://cn.knoema.com/loqqwx/china-gdp-growth-forecast-2019-2024-and-up-to-2060-data-and-charts. 
For EU, used Euro Area forecast, because it is available up to 2060.
</t>
    </r>
    <r>
      <rPr>
        <b/>
        <sz val="11"/>
        <color theme="1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 xml:space="preserve">: based on Congressional Office Budget forecast: https://cn.knoema.com/qhswwkc/us-gdp-growth-forecast-2019-2024-and-up-to-2060-data-and-charts
</t>
    </r>
    <r>
      <rPr>
        <b/>
        <sz val="11"/>
        <color theme="1"/>
        <rFont val="Calibri"/>
        <family val="2"/>
        <scheme val="minor"/>
      </rPr>
      <t xml:space="preserve">ROW: </t>
    </r>
    <r>
      <rPr>
        <sz val="11"/>
        <color theme="1"/>
        <rFont val="Calibri"/>
        <family val="2"/>
        <scheme val="minor"/>
      </rPr>
      <t xml:space="preserve">assumed 3%, subject to change
</t>
    </r>
  </si>
  <si>
    <t>GDP</t>
  </si>
  <si>
    <t>Value added</t>
  </si>
  <si>
    <r>
      <t xml:space="preserve">Found that GDP growth and value added in manu growth is highly correlated. Use simple formulas to project:
</t>
    </r>
    <r>
      <rPr>
        <b/>
        <sz val="11"/>
        <color theme="1"/>
        <rFont val="Calibri"/>
        <family val="2"/>
        <scheme val="minor"/>
      </rPr>
      <t xml:space="preserve">China: </t>
    </r>
    <r>
      <rPr>
        <sz val="11"/>
        <color theme="1"/>
        <rFont val="Calibri"/>
        <family val="2"/>
        <scheme val="minor"/>
      </rPr>
      <t xml:space="preserve">Manu growth=GDP, based on historical similarity
</t>
    </r>
    <r>
      <rPr>
        <b/>
        <sz val="11"/>
        <color theme="1"/>
        <rFont val="Calibri"/>
        <family val="2"/>
        <scheme val="minor"/>
      </rPr>
      <t xml:space="preserve">EU: </t>
    </r>
    <r>
      <rPr>
        <sz val="11"/>
        <color theme="1"/>
        <rFont val="Calibri"/>
        <family val="2"/>
        <scheme val="minor"/>
      </rPr>
      <t xml:space="preserve">Manu growth=1.75*GDP, based on last three years
</t>
    </r>
    <r>
      <rPr>
        <b/>
        <sz val="11"/>
        <color theme="1"/>
        <rFont val="Calibri"/>
        <family val="2"/>
        <scheme val="minor"/>
      </rPr>
      <t>Japan</t>
    </r>
    <r>
      <rPr>
        <sz val="11"/>
        <color theme="1"/>
        <rFont val="Calibri"/>
        <family val="2"/>
        <scheme val="minor"/>
      </rPr>
      <t xml:space="preserve">: Manu=3*GDP, based on last three years and last growth period
</t>
    </r>
    <r>
      <rPr>
        <b/>
        <sz val="11"/>
        <color theme="1"/>
        <rFont val="Calibri"/>
        <family val="2"/>
        <scheme val="minor"/>
      </rPr>
      <t xml:space="preserve">NAM and ROW: </t>
    </r>
    <r>
      <rPr>
        <sz val="11"/>
        <color theme="1"/>
        <rFont val="Calibri"/>
        <family val="2"/>
        <scheme val="minor"/>
      </rPr>
      <t>Manu=GDP, based on historical similarity</t>
    </r>
  </si>
  <si>
    <t>Assume that % of construction in value added stays const, and everything else equals GDP growth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</si>
  <si>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</si>
  <si>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</si>
  <si>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</si>
  <si>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</si>
  <si>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</si>
  <si>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</si>
  <si>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</si>
  <si>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</si>
  <si>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</si>
  <si>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</si>
  <si>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</si>
  <si>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</si>
  <si>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</si>
  <si>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</si>
  <si>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</si>
  <si>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</si>
  <si>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</si>
  <si>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</si>
  <si>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</si>
  <si>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</si>
  <si>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</si>
  <si>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</si>
  <si>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</si>
  <si>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</si>
  <si>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</si>
  <si>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</si>
  <si>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WORLD</t>
  </si>
  <si>
    <t>Region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</si>
  <si>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</si>
  <si>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</si>
  <si>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</si>
  <si>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</si>
  <si>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</si>
  <si>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</si>
  <si>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</si>
  <si>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</si>
  <si>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</si>
  <si>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</si>
  <si>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</si>
  <si>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</si>
  <si>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</si>
  <si>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</si>
  <si>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Estimates</t>
  </si>
  <si>
    <t>Bulgaria</t>
  </si>
  <si>
    <t>Czechia</t>
  </si>
  <si>
    <t>Hungary</t>
  </si>
  <si>
    <t>Poland</t>
  </si>
  <si>
    <t>Romania</t>
  </si>
  <si>
    <t>Slovakia</t>
  </si>
  <si>
    <t>Denmark</t>
  </si>
  <si>
    <t>Estonia</t>
  </si>
  <si>
    <t>Finland</t>
  </si>
  <si>
    <t>Ireland</t>
  </si>
  <si>
    <t>Latvia</t>
  </si>
  <si>
    <t>Lithuania</t>
  </si>
  <si>
    <t>Sweden</t>
  </si>
  <si>
    <t>United Kingdom</t>
  </si>
  <si>
    <t>Croatia</t>
  </si>
  <si>
    <t>Greece</t>
  </si>
  <si>
    <t>Italy</t>
  </si>
  <si>
    <t>Malta</t>
  </si>
  <si>
    <t>Portugal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</si>
  <si>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</si>
  <si>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</si>
  <si>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</si>
  <si>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</si>
  <si>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</si>
  <si>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</si>
  <si>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</si>
  <si>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</si>
  <si>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Cyprus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</si>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</sst>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\ ##0;\-#\ ###\ ###\ ##0;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Alignment="1"/>
    <xf numFmtId="0" fontId="3" fillId="2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3" borderId="0" xfId="0" applyFill="1"/>
    <xf numFmtId="1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 applyBorder="1"/>
    <xf numFmtId="0" fontId="0" fillId="2" borderId="0" xfId="0" applyFill="1"/>
    <xf numFmtId="0" fontId="1" fillId="0" borderId="0" xfId="0" applyFont="1" applyAlignment="1">
      <alignment horizontal="left" vertical="center"/>
    </xf>
    <xf numFmtId="10" fontId="0" fillId="2" borderId="0" xfId="0" applyNumberFormat="1" applyFill="1"/>
    <xf numFmtId="0" fontId="0" fillId="0" borderId="0" xfId="0" applyAlignment="1">
      <alignment horizontal="left" wrapText="1"/>
    </xf>
    <xf numFmtId="164" fontId="4" fillId="0" borderId="0" xfId="0" applyNumberFormat="1" applyFont="1" applyAlignment="1">
      <alignment horizontal="right"/>
    </xf>
    <xf numFmtId="0" fontId="0" fillId="0" borderId="0" xfId="0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2"/>
    </xf>
    <xf numFmtId="0" fontId="5" fillId="0" borderId="0" xfId="0" applyFont="1" applyAlignment="1">
      <alignment horizontal="left" indent="1"/>
    </xf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Industrial!$H$1:$H$2</c:f>
              <c:strCache>
                <c:ptCount val="2"/>
                <c:pt idx="0">
                  <c:v>China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Industrial!$H$3:$H$19</c:f>
              <c:numCache>
                <c:formatCode>0.00%</c:formatCode>
                <c:ptCount val="17"/>
                <c:pt idx="0">
                  <c:v>0.24704876921310692</c:v>
                </c:pt>
                <c:pt idx="1">
                  <c:v>0.24246981126259937</c:v>
                </c:pt>
                <c:pt idx="2">
                  <c:v>0.50367965350601929</c:v>
                </c:pt>
                <c:pt idx="3">
                  <c:v>8.2512820303880297E-2</c:v>
                </c:pt>
                <c:pt idx="4">
                  <c:v>0.11809768211979765</c:v>
                </c:pt>
                <c:pt idx="5">
                  <c:v>0.13978255637574755</c:v>
                </c:pt>
                <c:pt idx="6">
                  <c:v>0.13929566493386258</c:v>
                </c:pt>
                <c:pt idx="7">
                  <c:v>8.724630390032817E-2</c:v>
                </c:pt>
                <c:pt idx="8">
                  <c:v>7.5352911830433689E-2</c:v>
                </c:pt>
                <c:pt idx="9">
                  <c:v>0.10628663211602052</c:v>
                </c:pt>
                <c:pt idx="10">
                  <c:v>0.11038520844573951</c:v>
                </c:pt>
                <c:pt idx="11">
                  <c:v>5.9964909757679541E-2</c:v>
                </c:pt>
                <c:pt idx="12">
                  <c:v>4.7714930863716365E-2</c:v>
                </c:pt>
                <c:pt idx="13">
                  <c:v>6.6781179488675679E-2</c:v>
                </c:pt>
                <c:pt idx="14">
                  <c:v>3.3795319548141745E-2</c:v>
                </c:pt>
                <c:pt idx="15">
                  <c:v>4.6723094070455495E-2</c:v>
                </c:pt>
                <c:pt idx="16">
                  <c:v>6.9000000000001283E-2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F-4DD2-A5E3-99AD937E7343}"/>
            </c:ext>
          </c:extLst>
        </c:ser>
        <c:ser>
          <c:idx val="1"/>
          <c:order val="1"/>
          <c:tx>
            <c:strRef>
              <c:f>Industrial!$N$1:$N$2</c:f>
              <c:strCache>
                <c:ptCount val="2"/>
                <c:pt idx="0">
                  <c:v>China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Industrial!$N$3:$N$20</c:f>
              <c:numCache>
                <c:formatCode>0.00%</c:formatCode>
                <c:ptCount val="18"/>
                <c:pt idx="0">
                  <c:v>8.3399105498556558E-2</c:v>
                </c:pt>
                <c:pt idx="1">
                  <c:v>9.1306459446333754E-2</c:v>
                </c:pt>
                <c:pt idx="2">
                  <c:v>0.10035603026256767</c:v>
                </c:pt>
                <c:pt idx="3">
                  <c:v>0.10111223458038743</c:v>
                </c:pt>
                <c:pt idx="4">
                  <c:v>0.11395775941230379</c:v>
                </c:pt>
                <c:pt idx="5">
                  <c:v>0.12719479020690838</c:v>
                </c:pt>
                <c:pt idx="6">
                  <c:v>0.14231388035687997</c:v>
                </c:pt>
                <c:pt idx="7">
                  <c:v>9.6542893725992673E-2</c:v>
                </c:pt>
                <c:pt idx="8">
                  <c:v>9.399813171415361E-2</c:v>
                </c:pt>
                <c:pt idx="9">
                  <c:v>0.1063614046322976</c:v>
                </c:pt>
                <c:pt idx="10">
                  <c:v>9.5364430080554952E-2</c:v>
                </c:pt>
                <c:pt idx="11">
                  <c:v>7.8562621102695296E-2</c:v>
                </c:pt>
                <c:pt idx="12">
                  <c:v>7.7576351461702497E-2</c:v>
                </c:pt>
                <c:pt idx="13">
                  <c:v>7.2976659593815496E-2</c:v>
                </c:pt>
                <c:pt idx="14">
                  <c:v>6.9002048167243757E-2</c:v>
                </c:pt>
                <c:pt idx="15">
                  <c:v>6.6999999999999282E-2</c:v>
                </c:pt>
                <c:pt idx="16">
                  <c:v>6.9000000000001283E-2</c:v>
                </c:pt>
                <c:pt idx="17">
                  <c:v>6.6600000000000006E-2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F-4DD2-A5E3-99AD937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91784"/>
        <c:axId val="1085493424"/>
      </c:lineChart>
      <c:catAx>
        <c:axId val="10854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3424"/>
        <c:crosses val="autoZero"/>
        <c:auto val="1"/>
        <c:lblAlgn val="ctr"/>
        <c:lblOffset val="100"/>
        <c:noMultiLvlLbl val="0"/>
      </c:catAx>
      <c:valAx>
        <c:axId val="1085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Industrial!$I$1:$I$2</c:f>
              <c:strCache>
                <c:ptCount val="2"/>
                <c:pt idx="0">
                  <c:v>EU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Industrial!$I$3:$I$20</c:f>
              <c:numCache>
                <c:formatCode>0.00%</c:formatCode>
                <c:ptCount val="18"/>
                <c:pt idx="0">
                  <c:v>1.2905313648108763E-2</c:v>
                </c:pt>
                <c:pt idx="1">
                  <c:v>-1.2038681903646653E-3</c:v>
                </c:pt>
                <c:pt idx="2">
                  <c:v>1.0143467679997187E-2</c:v>
                </c:pt>
                <c:pt idx="3">
                  <c:v>3.2364410023600687E-2</c:v>
                </c:pt>
                <c:pt idx="4">
                  <c:v>1.9503969949452804E-2</c:v>
                </c:pt>
                <c:pt idx="5">
                  <c:v>5.6442350670255603E-2</c:v>
                </c:pt>
                <c:pt idx="6">
                  <c:v>3.900977966846253E-2</c:v>
                </c:pt>
                <c:pt idx="7">
                  <c:v>-1.7878301552503473E-2</c:v>
                </c:pt>
                <c:pt idx="8">
                  <c:v>-0.13718953480638674</c:v>
                </c:pt>
                <c:pt idx="9">
                  <c:v>9.1915327801489255E-2</c:v>
                </c:pt>
                <c:pt idx="10">
                  <c:v>4.6588646504608366E-2</c:v>
                </c:pt>
                <c:pt idx="11">
                  <c:v>-2.302628181821087E-2</c:v>
                </c:pt>
                <c:pt idx="12">
                  <c:v>-2.7381248351926457E-3</c:v>
                </c:pt>
                <c:pt idx="13">
                  <c:v>3.5548895497751865E-2</c:v>
                </c:pt>
                <c:pt idx="14">
                  <c:v>3.8663999177025898E-2</c:v>
                </c:pt>
                <c:pt idx="15">
                  <c:v>3.3691525945058087E-2</c:v>
                </c:pt>
                <c:pt idx="16">
                  <c:v>4.2971868146334857E-2</c:v>
                </c:pt>
                <c:pt idx="17">
                  <c:v>3.9199999999999999E-2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6-4114-982E-C7B73C7C1954}"/>
            </c:ext>
          </c:extLst>
        </c:ser>
        <c:ser>
          <c:idx val="1"/>
          <c:order val="1"/>
          <c:tx>
            <c:strRef>
              <c:f>Industrial!$O$1:$O$2</c:f>
              <c:strCache>
                <c:ptCount val="2"/>
                <c:pt idx="0">
                  <c:v>EU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Industrial!$O$3:$O$20</c:f>
              <c:numCache>
                <c:formatCode>0.00%</c:formatCode>
                <c:ptCount val="18"/>
                <c:pt idx="0">
                  <c:v>2.2043499303840308E-2</c:v>
                </c:pt>
                <c:pt idx="1">
                  <c:v>1.3543919965011364E-2</c:v>
                </c:pt>
                <c:pt idx="2">
                  <c:v>1.3145646965362134E-2</c:v>
                </c:pt>
                <c:pt idx="3">
                  <c:v>2.5687498210184234E-2</c:v>
                </c:pt>
                <c:pt idx="4">
                  <c:v>2.110135780095268E-2</c:v>
                </c:pt>
                <c:pt idx="5">
                  <c:v>3.3484944768256142E-2</c:v>
                </c:pt>
                <c:pt idx="6">
                  <c:v>3.0801624635432789E-2</c:v>
                </c:pt>
                <c:pt idx="7">
                  <c:v>4.832845796544083E-3</c:v>
                </c:pt>
                <c:pt idx="8">
                  <c:v>-4.3487443741124565E-2</c:v>
                </c:pt>
                <c:pt idx="9">
                  <c:v>2.2364392487282947E-2</c:v>
                </c:pt>
                <c:pt idx="10">
                  <c:v>1.7554255111666084E-2</c:v>
                </c:pt>
                <c:pt idx="11">
                  <c:v>-3.9644378359585675E-3</c:v>
                </c:pt>
                <c:pt idx="12">
                  <c:v>2.5732181853039826E-3</c:v>
                </c:pt>
                <c:pt idx="13">
                  <c:v>1.7842624935284102E-2</c:v>
                </c:pt>
                <c:pt idx="14">
                  <c:v>2.3480689234522512E-2</c:v>
                </c:pt>
                <c:pt idx="15">
                  <c:v>2.0427178502563592E-2</c:v>
                </c:pt>
                <c:pt idx="16">
                  <c:v>2.4555353226477061E-2</c:v>
                </c:pt>
                <c:pt idx="17">
                  <c:v>2.24E-2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6-4114-982E-C7B73C7C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23752"/>
        <c:axId val="736922440"/>
      </c:lineChart>
      <c:catAx>
        <c:axId val="73692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22440"/>
        <c:crosses val="autoZero"/>
        <c:auto val="1"/>
        <c:lblAlgn val="ctr"/>
        <c:lblOffset val="100"/>
        <c:noMultiLvlLbl val="0"/>
      </c:catAx>
      <c:valAx>
        <c:axId val="7369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2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Industrial!$J$1:$J$2</c:f>
              <c:strCache>
                <c:ptCount val="2"/>
                <c:pt idx="0">
                  <c:v>Japan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Industrial!$J$3:$J$19</c:f>
              <c:numCache>
                <c:formatCode>0.00%</c:formatCode>
                <c:ptCount val="17"/>
                <c:pt idx="0">
                  <c:v>-5.0036656680748415E-2</c:v>
                </c:pt>
                <c:pt idx="1">
                  <c:v>-1.1072610868901656E-2</c:v>
                </c:pt>
                <c:pt idx="2">
                  <c:v>4.6185918534755954E-2</c:v>
                </c:pt>
                <c:pt idx="3">
                  <c:v>5.5873010684999391E-2</c:v>
                </c:pt>
                <c:pt idx="4">
                  <c:v>4.9957877372641457E-2</c:v>
                </c:pt>
                <c:pt idx="5">
                  <c:v>3.9023301312684389E-2</c:v>
                </c:pt>
                <c:pt idx="6">
                  <c:v>5.3509048400162129E-2</c:v>
                </c:pt>
                <c:pt idx="7">
                  <c:v>-1.970085104370245E-3</c:v>
                </c:pt>
                <c:pt idx="8">
                  <c:v>-0.17685573315092684</c:v>
                </c:pt>
                <c:pt idx="9">
                  <c:v>0.16328791247926411</c:v>
                </c:pt>
                <c:pt idx="10">
                  <c:v>-2.7251140706723409E-2</c:v>
                </c:pt>
                <c:pt idx="11">
                  <c:v>2.4171400780618413E-2</c:v>
                </c:pt>
                <c:pt idx="12">
                  <c:v>-8.9012466813431779E-4</c:v>
                </c:pt>
                <c:pt idx="13">
                  <c:v>2.9936250337988968E-2</c:v>
                </c:pt>
                <c:pt idx="14">
                  <c:v>3.7679030625453969E-2</c:v>
                </c:pt>
                <c:pt idx="15">
                  <c:v>1.963389178779118E-2</c:v>
                </c:pt>
                <c:pt idx="16">
                  <c:v>5.2036626938040786E-2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326-99E8-B2D43664AD45}"/>
            </c:ext>
          </c:extLst>
        </c:ser>
        <c:ser>
          <c:idx val="1"/>
          <c:order val="1"/>
          <c:tx>
            <c:strRef>
              <c:f>Industrial!$P$1:$P$2</c:f>
              <c:strCache>
                <c:ptCount val="2"/>
                <c:pt idx="0">
                  <c:v>Japan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Industrial!$P$3:$P$20</c:f>
              <c:numCache>
                <c:formatCode>0.00%</c:formatCode>
                <c:ptCount val="18"/>
                <c:pt idx="0">
                  <c:v>4.0633590319776314E-3</c:v>
                </c:pt>
                <c:pt idx="1">
                  <c:v>1.1799277677035924E-3</c:v>
                </c:pt>
                <c:pt idx="2">
                  <c:v>1.528220148147108E-2</c:v>
                </c:pt>
                <c:pt idx="3">
                  <c:v>2.2046878823192895E-2</c:v>
                </c:pt>
                <c:pt idx="4">
                  <c:v>1.6626704051883046E-2</c:v>
                </c:pt>
                <c:pt idx="5">
                  <c:v>1.420006556047726E-2</c:v>
                </c:pt>
                <c:pt idx="6">
                  <c:v>1.6541838811686249E-2</c:v>
                </c:pt>
                <c:pt idx="7">
                  <c:v>-1.0935406004227155E-2</c:v>
                </c:pt>
                <c:pt idx="8">
                  <c:v>-5.4164127967399778E-2</c:v>
                </c:pt>
                <c:pt idx="9">
                  <c:v>4.191739258606697E-2</c:v>
                </c:pt>
                <c:pt idx="10">
                  <c:v>-1.1542133971574886E-3</c:v>
                </c:pt>
                <c:pt idx="11">
                  <c:v>1.4950895859379143E-2</c:v>
                </c:pt>
                <c:pt idx="12">
                  <c:v>2.0002678411019659E-2</c:v>
                </c:pt>
                <c:pt idx="13">
                  <c:v>3.7471947633762603E-3</c:v>
                </c:pt>
                <c:pt idx="14">
                  <c:v>1.3538231139799795E-2</c:v>
                </c:pt>
                <c:pt idx="15">
                  <c:v>9.3819388644962309E-3</c:v>
                </c:pt>
                <c:pt idx="16">
                  <c:v>1.7345542312680262E-2</c:v>
                </c:pt>
                <c:pt idx="17">
                  <c:v>1.18E-2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C-4326-99E8-B2D43664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192"/>
        <c:axId val="7272520"/>
      </c:lineChart>
      <c:catAx>
        <c:axId val="72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20"/>
        <c:crosses val="autoZero"/>
        <c:auto val="1"/>
        <c:lblAlgn val="ctr"/>
        <c:lblOffset val="100"/>
        <c:noMultiLvlLbl val="0"/>
      </c:catAx>
      <c:valAx>
        <c:axId val="72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Industrial!$K$1:$K$2</c:f>
              <c:strCache>
                <c:ptCount val="2"/>
                <c:pt idx="0">
                  <c:v>NAM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Industrial!$K$3:$K$19</c:f>
              <c:numCache>
                <c:formatCode>0.00%</c:formatCode>
                <c:ptCount val="17"/>
                <c:pt idx="0">
                  <c:v>-4.0633483135390169E-2</c:v>
                </c:pt>
                <c:pt idx="1">
                  <c:v>1.1494992835253681E-2</c:v>
                </c:pt>
                <c:pt idx="2">
                  <c:v>5.0103596408068496E-2</c:v>
                </c:pt>
                <c:pt idx="3">
                  <c:v>6.5185829614256452E-2</c:v>
                </c:pt>
                <c:pt idx="4">
                  <c:v>2.225936768139869E-2</c:v>
                </c:pt>
                <c:pt idx="5">
                  <c:v>5.0091552667619332E-2</c:v>
                </c:pt>
                <c:pt idx="6">
                  <c:v>3.2704605370534434E-2</c:v>
                </c:pt>
                <c:pt idx="7">
                  <c:v>-3.0848583830805354E-2</c:v>
                </c:pt>
                <c:pt idx="8">
                  <c:v>-8.2725742243180189E-2</c:v>
                </c:pt>
                <c:pt idx="9">
                  <c:v>5.3581059670585685E-2</c:v>
                </c:pt>
                <c:pt idx="10">
                  <c:v>5.8760230733654328E-3</c:v>
                </c:pt>
                <c:pt idx="11">
                  <c:v>4.3723926535852442E-3</c:v>
                </c:pt>
                <c:pt idx="12">
                  <c:v>1.8611039268642049E-2</c:v>
                </c:pt>
                <c:pt idx="13">
                  <c:v>1.7764665324082829E-2</c:v>
                </c:pt>
                <c:pt idx="14">
                  <c:v>7.6745481401194748E-3</c:v>
                </c:pt>
                <c:pt idx="15">
                  <c:v>5.3571265850531624E-3</c:v>
                </c:pt>
                <c:pt idx="16">
                  <c:v>2.2977462791400116E-2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B-4A42-A7C1-8E2EA4F5FBFD}"/>
            </c:ext>
          </c:extLst>
        </c:ser>
        <c:ser>
          <c:idx val="1"/>
          <c:order val="1"/>
          <c:tx>
            <c:strRef>
              <c:f>Industrial!$Q$1:$Q$2</c:f>
              <c:strCache>
                <c:ptCount val="2"/>
                <c:pt idx="0">
                  <c:v>NAM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Industrial!$Q$3:$Q$20</c:f>
              <c:numCache>
                <c:formatCode>0.00%</c:formatCode>
                <c:ptCount val="18"/>
                <c:pt idx="0">
                  <c:v>1.0540823946556532E-2</c:v>
                </c:pt>
                <c:pt idx="1">
                  <c:v>1.9026142681708436E-2</c:v>
                </c:pt>
                <c:pt idx="2">
                  <c:v>2.7093382411071287E-2</c:v>
                </c:pt>
                <c:pt idx="3">
                  <c:v>3.7177803005382204E-2</c:v>
                </c:pt>
                <c:pt idx="4">
                  <c:v>3.3308418346790436E-2</c:v>
                </c:pt>
                <c:pt idx="5">
                  <c:v>2.6635070980362441E-2</c:v>
                </c:pt>
                <c:pt idx="6">
                  <c:v>1.8061288375140094E-2</c:v>
                </c:pt>
                <c:pt idx="7">
                  <c:v>-1.6711075132256337E-3</c:v>
                </c:pt>
                <c:pt idx="8">
                  <c:v>-2.793343635410761E-2</c:v>
                </c:pt>
                <c:pt idx="9">
                  <c:v>2.7548720358209211E-2</c:v>
                </c:pt>
                <c:pt idx="10">
                  <c:v>1.7036195200695881E-2</c:v>
                </c:pt>
                <c:pt idx="11">
                  <c:v>2.197564425238907E-2</c:v>
                </c:pt>
                <c:pt idx="12">
                  <c:v>1.902818014524521E-2</c:v>
                </c:pt>
                <c:pt idx="13">
                  <c:v>2.4918035608544997E-2</c:v>
                </c:pt>
                <c:pt idx="14">
                  <c:v>2.694791849467304E-2</c:v>
                </c:pt>
                <c:pt idx="15">
                  <c:v>1.5523073997418146E-2</c:v>
                </c:pt>
                <c:pt idx="16">
                  <c:v>2.2977462791400116E-2</c:v>
                </c:pt>
                <c:pt idx="1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B-4A42-A7C1-8E2EA4F5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379816"/>
        <c:axId val="853379160"/>
      </c:lineChart>
      <c:catAx>
        <c:axId val="85337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9160"/>
        <c:crosses val="autoZero"/>
        <c:auto val="1"/>
        <c:lblAlgn val="ctr"/>
        <c:lblOffset val="100"/>
        <c:noMultiLvlLbl val="0"/>
      </c:catAx>
      <c:valAx>
        <c:axId val="8533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129540</xdr:colOff>
      <xdr:row>1</xdr:row>
      <xdr:rowOff>20955</xdr:rowOff>
    </xdr:from>
    <xdr:to>
      <xdr:col>25</xdr:col>
      <xdr:colOff>220980</xdr:colOff>
      <xdr:row>16</xdr:row>
      <xdr:rowOff>20955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148590</xdr:colOff>
      <xdr:row>17</xdr:row>
      <xdr:rowOff>112395</xdr:rowOff>
    </xdr:from>
    <xdr:to>
      <xdr:col>25</xdr:col>
      <xdr:colOff>240030</xdr:colOff>
      <xdr:row>32</xdr:row>
      <xdr:rowOff>112395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144780</xdr:colOff>
      <xdr:row>33</xdr:row>
      <xdr:rowOff>173355</xdr:rowOff>
    </xdr:from>
    <xdr:to>
      <xdr:col>25</xdr:col>
      <xdr:colOff>236220</xdr:colOff>
      <xdr:row>48</xdr:row>
      <xdr:rowOff>173355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152400</xdr:colOff>
      <xdr:row>50</xdr:row>
      <xdr:rowOff>5715</xdr:rowOff>
    </xdr:from>
    <xdr:to>
      <xdr:col>25</xdr:col>
      <xdr:colOff>243840</xdr:colOff>
      <xdr:row>65</xdr:row>
      <xdr:rowOff>5715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/>
  <cols>
    <col min="1" max="1" width="10.85546875" style="14" bestFit="1" customWidth="1"/>
    <col min="2" max="2" width="54.28515625" customWidth="1"/>
  </cols>
  <sheetData>
    <row r="1" spans="1:2">
      <c r="A1" s="18" t="s">
        <v>0</v>
      </c>
      <c r="B1" s="1" t="s">
        <v>14</v>
      </c>
    </row>
    <row r="2" spans="1:2" ht="30">
      <c r="A2" s="14" t="s">
        <v>1</v>
      </c>
      <c r="B2" s="20" t="s">
        <v>20</v>
      </c>
    </row>
    <row r="3" spans="1:2" ht="30">
      <c r="A3" s="14" t="s">
        <v>2</v>
      </c>
      <c r="B3" s="15" t="s">
        <v>15</v>
      </c>
    </row>
    <row r="4" spans="1:2" ht="105">
      <c r="A4" s="14" t="s">
        <v>3</v>
      </c>
      <c r="B4" s="15" t="s">
        <v>19</v>
      </c>
    </row>
    <row r="5" spans="1:2" ht="180">
      <c r="A5" s="14" t="s">
        <v>4</v>
      </c>
      <c r="B5" s="15" t="s">
        <v>16</v>
      </c>
    </row>
    <row r="6" spans="1:2" ht="30">
      <c r="A6" s="14" t="s">
        <v>13</v>
      </c>
      <c r="B6" s="15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sqref="A1:F1048576"/>
    </sheetView>
  </sheetViews>
  <sheetFormatPr defaultRowHeight="15"/>
  <cols>
    <col min="2" max="2" width="11.5703125" bestFit="1" customWidth="1"/>
    <col min="10" max="10" width="12.4257812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10</v>
      </c>
      <c r="F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>
      <c r="A2">
        <v>2000</v>
      </c>
      <c r="B2">
        <v>2237080553585.0205</v>
      </c>
      <c r="C2">
        <v>14782732293843.4</v>
      </c>
      <c r="D2">
        <v>5348935478913.5879</v>
      </c>
      <c r="E2">
        <v>14060741014234.963</v>
      </c>
      <c r="F2">
        <v>13701232803241.131</v>
      </c>
    </row>
    <row r="3" spans="1:12">
      <c r="A3">
        <v>2001</v>
      </c>
      <c r="B3">
        <v>2423651070682.2271</v>
      </c>
      <c r="C3">
        <v>15108595442871.596</v>
      </c>
      <c r="D3">
        <v>5370670124203.2969</v>
      </c>
      <c r="E3">
        <v>14208952809824.141</v>
      </c>
      <c r="F3">
        <v>13983452711865.734</v>
      </c>
      <c r="H3" s="13">
        <f t="shared" ref="H3:H15" si="0">B3/B2-1</f>
        <v>8.3399105498556558E-2</v>
      </c>
      <c r="I3" s="13">
        <f t="shared" ref="I3:L19" si="1">C3/C2-1</f>
        <v>2.2043499303840308E-2</v>
      </c>
      <c r="J3" s="13">
        <f t="shared" si="1"/>
        <v>4.0633590319776314E-3</v>
      </c>
      <c r="K3" s="13">
        <f t="shared" si="1"/>
        <v>1.0540823946556532E-2</v>
      </c>
      <c r="L3" s="13">
        <f t="shared" si="1"/>
        <v>2.0598139793511328E-2</v>
      </c>
    </row>
    <row r="4" spans="1:12">
      <c r="A4">
        <v>2002</v>
      </c>
      <c r="B4">
        <v>2644946068879.5371</v>
      </c>
      <c r="C4">
        <v>15313225050333.584</v>
      </c>
      <c r="D4">
        <v>5377007127014.0205</v>
      </c>
      <c r="E4">
        <v>14479294373341.518</v>
      </c>
      <c r="F4">
        <v>14406036819953.525</v>
      </c>
      <c r="H4" s="13">
        <f t="shared" si="0"/>
        <v>9.1306459446333754E-2</v>
      </c>
      <c r="I4" s="13">
        <f t="shared" si="1"/>
        <v>1.3543919965011364E-2</v>
      </c>
      <c r="J4" s="13">
        <f t="shared" si="1"/>
        <v>1.1799277677035924E-3</v>
      </c>
      <c r="K4" s="13">
        <f t="shared" si="1"/>
        <v>1.9026142681708436E-2</v>
      </c>
      <c r="L4" s="13">
        <f t="shared" si="1"/>
        <v>3.0220298004741242E-2</v>
      </c>
    </row>
    <row r="5" spans="1:12">
      <c r="A5">
        <v>2003</v>
      </c>
      <c r="B5">
        <v>2910382356610.8716</v>
      </c>
      <c r="C5">
        <v>15514527300746.408</v>
      </c>
      <c r="D5">
        <v>5459179633296.3545</v>
      </c>
      <c r="E5">
        <v>14871587432840.932</v>
      </c>
      <c r="F5">
        <v>14981448638134.252</v>
      </c>
      <c r="H5" s="13">
        <f t="shared" si="0"/>
        <v>0.10035603026256767</v>
      </c>
      <c r="I5" s="13">
        <f t="shared" si="1"/>
        <v>1.3145646965362134E-2</v>
      </c>
      <c r="J5" s="13">
        <f t="shared" si="1"/>
        <v>1.528220148147108E-2</v>
      </c>
      <c r="K5" s="13">
        <f t="shared" si="1"/>
        <v>2.7093382411071287E-2</v>
      </c>
      <c r="L5" s="13">
        <f t="shared" si="1"/>
        <v>3.9942409239419385E-2</v>
      </c>
    </row>
    <row r="6" spans="1:12">
      <c r="A6">
        <v>2004</v>
      </c>
      <c r="B6">
        <v>3204657620171.1309</v>
      </c>
      <c r="C6">
        <v>15913056693016.186</v>
      </c>
      <c r="D6">
        <v>5579537505145.6816</v>
      </c>
      <c r="E6">
        <v>15424480380796.41</v>
      </c>
      <c r="F6">
        <v>15964782393305.691</v>
      </c>
      <c r="H6" s="13">
        <f t="shared" si="0"/>
        <v>0.10111223458038743</v>
      </c>
      <c r="I6" s="13">
        <f t="shared" si="1"/>
        <v>2.5687498210184234E-2</v>
      </c>
      <c r="J6" s="13">
        <f t="shared" si="1"/>
        <v>2.2046878823192895E-2</v>
      </c>
      <c r="K6" s="13">
        <f t="shared" si="1"/>
        <v>3.7177803005382204E-2</v>
      </c>
      <c r="L6" s="13">
        <f t="shared" si="1"/>
        <v>6.5636760431059482E-2</v>
      </c>
    </row>
    <row r="7" spans="1:12">
      <c r="A7">
        <v>2005</v>
      </c>
      <c r="B7">
        <v>3569853222249.3984</v>
      </c>
      <c r="C7">
        <v>16248843796002.365</v>
      </c>
      <c r="D7">
        <v>5672306823990.1211</v>
      </c>
      <c r="E7">
        <v>15938245426101.838</v>
      </c>
      <c r="F7">
        <v>16801493093453.346</v>
      </c>
      <c r="H7" s="13">
        <f t="shared" si="0"/>
        <v>0.11395775941230379</v>
      </c>
      <c r="I7" s="13">
        <f t="shared" si="1"/>
        <v>2.110135780095268E-2</v>
      </c>
      <c r="J7" s="13">
        <f t="shared" si="1"/>
        <v>1.6626704051883046E-2</v>
      </c>
      <c r="K7" s="13">
        <f t="shared" si="1"/>
        <v>3.3308418346790436E-2</v>
      </c>
      <c r="L7" s="13">
        <f t="shared" si="1"/>
        <v>5.2409777943387637E-2</v>
      </c>
    </row>
    <row r="8" spans="1:12">
      <c r="A8">
        <v>2006</v>
      </c>
      <c r="B8">
        <v>4023919953922.8667</v>
      </c>
      <c r="C8">
        <v>16792935433059.525</v>
      </c>
      <c r="D8">
        <v>5752853952769.9238</v>
      </c>
      <c r="E8">
        <v>16362761724328.498</v>
      </c>
      <c r="F8">
        <v>17788017357869.586</v>
      </c>
      <c r="H8" s="13">
        <f t="shared" si="0"/>
        <v>0.12719479020690838</v>
      </c>
      <c r="I8" s="13">
        <f t="shared" si="1"/>
        <v>3.3484944768256142E-2</v>
      </c>
      <c r="J8" s="13">
        <f t="shared" si="1"/>
        <v>1.420006556047726E-2</v>
      </c>
      <c r="K8" s="13">
        <f t="shared" si="1"/>
        <v>2.6635070980362441E-2</v>
      </c>
      <c r="L8" s="13">
        <f t="shared" si="1"/>
        <v>5.8716464002871005E-2</v>
      </c>
    </row>
    <row r="9" spans="1:12">
      <c r="A9">
        <v>2007</v>
      </c>
      <c r="B9">
        <v>4596579616811.1074</v>
      </c>
      <c r="C9">
        <v>17310185126795.684</v>
      </c>
      <c r="D9">
        <v>5848016735563.8164</v>
      </c>
      <c r="E9">
        <v>16658294282445.299</v>
      </c>
      <c r="F9">
        <v>18846442258531.625</v>
      </c>
      <c r="H9" s="13">
        <f t="shared" si="0"/>
        <v>0.14231388035687997</v>
      </c>
      <c r="I9" s="13">
        <f t="shared" si="1"/>
        <v>3.0801624635432789E-2</v>
      </c>
      <c r="J9" s="13">
        <f t="shared" si="1"/>
        <v>1.6541838811686249E-2</v>
      </c>
      <c r="K9" s="13">
        <f t="shared" si="1"/>
        <v>1.8061288375140094E-2</v>
      </c>
      <c r="L9" s="13">
        <f t="shared" si="1"/>
        <v>5.9502128841457447E-2</v>
      </c>
    </row>
    <row r="10" spans="1:12">
      <c r="A10">
        <v>2008</v>
      </c>
      <c r="B10">
        <v>5040346714259.9668</v>
      </c>
      <c r="C10">
        <v>17393842582223.117</v>
      </c>
      <c r="D10">
        <v>5784066298240.9111</v>
      </c>
      <c r="E10">
        <v>16630456481712.381</v>
      </c>
      <c r="F10">
        <v>19550977936752.484</v>
      </c>
      <c r="H10" s="13">
        <f t="shared" si="0"/>
        <v>9.6542893725992673E-2</v>
      </c>
      <c r="I10" s="13">
        <f t="shared" si="1"/>
        <v>4.832845796544083E-3</v>
      </c>
      <c r="J10" s="13">
        <f t="shared" si="1"/>
        <v>-1.0935406004227155E-2</v>
      </c>
      <c r="K10" s="13">
        <f t="shared" si="1"/>
        <v>-1.6711075132256337E-3</v>
      </c>
      <c r="L10" s="13">
        <f t="shared" si="1"/>
        <v>3.7382953692595366E-2</v>
      </c>
    </row>
    <row r="11" spans="1:12">
      <c r="A11">
        <v>2009</v>
      </c>
      <c r="B11">
        <v>5514129888591.9766</v>
      </c>
      <c r="C11">
        <v>16637428831486.713</v>
      </c>
      <c r="D11">
        <v>5470777391091.0664</v>
      </c>
      <c r="E11">
        <v>16165910684040.711</v>
      </c>
      <c r="F11">
        <v>19490419296326.008</v>
      </c>
      <c r="H11" s="13">
        <f t="shared" si="0"/>
        <v>9.399813171415361E-2</v>
      </c>
      <c r="I11" s="13">
        <f t="shared" si="1"/>
        <v>-4.3487443741124565E-2</v>
      </c>
      <c r="J11" s="13">
        <f t="shared" si="1"/>
        <v>-5.4164127967399778E-2</v>
      </c>
      <c r="K11" s="13">
        <f t="shared" si="1"/>
        <v>-2.793343635410761E-2</v>
      </c>
      <c r="L11" s="13">
        <f t="shared" si="1"/>
        <v>-3.0974737234313876E-3</v>
      </c>
    </row>
    <row r="12" spans="1:12">
      <c r="A12">
        <v>2010</v>
      </c>
      <c r="B12">
        <v>6100620488867.5537</v>
      </c>
      <c r="C12">
        <v>17009514819853.318</v>
      </c>
      <c r="D12">
        <v>5700098114744.4102</v>
      </c>
      <c r="E12">
        <v>16611260836811.135</v>
      </c>
      <c r="F12">
        <v>20614892846786.586</v>
      </c>
      <c r="H12" s="13">
        <f>B12/B11-1</f>
        <v>0.1063614046322976</v>
      </c>
      <c r="I12" s="13">
        <f t="shared" si="1"/>
        <v>2.2364392487282947E-2</v>
      </c>
      <c r="J12" s="13">
        <f t="shared" si="1"/>
        <v>4.191739258606697E-2</v>
      </c>
      <c r="K12" s="13">
        <f t="shared" si="1"/>
        <v>2.7548720358209211E-2</v>
      </c>
      <c r="L12" s="13">
        <f t="shared" si="1"/>
        <v>5.7693656219727663E-2</v>
      </c>
    </row>
    <row r="13" spans="1:12">
      <c r="A13">
        <v>2011</v>
      </c>
      <c r="B13">
        <v>6682402684926.1641</v>
      </c>
      <c r="C13">
        <v>17308104182326.689</v>
      </c>
      <c r="D13">
        <v>5693518985135.2598</v>
      </c>
      <c r="E13">
        <v>16894253518956.725</v>
      </c>
      <c r="F13">
        <v>21539258334354.594</v>
      </c>
      <c r="H13" s="13">
        <f t="shared" si="0"/>
        <v>9.5364430080554952E-2</v>
      </c>
      <c r="I13" s="13">
        <f t="shared" si="1"/>
        <v>1.7554255111666084E-2</v>
      </c>
      <c r="J13" s="13">
        <f t="shared" si="1"/>
        <v>-1.1542133971574886E-3</v>
      </c>
      <c r="K13" s="13">
        <f t="shared" si="1"/>
        <v>1.7036195200695881E-2</v>
      </c>
      <c r="L13" s="13">
        <f t="shared" si="1"/>
        <v>4.4839694023056653E-2</v>
      </c>
    </row>
    <row r="14" spans="1:12">
      <c r="A14">
        <v>2012</v>
      </c>
      <c r="B14">
        <v>7207389755117.6523</v>
      </c>
      <c r="C14">
        <v>17239487279237.561</v>
      </c>
      <c r="D14">
        <v>5778642194555.415</v>
      </c>
      <c r="E14">
        <v>17265515624198.99</v>
      </c>
      <c r="F14">
        <v>22344041144375.313</v>
      </c>
      <c r="H14" s="13">
        <f t="shared" si="0"/>
        <v>7.8562621102695296E-2</v>
      </c>
      <c r="I14" s="13">
        <f t="shared" si="1"/>
        <v>-3.9644378359585675E-3</v>
      </c>
      <c r="J14" s="13">
        <f t="shared" si="1"/>
        <v>1.4950895859379143E-2</v>
      </c>
      <c r="K14" s="13">
        <f t="shared" si="1"/>
        <v>2.197564425238907E-2</v>
      </c>
      <c r="L14" s="13">
        <f t="shared" si="1"/>
        <v>3.7363533949407612E-2</v>
      </c>
    </row>
    <row r="15" spans="1:12">
      <c r="A15">
        <v>2013</v>
      </c>
      <c r="B15">
        <v>7766512755882.1328</v>
      </c>
      <c r="C15">
        <v>17283848241409.811</v>
      </c>
      <c r="D15">
        <v>5894230516025.4561</v>
      </c>
      <c r="E15">
        <v>17594046965796.793</v>
      </c>
      <c r="F15">
        <v>23149294320237.512</v>
      </c>
      <c r="H15" s="13">
        <f t="shared" si="0"/>
        <v>7.7576351461702497E-2</v>
      </c>
      <c r="I15" s="13">
        <f t="shared" si="1"/>
        <v>2.5732181853039826E-3</v>
      </c>
      <c r="J15" s="13">
        <f t="shared" si="1"/>
        <v>2.0002678411019659E-2</v>
      </c>
      <c r="K15" s="13">
        <f t="shared" si="1"/>
        <v>1.902818014524521E-2</v>
      </c>
      <c r="L15" s="13">
        <f t="shared" si="1"/>
        <v>3.6038833381082824E-2</v>
      </c>
    </row>
    <row r="16" spans="1:12">
      <c r="A16">
        <v>2014</v>
      </c>
      <c r="B16">
        <v>8333286913499.1689</v>
      </c>
      <c r="C16">
        <v>17592237463019.656</v>
      </c>
      <c r="D16">
        <v>5916317345749.2393</v>
      </c>
      <c r="E16">
        <v>18032456054588.93</v>
      </c>
      <c r="F16">
        <v>23851081260442.063</v>
      </c>
      <c r="H16" s="13">
        <f>B16/B15-1</f>
        <v>7.2976659593815496E-2</v>
      </c>
      <c r="I16" s="13">
        <f t="shared" si="1"/>
        <v>1.7842624935284102E-2</v>
      </c>
      <c r="J16" s="13">
        <f t="shared" si="1"/>
        <v>3.7471947633762603E-3</v>
      </c>
      <c r="K16" s="13">
        <f t="shared" si="1"/>
        <v>2.4918035608544997E-2</v>
      </c>
      <c r="L16" s="13">
        <f t="shared" si="1"/>
        <v>3.0315694746298805E-2</v>
      </c>
    </row>
    <row r="17" spans="1:12">
      <c r="A17">
        <v>2015</v>
      </c>
      <c r="B17">
        <v>8908300778495.9004</v>
      </c>
      <c r="C17">
        <v>18005315323828.746</v>
      </c>
      <c r="D17">
        <v>5996413817472.3994</v>
      </c>
      <c r="E17">
        <v>18518393210606.766</v>
      </c>
      <c r="F17">
        <v>24405766796909.805</v>
      </c>
      <c r="H17" s="13">
        <f>B17/B16-1</f>
        <v>6.9002048167243757E-2</v>
      </c>
      <c r="I17" s="13">
        <f t="shared" si="1"/>
        <v>2.3480689234522512E-2</v>
      </c>
      <c r="J17" s="13">
        <f t="shared" si="1"/>
        <v>1.3538231139799795E-2</v>
      </c>
      <c r="K17" s="13">
        <f t="shared" si="1"/>
        <v>2.694791849467304E-2</v>
      </c>
      <c r="L17" s="13">
        <f t="shared" si="1"/>
        <v>2.3256200857766141E-2</v>
      </c>
    </row>
    <row r="18" spans="1:12">
      <c r="A18">
        <v>2016</v>
      </c>
      <c r="B18">
        <v>9505156930655.1191</v>
      </c>
      <c r="C18">
        <v>18373113113943.539</v>
      </c>
      <c r="D18">
        <v>6052671805314.1455</v>
      </c>
      <c r="E18">
        <v>18805855598728.301</v>
      </c>
      <c r="F18">
        <v>25059974645273.738</v>
      </c>
      <c r="H18" s="13">
        <f>B18/B17-1</f>
        <v>6.6999999999999282E-2</v>
      </c>
      <c r="I18" s="13">
        <f t="shared" si="1"/>
        <v>2.0427178502563592E-2</v>
      </c>
      <c r="J18" s="13">
        <f t="shared" si="1"/>
        <v>9.3819388644962309E-3</v>
      </c>
      <c r="K18" s="13">
        <f t="shared" si="1"/>
        <v>1.5523073997418146E-2</v>
      </c>
      <c r="L18" s="13">
        <f t="shared" si="1"/>
        <v>2.6805461750407655E-2</v>
      </c>
    </row>
    <row r="19" spans="1:12">
      <c r="A19">
        <v>2017</v>
      </c>
      <c r="B19">
        <v>10161012758870.334</v>
      </c>
      <c r="C19">
        <v>18824271396326.441</v>
      </c>
      <c r="D19">
        <v>6157658680217.9893</v>
      </c>
      <c r="E19">
        <v>19237966446008.523</v>
      </c>
      <c r="F19">
        <v>25869198631175.719</v>
      </c>
      <c r="H19" s="13">
        <f>B19/B18-1</f>
        <v>6.9000000000001283E-2</v>
      </c>
      <c r="I19" s="13">
        <f t="shared" si="1"/>
        <v>2.4555353226477061E-2</v>
      </c>
      <c r="J19" s="13">
        <f t="shared" si="1"/>
        <v>1.7345542312680262E-2</v>
      </c>
      <c r="K19" s="13">
        <f t="shared" si="1"/>
        <v>2.2977462791400116E-2</v>
      </c>
      <c r="L19" s="13">
        <f t="shared" si="1"/>
        <v>3.2291492603508942E-2</v>
      </c>
    </row>
    <row r="20" spans="1:12">
      <c r="A20">
        <v>2018</v>
      </c>
      <c r="B20" s="17">
        <f>B19*(1+H20)</f>
        <v>10837736208611.098</v>
      </c>
      <c r="C20" s="17">
        <f>C19*(1+I20)</f>
        <v>19245935075604.152</v>
      </c>
      <c r="D20" s="17">
        <f>D19*(1+J20)</f>
        <v>6230319052644.5615</v>
      </c>
      <c r="E20" s="17">
        <f>E19*(1+K20)</f>
        <v>19622725774928.695</v>
      </c>
      <c r="F20" s="17">
        <f>F19*(1+L20)</f>
        <v>26645274590110.992</v>
      </c>
      <c r="H20" s="19">
        <v>6.6600000000000006E-2</v>
      </c>
      <c r="I20" s="19">
        <v>2.24E-2</v>
      </c>
      <c r="J20" s="19">
        <v>1.18E-2</v>
      </c>
      <c r="K20" s="19">
        <v>0.02</v>
      </c>
      <c r="L20" s="19">
        <v>0.03</v>
      </c>
    </row>
    <row r="21" spans="1:12">
      <c r="A21">
        <v>2019</v>
      </c>
      <c r="B21" s="17">
        <f t="shared" ref="B21:B42" si="2">B20*(1+H21)</f>
        <v>11535686420445.652</v>
      </c>
      <c r="C21" s="17">
        <f t="shared" ref="C21:C41" si="3">C20*(1+I21)</f>
        <v>19646250525176.719</v>
      </c>
      <c r="D21" s="17">
        <f t="shared" ref="D21:D42" si="4">D20*(1+J21)</f>
        <v>6305705913181.5605</v>
      </c>
      <c r="E21" s="17">
        <f t="shared" ref="E21:F42" si="5">E20*(1+K21)</f>
        <v>19956312113102.48</v>
      </c>
      <c r="F21" s="17">
        <f t="shared" ref="F21:F35" si="6">F20*(1+L21)</f>
        <v>27444632827814.324</v>
      </c>
      <c r="H21" s="19">
        <v>6.4399999999999999E-2</v>
      </c>
      <c r="I21" s="19">
        <v>2.0799999999999999E-2</v>
      </c>
      <c r="J21" s="19">
        <v>1.21E-2</v>
      </c>
      <c r="K21" s="19">
        <v>1.7000000000000001E-2</v>
      </c>
      <c r="L21" s="19">
        <v>0.03</v>
      </c>
    </row>
    <row r="22" spans="1:12">
      <c r="A22">
        <v>2020</v>
      </c>
      <c r="B22" s="17">
        <f t="shared" si="2"/>
        <v>12168995604928.117</v>
      </c>
      <c r="C22" s="17">
        <f t="shared" si="3"/>
        <v>19905581032109.055</v>
      </c>
      <c r="D22" s="17">
        <f t="shared" si="4"/>
        <v>6344170719251.9678</v>
      </c>
      <c r="E22" s="17">
        <f t="shared" si="5"/>
        <v>20255656794799.016</v>
      </c>
      <c r="F22" s="17">
        <f t="shared" si="6"/>
        <v>28267971812648.754</v>
      </c>
      <c r="H22" s="19">
        <v>5.4899999999999997E-2</v>
      </c>
      <c r="I22" s="19">
        <v>1.32E-2</v>
      </c>
      <c r="J22" s="19">
        <v>6.1000000000000004E-3</v>
      </c>
      <c r="K22" s="19">
        <v>1.4999999999999999E-2</v>
      </c>
      <c r="L22" s="19">
        <v>0.03</v>
      </c>
    </row>
    <row r="23" spans="1:12">
      <c r="A23">
        <v>2021</v>
      </c>
      <c r="B23" s="17">
        <f t="shared" si="2"/>
        <v>12773794686493.045</v>
      </c>
      <c r="C23" s="17">
        <f t="shared" si="3"/>
        <v>20138476330184.73</v>
      </c>
      <c r="D23" s="17">
        <f t="shared" si="4"/>
        <v>6379063658207.8535</v>
      </c>
      <c r="E23" s="17">
        <f t="shared" si="5"/>
        <v>20620258617105.398</v>
      </c>
      <c r="F23" s="17">
        <f t="shared" si="6"/>
        <v>29116010967028.219</v>
      </c>
      <c r="H23" s="19">
        <v>4.9700000000000001E-2</v>
      </c>
      <c r="I23" s="19">
        <v>1.17E-2</v>
      </c>
      <c r="J23" s="19">
        <v>5.4999999999999997E-3</v>
      </c>
      <c r="K23" s="19">
        <v>1.8000000000000002E-2</v>
      </c>
      <c r="L23" s="19">
        <v>0.03</v>
      </c>
    </row>
    <row r="24" spans="1:12">
      <c r="A24">
        <v>2022</v>
      </c>
      <c r="B24" s="17">
        <f t="shared" si="2"/>
        <v>13366498759946.322</v>
      </c>
      <c r="C24" s="17">
        <f t="shared" si="3"/>
        <v>20372082655614.875</v>
      </c>
      <c r="D24" s="17">
        <f t="shared" si="4"/>
        <v>6417338040157.1006</v>
      </c>
      <c r="E24" s="17">
        <f t="shared" si="5"/>
        <v>21012043530830.398</v>
      </c>
      <c r="F24" s="17">
        <f t="shared" si="6"/>
        <v>29989491296039.066</v>
      </c>
      <c r="H24" s="19">
        <v>4.6399999999999997E-2</v>
      </c>
      <c r="I24" s="19">
        <v>1.1599999999999999E-2</v>
      </c>
      <c r="J24" s="19">
        <v>6.0000000000000001E-3</v>
      </c>
      <c r="K24" s="19">
        <v>1.9E-2</v>
      </c>
      <c r="L24" s="19">
        <v>0.03</v>
      </c>
    </row>
    <row r="25" spans="1:12">
      <c r="A25">
        <v>2023</v>
      </c>
      <c r="B25" s="17">
        <f t="shared" si="2"/>
        <v>13951951405631.973</v>
      </c>
      <c r="C25" s="17">
        <f t="shared" si="3"/>
        <v>20616547647482.254</v>
      </c>
      <c r="D25" s="17">
        <f t="shared" si="4"/>
        <v>6462901140242.2168</v>
      </c>
      <c r="E25" s="17">
        <f t="shared" si="5"/>
        <v>21411272357916.176</v>
      </c>
      <c r="F25" s="17">
        <f t="shared" si="6"/>
        <v>30889176034920.238</v>
      </c>
      <c r="H25" s="19">
        <v>4.3799999999999999E-2</v>
      </c>
      <c r="I25" s="19">
        <v>1.2E-2</v>
      </c>
      <c r="J25" s="19">
        <v>7.1000000000000004E-3</v>
      </c>
      <c r="K25" s="19">
        <v>1.9E-2</v>
      </c>
      <c r="L25" s="19">
        <v>0.03</v>
      </c>
    </row>
    <row r="26" spans="1:12">
      <c r="A26">
        <v>2024</v>
      </c>
      <c r="B26" s="17">
        <f t="shared" si="2"/>
        <v>14533747779246.826</v>
      </c>
      <c r="C26" s="17">
        <f t="shared" si="3"/>
        <v>20876316147840.527</v>
      </c>
      <c r="D26" s="17">
        <f t="shared" si="4"/>
        <v>6517835799934.2754</v>
      </c>
      <c r="E26" s="17">
        <f t="shared" si="5"/>
        <v>21818086532716.582</v>
      </c>
      <c r="F26" s="17">
        <f t="shared" si="6"/>
        <v>31815851315967.848</v>
      </c>
      <c r="H26" s="19">
        <v>4.1700000000000001E-2</v>
      </c>
      <c r="I26" s="19">
        <v>1.26E-2</v>
      </c>
      <c r="J26" s="19">
        <v>8.5000000000000006E-3</v>
      </c>
      <c r="K26" s="19">
        <v>1.9E-2</v>
      </c>
      <c r="L26" s="19">
        <v>0.03</v>
      </c>
    </row>
    <row r="27" spans="1:12">
      <c r="A27">
        <v>2025</v>
      </c>
      <c r="B27" s="17">
        <f t="shared" si="2"/>
        <v>15113644315638.775</v>
      </c>
      <c r="C27" s="17">
        <f t="shared" si="3"/>
        <v>21151883520992.023</v>
      </c>
      <c r="D27" s="17">
        <f t="shared" si="4"/>
        <v>6581710590773.6318</v>
      </c>
      <c r="E27" s="17">
        <f t="shared" si="5"/>
        <v>22232630176838.195</v>
      </c>
      <c r="F27" s="17">
        <f t="shared" si="6"/>
        <v>32770326855446.883</v>
      </c>
      <c r="H27" s="19">
        <v>3.9899999999999998E-2</v>
      </c>
      <c r="I27" s="19">
        <v>1.32E-2</v>
      </c>
      <c r="J27" s="19">
        <v>9.7999999999999997E-3</v>
      </c>
      <c r="K27" s="19">
        <v>1.9E-2</v>
      </c>
      <c r="L27" s="19">
        <v>0.03</v>
      </c>
    </row>
    <row r="28" spans="1:12">
      <c r="A28">
        <v>2026</v>
      </c>
      <c r="B28" s="17">
        <f t="shared" si="2"/>
        <v>15689474164064.613</v>
      </c>
      <c r="C28" s="17">
        <f t="shared" si="3"/>
        <v>21439549136877.516</v>
      </c>
      <c r="D28" s="17">
        <f t="shared" si="4"/>
        <v>6652793065153.9863</v>
      </c>
      <c r="E28" s="17">
        <f t="shared" si="5"/>
        <v>22655050150198.117</v>
      </c>
      <c r="F28" s="17">
        <f t="shared" si="6"/>
        <v>33753436661110.289</v>
      </c>
      <c r="H28" s="19">
        <v>3.8100000000000002E-2</v>
      </c>
      <c r="I28" s="19">
        <v>1.3599999999999999E-2</v>
      </c>
      <c r="J28" s="19">
        <v>1.0800000000000001E-2</v>
      </c>
      <c r="K28" s="19">
        <v>1.9E-2</v>
      </c>
      <c r="L28" s="19">
        <v>0.03</v>
      </c>
    </row>
    <row r="29" spans="1:12">
      <c r="A29">
        <v>2027</v>
      </c>
      <c r="B29" s="17">
        <f t="shared" si="2"/>
        <v>16260571023636.564</v>
      </c>
      <c r="C29" s="17">
        <f t="shared" si="3"/>
        <v>21737558869880.113</v>
      </c>
      <c r="D29" s="17">
        <f t="shared" si="4"/>
        <v>6729300185403.2578</v>
      </c>
      <c r="E29" s="17">
        <f t="shared" si="5"/>
        <v>23085496103051.879</v>
      </c>
      <c r="F29" s="17">
        <f t="shared" si="6"/>
        <v>34766039760943.598</v>
      </c>
      <c r="H29" s="19">
        <v>3.6400000000000002E-2</v>
      </c>
      <c r="I29" s="19">
        <v>1.3899999999999999E-2</v>
      </c>
      <c r="J29" s="19">
        <v>1.15E-2</v>
      </c>
      <c r="K29" s="19">
        <v>1.9E-2</v>
      </c>
      <c r="L29" s="19">
        <v>0.03</v>
      </c>
    </row>
    <row r="30" spans="1:12">
      <c r="A30">
        <v>2028</v>
      </c>
      <c r="B30" s="17">
        <f t="shared" si="2"/>
        <v>16824812838156.752</v>
      </c>
      <c r="C30" s="17">
        <f t="shared" si="3"/>
        <v>22044058449945.422</v>
      </c>
      <c r="D30" s="17">
        <f t="shared" si="4"/>
        <v>6810724717646.6377</v>
      </c>
      <c r="E30" s="17">
        <f t="shared" si="5"/>
        <v>23570291521215.965</v>
      </c>
      <c r="F30" s="17">
        <f t="shared" si="6"/>
        <v>35809020953771.906</v>
      </c>
      <c r="H30" s="19">
        <v>3.4700000000000002E-2</v>
      </c>
      <c r="I30" s="19">
        <v>1.41E-2</v>
      </c>
      <c r="J30" s="19">
        <v>1.21E-2</v>
      </c>
      <c r="K30" s="19">
        <v>2.1000000000000001E-2</v>
      </c>
      <c r="L30" s="19">
        <v>0.03</v>
      </c>
    </row>
    <row r="31" spans="1:12">
      <c r="A31">
        <v>2029</v>
      </c>
      <c r="B31" s="17">
        <f t="shared" si="2"/>
        <v>17383396624383.555</v>
      </c>
      <c r="C31" s="17">
        <f t="shared" si="3"/>
        <v>22359288485779.641</v>
      </c>
      <c r="D31" s="17">
        <f t="shared" si="4"/>
        <v>6895177704145.4561</v>
      </c>
      <c r="E31" s="17">
        <f t="shared" si="5"/>
        <v>24065267643161.496</v>
      </c>
      <c r="F31" s="17">
        <f t="shared" si="6"/>
        <v>36883291582385.063</v>
      </c>
      <c r="H31" s="19">
        <v>3.32E-2</v>
      </c>
      <c r="I31" s="19">
        <v>1.43E-2</v>
      </c>
      <c r="J31" s="19">
        <v>1.24E-2</v>
      </c>
      <c r="K31" s="19">
        <v>2.1000000000000001E-2</v>
      </c>
      <c r="L31" s="19">
        <v>0.03</v>
      </c>
    </row>
    <row r="32" spans="1:12">
      <c r="A32">
        <v>2030</v>
      </c>
      <c r="B32" s="17">
        <f t="shared" si="2"/>
        <v>17934450297376.516</v>
      </c>
      <c r="C32" s="17">
        <f t="shared" si="3"/>
        <v>22681262239974.867</v>
      </c>
      <c r="D32" s="17">
        <f t="shared" si="4"/>
        <v>6982746460988.1025</v>
      </c>
      <c r="E32" s="17">
        <f t="shared" si="5"/>
        <v>24546572996024.727</v>
      </c>
      <c r="F32" s="17">
        <f t="shared" si="6"/>
        <v>37989790329856.617</v>
      </c>
      <c r="H32" s="19">
        <v>3.1699999999999999E-2</v>
      </c>
      <c r="I32" s="19">
        <v>1.44E-2</v>
      </c>
      <c r="J32" s="19">
        <v>1.2699999999999999E-2</v>
      </c>
      <c r="K32" s="19">
        <v>0.02</v>
      </c>
      <c r="L32" s="19">
        <v>0.03</v>
      </c>
    </row>
    <row r="33" spans="1:12">
      <c r="A33">
        <v>2031</v>
      </c>
      <c r="B33" s="17">
        <f t="shared" si="2"/>
        <v>18477864141387.023</v>
      </c>
      <c r="C33" s="17">
        <f t="shared" si="3"/>
        <v>23010140542454.5</v>
      </c>
      <c r="D33" s="17">
        <f t="shared" si="4"/>
        <v>7072125615688.75</v>
      </c>
      <c r="E33" s="17">
        <f t="shared" si="5"/>
        <v>25012957882949.195</v>
      </c>
      <c r="F33" s="17">
        <f t="shared" si="6"/>
        <v>39129484039752.32</v>
      </c>
      <c r="H33" s="19">
        <v>3.0300000000000001E-2</v>
      </c>
      <c r="I33" s="19">
        <v>1.4500000000000001E-2</v>
      </c>
      <c r="J33" s="19">
        <v>1.2800000000000001E-2</v>
      </c>
      <c r="K33" s="19">
        <v>1.9E-2</v>
      </c>
      <c r="L33" s="19">
        <v>0.03</v>
      </c>
    </row>
    <row r="34" spans="1:12">
      <c r="A34">
        <v>2032</v>
      </c>
      <c r="B34" s="17">
        <f t="shared" si="2"/>
        <v>19010026628658.969</v>
      </c>
      <c r="C34" s="17">
        <f t="shared" si="3"/>
        <v>23348389608428.578</v>
      </c>
      <c r="D34" s="17">
        <f t="shared" si="4"/>
        <v>7162648823569.5654</v>
      </c>
      <c r="E34" s="17">
        <f t="shared" si="5"/>
        <v>25488204082725.227</v>
      </c>
      <c r="F34" s="17">
        <f t="shared" si="6"/>
        <v>40303368560944.891</v>
      </c>
      <c r="H34" s="19">
        <v>2.8799999999999999E-2</v>
      </c>
      <c r="I34" s="19">
        <v>1.47E-2</v>
      </c>
      <c r="J34" s="19">
        <v>1.2800000000000001E-2</v>
      </c>
      <c r="K34" s="19">
        <v>1.9E-2</v>
      </c>
      <c r="L34" s="19">
        <v>0.03</v>
      </c>
    </row>
    <row r="35" spans="1:12">
      <c r="A35">
        <v>2033</v>
      </c>
      <c r="B35" s="17">
        <f t="shared" si="2"/>
        <v>19530901358284.227</v>
      </c>
      <c r="C35" s="17">
        <f t="shared" si="3"/>
        <v>23693945774633.32</v>
      </c>
      <c r="D35" s="17">
        <f t="shared" si="4"/>
        <v>7254330728511.2549</v>
      </c>
      <c r="E35" s="17">
        <f t="shared" si="5"/>
        <v>25972479960297.004</v>
      </c>
      <c r="F35" s="17">
        <f t="shared" si="6"/>
        <v>41512469617773.242</v>
      </c>
      <c r="H35" s="19">
        <v>2.7400000000000001E-2</v>
      </c>
      <c r="I35" s="19">
        <v>1.4800000000000001E-2</v>
      </c>
      <c r="J35" s="19">
        <v>1.2800000000000001E-2</v>
      </c>
      <c r="K35" s="19">
        <v>1.9E-2</v>
      </c>
      <c r="L35" s="19">
        <v>0.03</v>
      </c>
    </row>
    <row r="36" spans="1:12">
      <c r="A36">
        <v>2034</v>
      </c>
      <c r="B36" s="17">
        <f t="shared" si="2"/>
        <v>20038704793599.617</v>
      </c>
      <c r="C36" s="17">
        <f t="shared" si="3"/>
        <v>24049354961252.816</v>
      </c>
      <c r="D36" s="17">
        <f t="shared" si="4"/>
        <v>7347186161836.1982</v>
      </c>
      <c r="E36" s="17">
        <f t="shared" si="5"/>
        <v>26465957079542.645</v>
      </c>
      <c r="F36" s="17">
        <f t="shared" si="5"/>
        <v>42757843706306.438</v>
      </c>
      <c r="H36" s="19">
        <v>2.5999999999999999E-2</v>
      </c>
      <c r="I36" s="19">
        <v>1.4999999999999999E-2</v>
      </c>
      <c r="J36" s="19">
        <v>1.2800000000000001E-2</v>
      </c>
      <c r="K36" s="19">
        <v>1.9E-2</v>
      </c>
      <c r="L36" s="19">
        <v>0.03</v>
      </c>
    </row>
    <row r="37" spans="1:12">
      <c r="A37">
        <v>2035</v>
      </c>
      <c r="B37" s="17">
        <f t="shared" si="2"/>
        <v>20531656931522.168</v>
      </c>
      <c r="C37" s="17">
        <f t="shared" si="3"/>
        <v>24414905156663.863</v>
      </c>
      <c r="D37" s="17">
        <f t="shared" si="4"/>
        <v>7440495426091.5176</v>
      </c>
      <c r="E37" s="17">
        <f t="shared" si="5"/>
        <v>26995276221133.496</v>
      </c>
      <c r="F37" s="17">
        <f t="shared" si="5"/>
        <v>44040579017495.633</v>
      </c>
      <c r="H37" s="19">
        <v>2.46E-2</v>
      </c>
      <c r="I37" s="19">
        <v>1.52E-2</v>
      </c>
      <c r="J37" s="19">
        <v>1.2699999999999999E-2</v>
      </c>
      <c r="K37" s="19">
        <v>0.02</v>
      </c>
      <c r="L37" s="19">
        <v>0.03</v>
      </c>
    </row>
    <row r="38" spans="1:12">
      <c r="A38">
        <v>2036</v>
      </c>
      <c r="B38" s="17">
        <f t="shared" si="2"/>
        <v>21010044538026.637</v>
      </c>
      <c r="C38" s="17">
        <f t="shared" si="3"/>
        <v>24790894696076.488</v>
      </c>
      <c r="D38" s="17">
        <f t="shared" si="4"/>
        <v>7534245668460.2705</v>
      </c>
      <c r="E38" s="17">
        <f t="shared" si="5"/>
        <v>27535181745556.168</v>
      </c>
      <c r="F38" s="17">
        <f t="shared" si="5"/>
        <v>45361796388020.5</v>
      </c>
      <c r="H38" s="19">
        <v>2.3300000000000001E-2</v>
      </c>
      <c r="I38" s="19">
        <v>1.54E-2</v>
      </c>
      <c r="J38" s="19">
        <v>1.26E-2</v>
      </c>
      <c r="K38" s="19">
        <v>0.02</v>
      </c>
      <c r="L38" s="19">
        <v>0.03</v>
      </c>
    </row>
    <row r="39" spans="1:12">
      <c r="A39">
        <v>2037</v>
      </c>
      <c r="B39" s="17">
        <f t="shared" si="2"/>
        <v>21474366522317.027</v>
      </c>
      <c r="C39" s="17">
        <f t="shared" si="3"/>
        <v>25175153563865.676</v>
      </c>
      <c r="D39" s="17">
        <f t="shared" si="4"/>
        <v>7628423739316.0234</v>
      </c>
      <c r="E39" s="17">
        <f t="shared" si="5"/>
        <v>28085885380467.293</v>
      </c>
      <c r="F39" s="17">
        <f t="shared" si="5"/>
        <v>46722650279661.117</v>
      </c>
      <c r="H39" s="19">
        <v>2.2100000000000002E-2</v>
      </c>
      <c r="I39" s="19">
        <v>1.55E-2</v>
      </c>
      <c r="J39" s="19">
        <v>1.2500000000000001E-2</v>
      </c>
      <c r="K39" s="19">
        <v>0.02</v>
      </c>
      <c r="L39" s="19">
        <v>0.03</v>
      </c>
    </row>
    <row r="40" spans="1:12">
      <c r="A40">
        <v>2038</v>
      </c>
      <c r="B40" s="17">
        <f t="shared" si="2"/>
        <v>21923180782633.453</v>
      </c>
      <c r="C40" s="17">
        <f t="shared" si="3"/>
        <v>25570403474818.367</v>
      </c>
      <c r="D40" s="17">
        <f t="shared" si="4"/>
        <v>7722253351309.6104</v>
      </c>
      <c r="E40" s="17">
        <f t="shared" si="5"/>
        <v>28647603088076.641</v>
      </c>
      <c r="F40" s="17">
        <f t="shared" si="5"/>
        <v>48124329788050.953</v>
      </c>
      <c r="H40" s="19">
        <v>2.0899999999999998E-2</v>
      </c>
      <c r="I40" s="19">
        <v>1.5699999999999999E-2</v>
      </c>
      <c r="J40" s="19">
        <v>1.23E-2</v>
      </c>
      <c r="K40" s="19">
        <v>0.02</v>
      </c>
      <c r="L40" s="19">
        <v>0.03</v>
      </c>
    </row>
    <row r="41" spans="1:12">
      <c r="A41">
        <v>2039</v>
      </c>
      <c r="B41" s="17">
        <f t="shared" si="2"/>
        <v>22359452080207.859</v>
      </c>
      <c r="C41" s="17">
        <f t="shared" si="3"/>
        <v>25976972890067.98</v>
      </c>
      <c r="D41" s="17">
        <f t="shared" si="4"/>
        <v>7816464842195.5879</v>
      </c>
      <c r="E41" s="17">
        <f t="shared" si="5"/>
        <v>29220555149838.176</v>
      </c>
      <c r="F41" s="17">
        <f t="shared" si="5"/>
        <v>49568059681692.484</v>
      </c>
      <c r="H41" s="19">
        <v>1.9900000000000001E-2</v>
      </c>
      <c r="I41" s="19">
        <v>1.5900000000000001E-2</v>
      </c>
      <c r="J41" s="19">
        <v>1.2200000000000001E-2</v>
      </c>
      <c r="K41" s="19">
        <v>0.02</v>
      </c>
      <c r="L41" s="19">
        <v>0.03</v>
      </c>
    </row>
    <row r="42" spans="1:12">
      <c r="A42">
        <v>2040</v>
      </c>
      <c r="B42" s="17">
        <f t="shared" si="2"/>
        <v>22782045724523.785</v>
      </c>
      <c r="C42" s="17">
        <f>C41*(1+I42)</f>
        <v>26392604456309.07</v>
      </c>
      <c r="D42" s="17">
        <f t="shared" si="4"/>
        <v>7911044066786.1543</v>
      </c>
      <c r="E42" s="17">
        <f t="shared" si="5"/>
        <v>29804966252834.941</v>
      </c>
      <c r="F42" s="17">
        <f t="shared" si="5"/>
        <v>51055101472143.258</v>
      </c>
      <c r="H42" s="19">
        <v>1.89E-2</v>
      </c>
      <c r="I42" s="19">
        <v>1.6E-2</v>
      </c>
      <c r="J42" s="19">
        <v>1.21E-2</v>
      </c>
      <c r="K42" s="19">
        <v>0.02</v>
      </c>
      <c r="L42" s="19">
        <v>0.03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sqref="A1:F1048576"/>
    </sheetView>
  </sheetViews>
  <sheetFormatPr defaultRowHeight="15"/>
  <cols>
    <col min="8" max="8" width="19.42578125" bestFit="1" customWidth="1"/>
  </cols>
  <sheetData>
    <row r="1" spans="1:6">
      <c r="A1" s="2" t="s">
        <v>5</v>
      </c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</row>
    <row r="2" spans="1:6">
      <c r="A2" s="8">
        <v>2000</v>
      </c>
      <c r="B2" s="8">
        <v>185.64060000000001</v>
      </c>
      <c r="C2" s="8">
        <v>15.192</v>
      </c>
      <c r="D2" s="8">
        <v>4.2590000000000003</v>
      </c>
      <c r="E2" s="8">
        <v>20.596800000000002</v>
      </c>
      <c r="F2" s="8">
        <v>9.0202000000000009</v>
      </c>
    </row>
    <row r="3" spans="1:6">
      <c r="A3" s="8">
        <v>2001</v>
      </c>
      <c r="B3" s="8">
        <v>201.25821999999999</v>
      </c>
      <c r="C3" s="8">
        <v>15.366</v>
      </c>
      <c r="D3" s="8">
        <v>4.4109999999999996</v>
      </c>
      <c r="E3" s="8">
        <v>20.34</v>
      </c>
      <c r="F3" s="8">
        <v>7.5609999999999999</v>
      </c>
    </row>
    <row r="4" spans="1:6">
      <c r="A4" s="8">
        <v>2002</v>
      </c>
      <c r="B4" s="8">
        <v>255.63643999999999</v>
      </c>
      <c r="C4" s="8">
        <v>15.013</v>
      </c>
      <c r="D4" s="8">
        <v>4.5629999999999997</v>
      </c>
      <c r="E4" s="8">
        <v>20.010000000000002</v>
      </c>
      <c r="F4" s="8">
        <v>8.9990000000000006</v>
      </c>
    </row>
    <row r="5" spans="1:6">
      <c r="A5" s="8">
        <v>2003</v>
      </c>
      <c r="B5" s="8">
        <v>334.15796</v>
      </c>
      <c r="C5" s="8">
        <v>14.936</v>
      </c>
      <c r="D5" s="8">
        <v>4.7149999999999999</v>
      </c>
      <c r="E5" s="8">
        <v>19.7928</v>
      </c>
      <c r="F5" s="8">
        <v>8.9532000000000007</v>
      </c>
    </row>
    <row r="6" spans="1:6">
      <c r="A6" s="8">
        <v>2004</v>
      </c>
      <c r="B6" s="8">
        <v>378.64479999999998</v>
      </c>
      <c r="C6" s="8">
        <v>15.237</v>
      </c>
      <c r="D6" s="8">
        <v>4.7317410000000004</v>
      </c>
      <c r="E6" s="8">
        <v>20.084399999999995</v>
      </c>
      <c r="F6" s="8">
        <v>10.797859000000001</v>
      </c>
    </row>
    <row r="7" spans="1:6">
      <c r="A7" s="8">
        <v>2005</v>
      </c>
      <c r="B7" s="8">
        <v>430.10030000000006</v>
      </c>
      <c r="C7" s="8">
        <v>15.622035</v>
      </c>
      <c r="D7" s="8">
        <v>4.7484820000000001</v>
      </c>
      <c r="E7" s="8">
        <v>20.128799999999998</v>
      </c>
      <c r="F7" s="8">
        <v>11.685401000000001</v>
      </c>
    </row>
    <row r="8" spans="1:6">
      <c r="A8" s="8">
        <v>2006</v>
      </c>
      <c r="B8" s="8">
        <v>514.54006000000004</v>
      </c>
      <c r="C8" s="8">
        <v>15.961138</v>
      </c>
      <c r="D8" s="8">
        <v>4.6123180000000001</v>
      </c>
      <c r="E8" s="8">
        <v>19.603200000000001</v>
      </c>
      <c r="F8" s="8">
        <v>12.753731</v>
      </c>
    </row>
    <row r="9" spans="1:6">
      <c r="A9" s="8">
        <v>2007</v>
      </c>
      <c r="B9" s="8">
        <v>630.37982999999997</v>
      </c>
      <c r="C9" s="8">
        <v>16.147273999999999</v>
      </c>
      <c r="D9" s="8">
        <v>4.3255080000000001</v>
      </c>
      <c r="E9" s="8">
        <v>19.040399999999995</v>
      </c>
      <c r="F9" s="8">
        <v>14.846588000000001</v>
      </c>
    </row>
    <row r="10" spans="1:6">
      <c r="A10" s="8">
        <v>2008</v>
      </c>
      <c r="B10" s="8">
        <v>683.77612999999997</v>
      </c>
      <c r="C10" s="8">
        <v>14.91188</v>
      </c>
      <c r="D10" s="8">
        <v>4.184266</v>
      </c>
      <c r="E10" s="8">
        <v>15.618</v>
      </c>
      <c r="F10" s="8">
        <v>15.734479</v>
      </c>
    </row>
    <row r="11" spans="1:6">
      <c r="A11" s="8">
        <v>2009</v>
      </c>
      <c r="B11" s="8">
        <v>851.62840000000006</v>
      </c>
      <c r="C11" s="8">
        <v>14.533115</v>
      </c>
      <c r="D11" s="8">
        <v>3.9053100000000001</v>
      </c>
      <c r="E11" s="8">
        <v>12.282</v>
      </c>
      <c r="F11" s="8">
        <v>14.151949999999999</v>
      </c>
    </row>
    <row r="12" spans="1:6">
      <c r="A12" s="8">
        <v>2010</v>
      </c>
      <c r="B12" s="8">
        <v>1047.2795000000001</v>
      </c>
      <c r="C12" s="8">
        <v>13.830693999999999</v>
      </c>
      <c r="D12" s="8">
        <v>4.2031809999999998</v>
      </c>
      <c r="E12" s="8">
        <v>13.6716</v>
      </c>
      <c r="F12" s="8">
        <v>16.989919</v>
      </c>
    </row>
    <row r="13" spans="1:6">
      <c r="A13" s="8">
        <v>2011</v>
      </c>
      <c r="B13" s="8">
        <v>1065.8069</v>
      </c>
      <c r="C13" s="8">
        <v>13.642659</v>
      </c>
      <c r="D13" s="8">
        <v>3.509036</v>
      </c>
      <c r="E13" s="8">
        <v>15.045599999999999</v>
      </c>
      <c r="F13" s="8">
        <v>18.643063999999999</v>
      </c>
    </row>
    <row r="14" spans="1:6">
      <c r="A14" s="8">
        <v>2012</v>
      </c>
      <c r="B14" s="8">
        <v>1107.5743</v>
      </c>
      <c r="C14" s="8">
        <v>12.567993</v>
      </c>
      <c r="D14" s="8">
        <v>4.5723330000000004</v>
      </c>
      <c r="E14" s="8">
        <v>17.060399999999998</v>
      </c>
      <c r="F14" s="8">
        <v>19.395119999999999</v>
      </c>
    </row>
    <row r="15" spans="1:6">
      <c r="A15" s="8">
        <v>2013</v>
      </c>
      <c r="B15" s="8">
        <v>1238.23</v>
      </c>
      <c r="C15" s="8">
        <v>12.343994</v>
      </c>
      <c r="D15" s="8">
        <v>4.5622819999999997</v>
      </c>
      <c r="E15" s="8">
        <v>18.078346</v>
      </c>
      <c r="F15" s="8">
        <v>19.229651</v>
      </c>
    </row>
    <row r="16" spans="1:6">
      <c r="A16" s="8">
        <v>2014</v>
      </c>
      <c r="B16" s="8">
        <v>1250.9803999999999</v>
      </c>
      <c r="C16" s="8">
        <v>13.064617</v>
      </c>
      <c r="D16" s="8">
        <v>4.6995909999999999</v>
      </c>
      <c r="E16" s="8">
        <v>18.510262000000001</v>
      </c>
      <c r="F16" s="8">
        <v>18.690363999999999</v>
      </c>
    </row>
    <row r="17" spans="1:13">
      <c r="A17" s="8">
        <v>2015</v>
      </c>
      <c r="B17">
        <v>1268.8919000000001</v>
      </c>
      <c r="C17" s="8">
        <v>14.300044</v>
      </c>
      <c r="D17" s="8">
        <v>4.2158889999999998</v>
      </c>
      <c r="E17" s="8">
        <v>18.355827999999999</v>
      </c>
      <c r="F17" s="8">
        <v>17.47175</v>
      </c>
    </row>
    <row r="18" spans="1:13">
      <c r="A18" s="8">
        <v>2016</v>
      </c>
      <c r="B18" s="17">
        <v>1389.2485220000001</v>
      </c>
      <c r="C18" s="16">
        <v>13.695963758708936</v>
      </c>
      <c r="D18" s="16">
        <v>3.9625167596875728</v>
      </c>
      <c r="E18" s="16">
        <v>17.350552703721842</v>
      </c>
      <c r="F18" s="16">
        <v>18.976855574713436</v>
      </c>
    </row>
    <row r="19" spans="1:13">
      <c r="A19" s="8">
        <v>2017</v>
      </c>
      <c r="B19" s="17">
        <v>1452.7626</v>
      </c>
      <c r="C19" s="16">
        <v>13.601329856294173</v>
      </c>
      <c r="D19" s="16">
        <v>4.0509377783322957</v>
      </c>
      <c r="E19" s="16">
        <v>17.873647717588668</v>
      </c>
      <c r="F19" s="16">
        <v>18.815105874760629</v>
      </c>
    </row>
    <row r="20" spans="1:13">
      <c r="A20" s="8">
        <v>2018</v>
      </c>
      <c r="B20" s="17">
        <v>1556.3629027024579</v>
      </c>
      <c r="C20" s="16">
        <v>13.568818389514261</v>
      </c>
      <c r="D20" s="16">
        <v>3.9872619423560671</v>
      </c>
      <c r="E20" s="16">
        <v>17.914069090989869</v>
      </c>
      <c r="F20" s="16">
        <v>18.548884697591365</v>
      </c>
    </row>
    <row r="21" spans="1:13">
      <c r="A21" s="8">
        <v>2019</v>
      </c>
      <c r="B21" s="17">
        <v>1621.7630611728539</v>
      </c>
      <c r="C21" s="16">
        <v>13.695627311740447</v>
      </c>
      <c r="D21" s="16">
        <v>3.9302990272459031</v>
      </c>
      <c r="E21" s="16">
        <v>17.954493678093659</v>
      </c>
      <c r="F21" s="16">
        <v>18.714287520675171</v>
      </c>
    </row>
    <row r="22" spans="1:13">
      <c r="A22" s="8">
        <v>2020</v>
      </c>
      <c r="B22" s="17">
        <v>1687.791416178218</v>
      </c>
      <c r="C22" s="16">
        <v>13.725405012179836</v>
      </c>
      <c r="D22" s="16">
        <v>3.863387742651831</v>
      </c>
      <c r="E22" s="16">
        <v>18.031253406303723</v>
      </c>
      <c r="F22" s="16">
        <v>19.18337259353164</v>
      </c>
    </row>
    <row r="23" spans="1:13">
      <c r="A23" s="8">
        <v>2021</v>
      </c>
      <c r="B23" s="17">
        <v>1757.6116215803779</v>
      </c>
      <c r="C23" s="16">
        <v>13.645750930515817</v>
      </c>
      <c r="D23" s="16">
        <v>3.8764242872579486</v>
      </c>
      <c r="E23" s="16">
        <v>18.105512055841523</v>
      </c>
      <c r="F23" s="16">
        <v>20.082974879093069</v>
      </c>
    </row>
    <row r="24" spans="1:13">
      <c r="A24" s="8">
        <v>2022</v>
      </c>
      <c r="B24" s="17">
        <v>1847.2168143549382</v>
      </c>
      <c r="C24" s="16">
        <v>13.761462148016435</v>
      </c>
      <c r="D24" s="16">
        <v>3.9614173870924869</v>
      </c>
      <c r="E24" s="16">
        <v>18.51373710059697</v>
      </c>
      <c r="F24" s="16">
        <v>20.928854214857633</v>
      </c>
    </row>
    <row r="25" spans="1:13">
      <c r="A25" s="8">
        <v>2023</v>
      </c>
      <c r="B25" s="17">
        <v>1941.7554677244061</v>
      </c>
      <c r="C25" s="16">
        <v>13.84043627578613</v>
      </c>
      <c r="D25" s="16">
        <v>4.0005175299208799</v>
      </c>
      <c r="E25" s="16">
        <v>18.814277041479261</v>
      </c>
      <c r="F25" s="16">
        <v>22.011621011884994</v>
      </c>
    </row>
    <row r="26" spans="1:13">
      <c r="A26" s="8">
        <v>2024</v>
      </c>
      <c r="B26" s="17">
        <v>2020.3594817622566</v>
      </c>
      <c r="C26" s="16">
        <v>14.064919533900861</v>
      </c>
      <c r="D26" s="16">
        <v>4.0646874994102777</v>
      </c>
      <c r="E26" s="16">
        <v>19.233916070624073</v>
      </c>
      <c r="F26" s="16">
        <v>23.396032873533983</v>
      </c>
    </row>
    <row r="27" spans="1:13">
      <c r="A27" s="8">
        <v>2025</v>
      </c>
      <c r="B27" s="17">
        <v>2106.1759560986948</v>
      </c>
      <c r="C27" s="16">
        <v>14.111940793839763</v>
      </c>
      <c r="D27" s="16">
        <v>4.0929439146001725</v>
      </c>
      <c r="E27" s="16">
        <v>19.562369140667411</v>
      </c>
      <c r="F27" s="16">
        <v>25.014732208975346</v>
      </c>
    </row>
    <row r="28" spans="1:13">
      <c r="A28" s="8">
        <v>2026</v>
      </c>
      <c r="B28" s="17">
        <v>2196.7024471547006</v>
      </c>
      <c r="C28" s="16">
        <v>14.362885790037586</v>
      </c>
      <c r="D28" s="16">
        <v>4.1583013773219388</v>
      </c>
      <c r="E28" s="16">
        <v>20.041938400985426</v>
      </c>
      <c r="F28" s="16">
        <v>26.711909951630343</v>
      </c>
    </row>
    <row r="29" spans="1:13">
      <c r="A29" s="8">
        <v>2027</v>
      </c>
      <c r="B29" s="17">
        <v>2288.0190624364941</v>
      </c>
      <c r="C29" s="16">
        <v>14.631273290244502</v>
      </c>
      <c r="D29" s="16">
        <v>4.2076706068217797</v>
      </c>
      <c r="E29" s="16">
        <v>20.529459618034362</v>
      </c>
      <c r="F29" s="16">
        <v>28.534936454706479</v>
      </c>
      <c r="I29" s="7" t="s">
        <v>6</v>
      </c>
      <c r="J29" s="7" t="s">
        <v>11</v>
      </c>
      <c r="K29" s="7" t="s">
        <v>8</v>
      </c>
      <c r="L29" s="7" t="s">
        <v>10</v>
      </c>
      <c r="M29" s="7" t="s">
        <v>9</v>
      </c>
    </row>
    <row r="30" spans="1:13">
      <c r="A30" s="8">
        <v>2028</v>
      </c>
      <c r="B30" s="17">
        <v>2373.3172348096123</v>
      </c>
      <c r="C30" s="16">
        <v>14.806173299688034</v>
      </c>
      <c r="D30" s="16">
        <v>4.2214594608740397</v>
      </c>
      <c r="E30" s="16">
        <v>20.867660091440253</v>
      </c>
      <c r="F30" s="16">
        <v>30.467955385614555</v>
      </c>
      <c r="H30" t="s">
        <v>12</v>
      </c>
      <c r="I30" s="13">
        <f>(B32/B27)^(1/5)-1</f>
        <v>3.5978594521861584E-2</v>
      </c>
      <c r="J30" s="13">
        <f>(C32/C27)^(1/5)-1</f>
        <v>1.362275524506984E-2</v>
      </c>
      <c r="K30" s="13">
        <f>(D32/D27)^(1/5)-1</f>
        <v>5.3585186950464436E-3</v>
      </c>
      <c r="L30" s="13">
        <f>(E32/E27)^(1/5)-1</f>
        <v>1.872687159730968E-2</v>
      </c>
      <c r="M30" s="13">
        <f>(F32/F27)^(1/5)-1</f>
        <v>6.6901526168799297E-2</v>
      </c>
    </row>
    <row r="31" spans="1:13">
      <c r="A31" s="8">
        <v>2029</v>
      </c>
      <c r="B31" s="17">
        <v>2448.5106731003229</v>
      </c>
      <c r="C31" s="16">
        <v>14.968463543429872</v>
      </c>
      <c r="D31" s="16">
        <v>4.2193551838076475</v>
      </c>
      <c r="E31" s="16">
        <v>21.109670000562204</v>
      </c>
      <c r="F31" s="16">
        <v>32.494536122714941</v>
      </c>
    </row>
    <row r="32" spans="1:13">
      <c r="A32" s="8">
        <v>2030</v>
      </c>
      <c r="B32" s="17">
        <v>2513.3244778736644</v>
      </c>
      <c r="C32" s="16">
        <v>15.099706435920579</v>
      </c>
      <c r="D32" s="16">
        <v>4.2037860480008842</v>
      </c>
      <c r="E32" s="16">
        <v>21.463980227436821</v>
      </c>
      <c r="F32" s="16">
        <v>34.579406883145325</v>
      </c>
    </row>
    <row r="33" spans="1:6">
      <c r="A33" s="11">
        <v>2031</v>
      </c>
      <c r="B33" s="12">
        <f>B32*(I$30+1)</f>
        <v>2603.7503601649505</v>
      </c>
      <c r="C33" s="12">
        <f t="shared" ref="C33:F42" si="0">C32*(J$30+1)</f>
        <v>15.305406040969531</v>
      </c>
      <c r="D33" s="12">
        <f t="shared" si="0"/>
        <v>4.2263121141290725</v>
      </c>
      <c r="E33" s="12">
        <f t="shared" si="0"/>
        <v>21.865933429123224</v>
      </c>
      <c r="F33" s="12">
        <f t="shared" si="0"/>
        <v>36.892821977639628</v>
      </c>
    </row>
    <row r="34" spans="1:6">
      <c r="A34" s="6">
        <v>2032</v>
      </c>
      <c r="B34" s="12">
        <f t="shared" ref="B34:B42" si="1">B33*(I$30+1)</f>
        <v>2697.4296386094761</v>
      </c>
      <c r="C34" s="12">
        <f t="shared" si="0"/>
        <v>15.513907841392072</v>
      </c>
      <c r="D34" s="12">
        <f t="shared" si="0"/>
        <v>4.2489588866037344</v>
      </c>
      <c r="E34" s="12">
        <f t="shared" si="0"/>
        <v>22.275413956805735</v>
      </c>
      <c r="F34" s="12">
        <f t="shared" si="0"/>
        <v>39.361008072617537</v>
      </c>
    </row>
    <row r="35" spans="1:6">
      <c r="A35" s="6">
        <v>2033</v>
      </c>
      <c r="B35" s="12">
        <f t="shared" si="1"/>
        <v>2794.4793658282579</v>
      </c>
      <c r="C35" s="12">
        <f t="shared" si="0"/>
        <v>15.725250010809926</v>
      </c>
      <c r="D35" s="12">
        <f t="shared" si="0"/>
        <v>4.2717270122320841</v>
      </c>
      <c r="E35" s="12">
        <f t="shared" si="0"/>
        <v>22.692562773751757</v>
      </c>
      <c r="F35" s="12">
        <f t="shared" si="0"/>
        <v>41.994319584218083</v>
      </c>
    </row>
    <row r="36" spans="1:6">
      <c r="A36" s="11">
        <v>2034</v>
      </c>
      <c r="B36" s="12">
        <f t="shared" si="1"/>
        <v>2895.0208058311018</v>
      </c>
      <c r="C36" s="12">
        <f t="shared" si="0"/>
        <v>15.939471242874722</v>
      </c>
      <c r="D36" s="12">
        <f t="shared" si="0"/>
        <v>4.2946171412872642</v>
      </c>
      <c r="E36" s="12">
        <f t="shared" si="0"/>
        <v>23.117523483029697</v>
      </c>
      <c r="F36" s="12">
        <f t="shared" si="0"/>
        <v>44.803803654822566</v>
      </c>
    </row>
    <row r="37" spans="1:6">
      <c r="A37" s="6">
        <v>2035</v>
      </c>
      <c r="B37" s="12">
        <f t="shared" si="1"/>
        <v>2999.1795855364521</v>
      </c>
      <c r="C37" s="12">
        <f t="shared" si="0"/>
        <v>16.156610758352233</v>
      </c>
      <c r="D37" s="12">
        <f t="shared" si="0"/>
        <v>4.3176299275269185</v>
      </c>
      <c r="E37" s="12">
        <f t="shared" si="0"/>
        <v>23.550442376944186</v>
      </c>
      <c r="F37" s="12">
        <f t="shared" si="0"/>
        <v>47.801246497497424</v>
      </c>
    </row>
    <row r="38" spans="1:6">
      <c r="A38" s="6">
        <v>2036</v>
      </c>
      <c r="B38" s="12">
        <f t="shared" si="1"/>
        <v>3107.0858517427132</v>
      </c>
      <c r="C38" s="12">
        <f t="shared" si="0"/>
        <v>16.376708312303126</v>
      </c>
      <c r="D38" s="12">
        <f t="shared" si="0"/>
        <v>4.3407660282118634</v>
      </c>
      <c r="E38" s="12">
        <f t="shared" si="0"/>
        <v>23.991468487397061</v>
      </c>
      <c r="F38" s="12">
        <f t="shared" si="0"/>
        <v>50.999222840950971</v>
      </c>
    </row>
    <row r="39" spans="1:6">
      <c r="A39" s="11">
        <v>2037</v>
      </c>
      <c r="B39" s="12">
        <f t="shared" si="1"/>
        <v>3218.8744337471771</v>
      </c>
      <c r="C39" s="12">
        <f t="shared" si="0"/>
        <v>16.599804201361533</v>
      </c>
      <c r="D39" s="12">
        <f t="shared" si="0"/>
        <v>4.3640261041248589</v>
      </c>
      <c r="E39" s="12">
        <f t="shared" si="0"/>
        <v>24.440753637191445</v>
      </c>
      <c r="F39" s="12">
        <f t="shared" si="0"/>
        <v>54.411148682433279</v>
      </c>
    </row>
    <row r="40" spans="1:6">
      <c r="A40" s="6">
        <v>2038</v>
      </c>
      <c r="B40" s="12">
        <f t="shared" si="1"/>
        <v>3334.6850118157536</v>
      </c>
      <c r="C40" s="12">
        <f t="shared" si="0"/>
        <v>16.825939271112762</v>
      </c>
      <c r="D40" s="12">
        <f t="shared" si="0"/>
        <v>4.3874108195894825</v>
      </c>
      <c r="E40" s="12">
        <f t="shared" si="0"/>
        <v>24.89845249229661</v>
      </c>
      <c r="F40" s="12">
        <f t="shared" si="0"/>
        <v>58.051337569885519</v>
      </c>
    </row>
    <row r="41" spans="1:6">
      <c r="A41" s="6">
        <v>2039</v>
      </c>
      <c r="B41" s="12">
        <f t="shared" si="1"/>
        <v>3454.6622917140016</v>
      </c>
      <c r="C41" s="12">
        <f t="shared" si="0"/>
        <v>17.055154923571539</v>
      </c>
      <c r="D41" s="12">
        <f t="shared" si="0"/>
        <v>4.4109208424891015</v>
      </c>
      <c r="E41" s="12">
        <f t="shared" si="0"/>
        <v>25.364722615091562</v>
      </c>
      <c r="F41" s="12">
        <f t="shared" si="0"/>
        <v>61.935060649451017</v>
      </c>
    </row>
    <row r="42" spans="1:6">
      <c r="A42" s="11">
        <v>2040</v>
      </c>
      <c r="B42" s="12">
        <f t="shared" si="1"/>
        <v>3578.9561855175448</v>
      </c>
      <c r="C42" s="12">
        <f t="shared" si="0"/>
        <v>17.287493124762101</v>
      </c>
      <c r="D42" s="12">
        <f t="shared" si="0"/>
        <v>4.4345568442859493</v>
      </c>
      <c r="E42" s="12">
        <f t="shared" si="0"/>
        <v>25.83972451860576</v>
      </c>
      <c r="F42" s="12">
        <f t="shared" si="0"/>
        <v>66.078610730256443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workbookViewId="0">
      <selection activeCell="N17" sqref="N17"/>
    </sheetView>
  </sheetViews>
  <sheetFormatPr defaultRowHeight="15"/>
  <sheetData>
    <row r="1" spans="1:26">
      <c r="A1" t="s">
        <v>0</v>
      </c>
      <c r="B1" s="9" t="s">
        <v>1</v>
      </c>
      <c r="C1" s="9"/>
      <c r="D1" s="9"/>
      <c r="E1" s="9"/>
      <c r="F1" s="9"/>
      <c r="G1" s="9" t="s">
        <v>2</v>
      </c>
      <c r="H1" s="9"/>
      <c r="I1" s="9"/>
      <c r="J1" s="9"/>
      <c r="K1" s="9"/>
      <c r="L1" s="9" t="s">
        <v>3</v>
      </c>
      <c r="M1" s="9"/>
      <c r="N1" s="9"/>
      <c r="O1" s="9"/>
      <c r="P1" s="9"/>
      <c r="Q1" s="9" t="s">
        <v>13</v>
      </c>
      <c r="R1" s="9"/>
      <c r="S1" s="9"/>
      <c r="T1" s="9"/>
      <c r="U1" s="9"/>
      <c r="V1" s="9" t="s">
        <v>4</v>
      </c>
      <c r="W1" s="9"/>
      <c r="X1" s="9"/>
      <c r="Y1" s="9"/>
      <c r="Z1" s="9"/>
    </row>
    <row r="2" spans="1:26">
      <c r="A2" t="s">
        <v>48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6</v>
      </c>
      <c r="H2" t="s">
        <v>7</v>
      </c>
      <c r="I2" t="s">
        <v>8</v>
      </c>
      <c r="J2" t="s">
        <v>10</v>
      </c>
      <c r="K2" t="s">
        <v>9</v>
      </c>
      <c r="L2" t="s">
        <v>6</v>
      </c>
      <c r="M2" t="s">
        <v>7</v>
      </c>
      <c r="N2" t="s">
        <v>8</v>
      </c>
      <c r="O2" t="s">
        <v>10</v>
      </c>
      <c r="P2" t="s">
        <v>9</v>
      </c>
      <c r="Q2" t="s">
        <v>6</v>
      </c>
      <c r="R2" t="s">
        <v>7</v>
      </c>
      <c r="S2" t="s">
        <v>8</v>
      </c>
      <c r="T2" t="s">
        <v>10</v>
      </c>
      <c r="U2" t="s">
        <v>9</v>
      </c>
      <c r="V2" t="s">
        <v>6</v>
      </c>
      <c r="W2" t="s">
        <v>7</v>
      </c>
      <c r="X2" t="s">
        <v>8</v>
      </c>
      <c r="Y2" t="s">
        <v>10</v>
      </c>
      <c r="Z2" t="s">
        <v>9</v>
      </c>
    </row>
    <row r="3" spans="1:26">
      <c r="A3">
        <v>2000</v>
      </c>
      <c r="B3">
        <v>123454242502.14664</v>
      </c>
      <c r="C3">
        <v>851147866015.38904</v>
      </c>
      <c r="D3">
        <v>367210354145.98737</v>
      </c>
      <c r="E3">
        <v>727246529441.39001</v>
      </c>
      <c r="F3">
        <v>759208397965.09912</v>
      </c>
      <c r="G3">
        <v>319.77179999999998</v>
      </c>
      <c r="H3">
        <v>1066.787</v>
      </c>
      <c r="I3">
        <v>234.09309999999999</v>
      </c>
      <c r="J3">
        <v>902.78800000000001</v>
      </c>
      <c r="K3">
        <v>832.5326</v>
      </c>
      <c r="L3">
        <v>406289671553.03107</v>
      </c>
      <c r="M3">
        <v>2153522862031.1992</v>
      </c>
      <c r="N3">
        <v>1041838657166.0078</v>
      </c>
      <c r="O3">
        <v>1752413162571.551</v>
      </c>
      <c r="P3">
        <v>3300946660101.3545</v>
      </c>
      <c r="Q3">
        <v>185.64060000000001</v>
      </c>
      <c r="R3">
        <v>15.192</v>
      </c>
      <c r="S3">
        <v>4.2590000000000003</v>
      </c>
      <c r="T3">
        <v>20.596800000000002</v>
      </c>
      <c r="U3">
        <v>9.0202000000000009</v>
      </c>
      <c r="V3">
        <v>2237080553585.0205</v>
      </c>
      <c r="W3">
        <v>14782732293843.4</v>
      </c>
      <c r="X3">
        <v>5348935478913.5879</v>
      </c>
      <c r="Y3">
        <v>14060741014234.963</v>
      </c>
      <c r="Z3">
        <v>13701232803241.131</v>
      </c>
    </row>
    <row r="4" spans="1:26">
      <c r="A4">
        <v>2001</v>
      </c>
      <c r="B4">
        <v>129978481936.20038</v>
      </c>
      <c r="C4">
        <v>869441572232.77844</v>
      </c>
      <c r="D4">
        <v>356264547101.13599</v>
      </c>
      <c r="E4">
        <v>747831528676.59204</v>
      </c>
      <c r="F4">
        <v>773695498190.39246</v>
      </c>
      <c r="G4">
        <v>339.43180000000001</v>
      </c>
      <c r="H4">
        <v>1076.7629999999999</v>
      </c>
      <c r="I4">
        <v>237.05199999999999</v>
      </c>
      <c r="J4">
        <v>940.25049999999999</v>
      </c>
      <c r="K4">
        <v>863.71389999999997</v>
      </c>
      <c r="L4">
        <v>506663034854.20483</v>
      </c>
      <c r="M4">
        <v>2181314750014.0847</v>
      </c>
      <c r="N4">
        <v>989708533960.66028</v>
      </c>
      <c r="O4">
        <v>1681206511883.9641</v>
      </c>
      <c r="P4">
        <v>3192928403057.7158</v>
      </c>
      <c r="Q4">
        <v>201.25821999999999</v>
      </c>
      <c r="R4">
        <v>15.366</v>
      </c>
      <c r="S4">
        <v>4.4109999999999996</v>
      </c>
      <c r="T4">
        <v>20.34</v>
      </c>
      <c r="U4">
        <v>7.5609999999999999</v>
      </c>
      <c r="V4">
        <v>2423651070682.2271</v>
      </c>
      <c r="W4">
        <v>15108595442871.596</v>
      </c>
      <c r="X4">
        <v>5370670124203.2969</v>
      </c>
      <c r="Y4">
        <v>14208952809824.141</v>
      </c>
      <c r="Z4">
        <v>13983452711865.734</v>
      </c>
    </row>
    <row r="5" spans="1:26">
      <c r="A5">
        <v>2002</v>
      </c>
      <c r="B5">
        <v>140857469130.00156</v>
      </c>
      <c r="C5">
        <v>897383870534.33777</v>
      </c>
      <c r="D5">
        <v>338079329624.29626</v>
      </c>
      <c r="E5">
        <v>752079534241.58789</v>
      </c>
      <c r="F5">
        <v>791877459813.10046</v>
      </c>
      <c r="G5">
        <v>358.42930000000001</v>
      </c>
      <c r="H5">
        <v>1100.385</v>
      </c>
      <c r="I5">
        <v>241.55199999999999</v>
      </c>
      <c r="J5">
        <v>999.28660000000002</v>
      </c>
      <c r="K5">
        <v>895.68949999999995</v>
      </c>
      <c r="L5">
        <v>629513525289.03967</v>
      </c>
      <c r="M5">
        <v>2178688734573.3696</v>
      </c>
      <c r="N5">
        <v>978749876490.48279</v>
      </c>
      <c r="O5">
        <v>1700531968692.6521</v>
      </c>
      <c r="P5">
        <v>3155756560787.3359</v>
      </c>
      <c r="Q5">
        <v>255.63643999999999</v>
      </c>
      <c r="R5">
        <v>15.013</v>
      </c>
      <c r="S5">
        <v>4.5629999999999997</v>
      </c>
      <c r="T5">
        <v>20.010000000000002</v>
      </c>
      <c r="U5">
        <v>8.9990000000000006</v>
      </c>
      <c r="V5">
        <v>2644946068879.5371</v>
      </c>
      <c r="W5">
        <v>15313225050333.584</v>
      </c>
      <c r="X5">
        <v>5377007127014.0205</v>
      </c>
      <c r="Y5">
        <v>14479294373341.518</v>
      </c>
      <c r="Z5">
        <v>14406036819953.525</v>
      </c>
    </row>
    <row r="6" spans="1:26">
      <c r="A6">
        <v>2003</v>
      </c>
      <c r="B6">
        <v>159066960195.84155</v>
      </c>
      <c r="C6">
        <v>917012633087.10034</v>
      </c>
      <c r="D6">
        <v>330290946979.99408</v>
      </c>
      <c r="E6">
        <v>784597672917.58521</v>
      </c>
      <c r="F6">
        <v>827327161961.92126</v>
      </c>
      <c r="G6">
        <v>392.64580000000001</v>
      </c>
      <c r="H6">
        <v>1120.2639999999999</v>
      </c>
      <c r="I6">
        <v>244.024</v>
      </c>
      <c r="J6">
        <v>1046.444</v>
      </c>
      <c r="K6">
        <v>937.76559999999995</v>
      </c>
      <c r="L6">
        <v>946586679583.97595</v>
      </c>
      <c r="M6">
        <v>2200788193337.2886</v>
      </c>
      <c r="N6">
        <v>1023954338551.9747</v>
      </c>
      <c r="O6">
        <v>1785734736131.0469</v>
      </c>
      <c r="P6">
        <v>2993849214213.3906</v>
      </c>
      <c r="Q6">
        <v>334.15796</v>
      </c>
      <c r="R6">
        <v>14.936</v>
      </c>
      <c r="S6">
        <v>4.7149999999999999</v>
      </c>
      <c r="T6">
        <v>19.7928</v>
      </c>
      <c r="U6">
        <v>8.9532000000000007</v>
      </c>
      <c r="V6">
        <v>2910382356610.8716</v>
      </c>
      <c r="W6">
        <v>15514527300746.408</v>
      </c>
      <c r="X6">
        <v>5459179633296.3545</v>
      </c>
      <c r="Y6">
        <v>14871587432840.932</v>
      </c>
      <c r="Z6">
        <v>14981448638134.252</v>
      </c>
    </row>
    <row r="7" spans="1:26">
      <c r="A7">
        <v>2004</v>
      </c>
      <c r="B7">
        <v>172677843803.34637</v>
      </c>
      <c r="C7">
        <v>950905038894.1001</v>
      </c>
      <c r="D7">
        <v>323644525675.61279</v>
      </c>
      <c r="E7">
        <v>849939383358.21802</v>
      </c>
      <c r="F7">
        <v>892810335004.81348</v>
      </c>
      <c r="G7">
        <v>443.64760000000001</v>
      </c>
      <c r="H7">
        <v>1131.5329999999999</v>
      </c>
      <c r="I7">
        <v>246.45099999999999</v>
      </c>
      <c r="J7">
        <v>1061.876</v>
      </c>
      <c r="K7">
        <v>990.92250000000001</v>
      </c>
      <c r="L7">
        <v>1024692216178.5353</v>
      </c>
      <c r="M7">
        <v>2272015404801.5562</v>
      </c>
      <c r="N7">
        <v>1081165750250.8407</v>
      </c>
      <c r="O7">
        <v>1902139336376.7446</v>
      </c>
      <c r="P7">
        <v>3174094681082.7036</v>
      </c>
      <c r="Q7">
        <v>378.64479999999998</v>
      </c>
      <c r="R7">
        <v>15.237</v>
      </c>
      <c r="S7">
        <v>4.7317410000000004</v>
      </c>
      <c r="T7">
        <v>20.084399999999995</v>
      </c>
      <c r="U7">
        <v>10.797859000000001</v>
      </c>
      <c r="V7">
        <v>3204657620171.1309</v>
      </c>
      <c r="W7">
        <v>15913056693016.186</v>
      </c>
      <c r="X7">
        <v>5579537505145.6816</v>
      </c>
      <c r="Y7">
        <v>15424480380796.41</v>
      </c>
      <c r="Z7">
        <v>15964782393305.691</v>
      </c>
    </row>
    <row r="8" spans="1:26">
      <c r="A8">
        <v>2005</v>
      </c>
      <c r="B8">
        <v>198208821629.87756</v>
      </c>
      <c r="C8">
        <v>992612243666.32141</v>
      </c>
      <c r="D8">
        <v>314950884489.50671</v>
      </c>
      <c r="E8">
        <v>911447558744.70459</v>
      </c>
      <c r="F8">
        <v>957707546293.42957</v>
      </c>
      <c r="G8">
        <v>520.69439999999997</v>
      </c>
      <c r="H8">
        <v>1125.0630000000001</v>
      </c>
      <c r="I8">
        <v>251.19450000000001</v>
      </c>
      <c r="J8">
        <v>1089.1510000000001</v>
      </c>
      <c r="K8">
        <v>1127.7380000000001</v>
      </c>
      <c r="L8">
        <v>1145705991795.4189</v>
      </c>
      <c r="M8">
        <v>2316328724981.4995</v>
      </c>
      <c r="N8">
        <v>1135178496221.3721</v>
      </c>
      <c r="O8">
        <v>1944479755246.4063</v>
      </c>
      <c r="P8">
        <v>3244146602824.2197</v>
      </c>
      <c r="Q8">
        <v>430.10030000000006</v>
      </c>
      <c r="R8">
        <v>15.622035</v>
      </c>
      <c r="S8">
        <v>4.7484820000000001</v>
      </c>
      <c r="T8">
        <v>20.128799999999998</v>
      </c>
      <c r="U8">
        <v>11.685401000000001</v>
      </c>
      <c r="V8">
        <v>3569853222249.3984</v>
      </c>
      <c r="W8">
        <v>16248843796002.365</v>
      </c>
      <c r="X8">
        <v>5672306823990.1211</v>
      </c>
      <c r="Y8">
        <v>15938245426101.838</v>
      </c>
      <c r="Z8">
        <v>16801493093453.346</v>
      </c>
    </row>
    <row r="9" spans="1:26">
      <c r="A9">
        <v>2006</v>
      </c>
      <c r="B9">
        <v>228301805828.6723</v>
      </c>
      <c r="C9">
        <v>1061546476946.673</v>
      </c>
      <c r="D9">
        <v>318283548701.43158</v>
      </c>
      <c r="E9">
        <v>954997523212.47827</v>
      </c>
      <c r="F9">
        <v>1037301696309.2501</v>
      </c>
      <c r="G9">
        <v>629.09050000000002</v>
      </c>
      <c r="H9">
        <v>1127.5</v>
      </c>
      <c r="I9">
        <v>252.42330000000001</v>
      </c>
      <c r="J9">
        <v>1097.7180000000001</v>
      </c>
      <c r="K9">
        <v>1164.3610000000001</v>
      </c>
      <c r="L9">
        <v>1305855704183.5938</v>
      </c>
      <c r="M9">
        <v>2447067763144.4912</v>
      </c>
      <c r="N9">
        <v>1179476908723.0986</v>
      </c>
      <c r="O9">
        <v>2041881765317.4512</v>
      </c>
      <c r="P9">
        <v>3347100165847</v>
      </c>
      <c r="Q9">
        <v>514.54006000000004</v>
      </c>
      <c r="R9">
        <v>15.961138</v>
      </c>
      <c r="S9">
        <v>4.6123180000000001</v>
      </c>
      <c r="T9">
        <v>19.603200000000001</v>
      </c>
      <c r="U9">
        <v>12.753731</v>
      </c>
      <c r="V9">
        <v>4023919953922.8667</v>
      </c>
      <c r="W9">
        <v>16792935433059.525</v>
      </c>
      <c r="X9">
        <v>5752853952769.9238</v>
      </c>
      <c r="Y9">
        <v>16362761724328.498</v>
      </c>
      <c r="Z9">
        <v>17788017357869.586</v>
      </c>
    </row>
    <row r="10" spans="1:26">
      <c r="A10">
        <v>2007</v>
      </c>
      <c r="B10">
        <v>261065401725.91074</v>
      </c>
      <c r="C10">
        <v>1106467169603.864</v>
      </c>
      <c r="D10">
        <v>302952744718.05353</v>
      </c>
      <c r="E10">
        <v>966763139968.75146</v>
      </c>
      <c r="F10">
        <v>1093391414297.042</v>
      </c>
      <c r="G10">
        <v>723.27959999999996</v>
      </c>
      <c r="H10">
        <v>1129.271</v>
      </c>
      <c r="I10">
        <v>252.673</v>
      </c>
      <c r="J10">
        <v>1109.7070000000001</v>
      </c>
      <c r="K10">
        <v>1210.9960000000001</v>
      </c>
      <c r="L10">
        <v>1487755742805.5249</v>
      </c>
      <c r="M10">
        <v>2542527337418.5552</v>
      </c>
      <c r="N10">
        <v>1242589595718.8364</v>
      </c>
      <c r="O10">
        <v>2108660702665.4487</v>
      </c>
      <c r="P10">
        <v>3424749177369.5669</v>
      </c>
      <c r="Q10">
        <v>630.37982999999997</v>
      </c>
      <c r="R10">
        <v>16.147273999999999</v>
      </c>
      <c r="S10">
        <v>4.3255080000000001</v>
      </c>
      <c r="T10">
        <v>19.040399999999995</v>
      </c>
      <c r="U10">
        <v>14.846588000000001</v>
      </c>
      <c r="V10">
        <v>4596579616811.1074</v>
      </c>
      <c r="W10">
        <v>17310185126795.684</v>
      </c>
      <c r="X10">
        <v>5848016735563.8164</v>
      </c>
      <c r="Y10">
        <v>16658294282445.299</v>
      </c>
      <c r="Z10">
        <v>18846442258531.625</v>
      </c>
    </row>
    <row r="11" spans="1:26">
      <c r="A11">
        <v>2008</v>
      </c>
      <c r="B11">
        <v>296689283816.0144</v>
      </c>
      <c r="C11">
        <v>1105977769262.5483</v>
      </c>
      <c r="D11">
        <v>293923773644.19403</v>
      </c>
      <c r="E11">
        <v>895124995490.6947</v>
      </c>
      <c r="F11">
        <v>1103814564429.0503</v>
      </c>
      <c r="G11">
        <v>801.68970000000002</v>
      </c>
      <c r="H11">
        <v>1137.9490000000001</v>
      </c>
      <c r="I11">
        <v>254.73269999999999</v>
      </c>
      <c r="J11">
        <v>1125.645</v>
      </c>
      <c r="K11">
        <v>1250.78</v>
      </c>
      <c r="L11">
        <v>1617556932471.7942</v>
      </c>
      <c r="M11">
        <v>2497071266974.7026</v>
      </c>
      <c r="N11">
        <v>1240141588465.4653</v>
      </c>
      <c r="O11">
        <v>2043611506208.5488</v>
      </c>
      <c r="P11">
        <v>3347450016398.1699</v>
      </c>
      <c r="Q11">
        <v>683.77612999999997</v>
      </c>
      <c r="R11">
        <v>14.91188</v>
      </c>
      <c r="S11">
        <v>4.184266</v>
      </c>
      <c r="T11">
        <v>15.618</v>
      </c>
      <c r="U11">
        <v>15.734479</v>
      </c>
      <c r="V11">
        <v>5040346714259.9668</v>
      </c>
      <c r="W11">
        <v>17393842582223.117</v>
      </c>
      <c r="X11">
        <v>5784066298240.9111</v>
      </c>
      <c r="Y11">
        <v>16630456481712.381</v>
      </c>
      <c r="Z11">
        <v>19550977936752.484</v>
      </c>
    </row>
    <row r="12" spans="1:26">
      <c r="A12">
        <v>2009</v>
      </c>
      <c r="B12">
        <v>358279579112.7771</v>
      </c>
      <c r="C12">
        <v>1018468078609.0813</v>
      </c>
      <c r="D12">
        <v>284608597841.31873</v>
      </c>
      <c r="E12">
        <v>800331553815.64404</v>
      </c>
      <c r="F12">
        <v>1071237876939.3242</v>
      </c>
      <c r="G12">
        <v>879.86379999999997</v>
      </c>
      <c r="H12">
        <v>1149.771</v>
      </c>
      <c r="I12">
        <v>255.77529999999999</v>
      </c>
      <c r="J12">
        <v>1148.3</v>
      </c>
      <c r="K12">
        <v>1296.1400000000001</v>
      </c>
      <c r="L12">
        <v>1739444557385.0481</v>
      </c>
      <c r="M12">
        <v>2154499221480.0483</v>
      </c>
      <c r="N12">
        <v>1020815438626.4504</v>
      </c>
      <c r="O12">
        <v>1874552227500.7432</v>
      </c>
      <c r="P12">
        <v>2914881739026.8809</v>
      </c>
      <c r="Q12">
        <v>851.62840000000006</v>
      </c>
      <c r="R12">
        <v>14.533115</v>
      </c>
      <c r="S12">
        <v>3.9053100000000001</v>
      </c>
      <c r="T12">
        <v>12.282</v>
      </c>
      <c r="U12">
        <v>14.151949999999999</v>
      </c>
      <c r="V12">
        <v>5514129888591.9766</v>
      </c>
      <c r="W12">
        <v>16637428831486.713</v>
      </c>
      <c r="X12">
        <v>5470777391091.0664</v>
      </c>
      <c r="Y12">
        <v>16165910684040.711</v>
      </c>
      <c r="Z12">
        <v>19490419296326.008</v>
      </c>
    </row>
    <row r="13" spans="1:26">
      <c r="A13">
        <v>2010</v>
      </c>
      <c r="B13">
        <v>402630615943.15784</v>
      </c>
      <c r="C13">
        <v>981235407948.20935</v>
      </c>
      <c r="D13">
        <v>273894346220.96823</v>
      </c>
      <c r="E13">
        <v>763966097321.80103</v>
      </c>
      <c r="F13">
        <v>1074237505070.1399</v>
      </c>
      <c r="G13">
        <v>969.23429999999996</v>
      </c>
      <c r="H13">
        <v>1161.4169999999999</v>
      </c>
      <c r="I13">
        <v>259.40649999999999</v>
      </c>
      <c r="J13">
        <v>1155.7940000000001</v>
      </c>
      <c r="K13">
        <v>1397.74</v>
      </c>
      <c r="L13">
        <v>1924324261142.0469</v>
      </c>
      <c r="M13">
        <v>2352530723670.4404</v>
      </c>
      <c r="N13">
        <v>1187502260626.3679</v>
      </c>
      <c r="O13">
        <v>1974992722258.0898</v>
      </c>
      <c r="P13">
        <v>3133502478393.5293</v>
      </c>
      <c r="Q13">
        <v>1047.2795000000001</v>
      </c>
      <c r="R13">
        <v>13.830693999999999</v>
      </c>
      <c r="S13">
        <v>4.2031809999999998</v>
      </c>
      <c r="T13">
        <v>13.6716</v>
      </c>
      <c r="U13">
        <v>16.989919</v>
      </c>
      <c r="V13">
        <v>6100620488867.5537</v>
      </c>
      <c r="W13">
        <v>17009514819853.318</v>
      </c>
      <c r="X13">
        <v>5700098114744.4102</v>
      </c>
      <c r="Y13">
        <v>16611260836811.135</v>
      </c>
      <c r="Z13">
        <v>20614892846786.586</v>
      </c>
    </row>
    <row r="14" spans="1:26">
      <c r="A14">
        <v>2011</v>
      </c>
      <c r="B14">
        <v>449678851824.87274</v>
      </c>
      <c r="C14">
        <v>975444873658.51074</v>
      </c>
      <c r="D14">
        <v>280546977489.39008</v>
      </c>
      <c r="E14">
        <v>763575598853.07703</v>
      </c>
      <c r="F14">
        <v>1115723566248.0732</v>
      </c>
      <c r="G14">
        <v>1065.9649999999999</v>
      </c>
      <c r="H14">
        <v>1191.2739999999999</v>
      </c>
      <c r="I14">
        <v>261.07569999999998</v>
      </c>
      <c r="J14">
        <v>1169.837</v>
      </c>
      <c r="K14">
        <v>1467.9739999999999</v>
      </c>
      <c r="L14">
        <v>2136741195825.4055</v>
      </c>
      <c r="M14">
        <v>2462131945946.7529</v>
      </c>
      <c r="N14">
        <v>1155141469432.4866</v>
      </c>
      <c r="O14">
        <v>1986597825063.8071</v>
      </c>
      <c r="P14">
        <v>3141206094643.2144</v>
      </c>
      <c r="Q14">
        <v>1065.8069</v>
      </c>
      <c r="R14">
        <v>13.642659</v>
      </c>
      <c r="S14">
        <v>3.509036</v>
      </c>
      <c r="T14">
        <v>15.045599999999999</v>
      </c>
      <c r="U14">
        <v>18.643063999999999</v>
      </c>
      <c r="V14">
        <v>6682402684926.1641</v>
      </c>
      <c r="W14">
        <v>17308104182326.689</v>
      </c>
      <c r="X14">
        <v>5693518985135.2598</v>
      </c>
      <c r="Y14">
        <v>16894253518956.725</v>
      </c>
      <c r="Z14">
        <v>21539258334354.594</v>
      </c>
    </row>
    <row r="15" spans="1:26">
      <c r="A15">
        <v>2012</v>
      </c>
      <c r="B15">
        <v>492118090661.64294</v>
      </c>
      <c r="C15">
        <v>943290986067.9834</v>
      </c>
      <c r="D15">
        <v>287374076594.91229</v>
      </c>
      <c r="E15">
        <v>804979362517.57446</v>
      </c>
      <c r="F15">
        <v>1161617206265.9031</v>
      </c>
      <c r="G15">
        <v>1156.9960000000001</v>
      </c>
      <c r="H15">
        <v>1218.575</v>
      </c>
      <c r="I15">
        <v>266.59730000000002</v>
      </c>
      <c r="J15">
        <v>1186.9159999999999</v>
      </c>
      <c r="K15">
        <v>1547.808</v>
      </c>
      <c r="L15">
        <v>2264870688808.5923</v>
      </c>
      <c r="M15">
        <v>2405438201885.7632</v>
      </c>
      <c r="N15">
        <v>1183062856848.4517</v>
      </c>
      <c r="O15">
        <v>1995284010799.7446</v>
      </c>
      <c r="P15">
        <v>3114962753802.7339</v>
      </c>
      <c r="Q15">
        <v>1107.5743</v>
      </c>
      <c r="R15">
        <v>12.567993</v>
      </c>
      <c r="S15">
        <v>4.5723330000000004</v>
      </c>
      <c r="T15">
        <v>17.060399999999998</v>
      </c>
      <c r="U15">
        <v>19.395119999999999</v>
      </c>
      <c r="V15">
        <v>7207389755117.6523</v>
      </c>
      <c r="W15">
        <v>17239487279237.561</v>
      </c>
      <c r="X15">
        <v>5778642194555.415</v>
      </c>
      <c r="Y15">
        <v>17265515624198.99</v>
      </c>
      <c r="Z15">
        <v>22344041144375.313</v>
      </c>
    </row>
    <row r="16" spans="1:26">
      <c r="A16">
        <v>2013</v>
      </c>
      <c r="B16">
        <v>533605219763.10944</v>
      </c>
      <c r="C16">
        <v>918990608597.14209</v>
      </c>
      <c r="D16">
        <v>315621926289.15759</v>
      </c>
      <c r="E16">
        <v>835536472718.79724</v>
      </c>
      <c r="F16">
        <v>1213135365216.9099</v>
      </c>
      <c r="G16">
        <v>1260.2639999999999</v>
      </c>
      <c r="H16">
        <v>1226.01</v>
      </c>
      <c r="I16">
        <v>275.25049999999999</v>
      </c>
      <c r="J16">
        <v>1200.894</v>
      </c>
      <c r="K16">
        <v>1720.356</v>
      </c>
      <c r="L16">
        <v>2372938837140.3521</v>
      </c>
      <c r="M16">
        <v>2398851811805.6587</v>
      </c>
      <c r="N16">
        <v>1182009783415.6174</v>
      </c>
      <c r="O16">
        <v>2032418319876.8323</v>
      </c>
      <c r="P16">
        <v>3129272093796.5859</v>
      </c>
      <c r="Q16">
        <v>1238.23</v>
      </c>
      <c r="R16">
        <v>12.343994</v>
      </c>
      <c r="S16">
        <v>4.5622819999999997</v>
      </c>
      <c r="T16">
        <v>18.078346</v>
      </c>
      <c r="U16">
        <v>19.229651</v>
      </c>
      <c r="V16">
        <v>7766512755882.1328</v>
      </c>
      <c r="W16">
        <v>17283848241409.811</v>
      </c>
      <c r="X16">
        <v>5894230516025.4561</v>
      </c>
      <c r="Y16">
        <v>17594046965796.793</v>
      </c>
      <c r="Z16">
        <v>23149294320237.512</v>
      </c>
    </row>
    <row r="17" spans="1:26">
      <c r="A17">
        <v>2014</v>
      </c>
      <c r="B17">
        <v>580772023903.60376</v>
      </c>
      <c r="C17">
        <v>928972524389.39636</v>
      </c>
      <c r="D17">
        <v>330321572162.80377</v>
      </c>
      <c r="E17">
        <v>882422247667.32141</v>
      </c>
      <c r="F17">
        <v>1271894684343.8005</v>
      </c>
      <c r="G17">
        <v>1360.1859999999999</v>
      </c>
      <c r="H17">
        <v>1238.454</v>
      </c>
      <c r="I17">
        <v>289.38400000000001</v>
      </c>
      <c r="J17">
        <v>1219.443</v>
      </c>
      <c r="K17">
        <v>1832.76</v>
      </c>
      <c r="L17">
        <v>2531406491539.0713</v>
      </c>
      <c r="M17">
        <v>2484128344178.1309</v>
      </c>
      <c r="N17">
        <v>1217394724193.8994</v>
      </c>
      <c r="O17">
        <v>2068523551127.979</v>
      </c>
      <c r="P17">
        <v>3128480358851.6509</v>
      </c>
      <c r="Q17">
        <v>1250.9803999999999</v>
      </c>
      <c r="R17">
        <v>13.064617</v>
      </c>
      <c r="S17">
        <v>4.6995909999999999</v>
      </c>
      <c r="T17">
        <v>18.510262000000001</v>
      </c>
      <c r="U17">
        <v>18.690363999999999</v>
      </c>
      <c r="V17">
        <v>8333286913499.1689</v>
      </c>
      <c r="W17">
        <v>17592237463019.656</v>
      </c>
      <c r="X17">
        <v>5916317345749.2393</v>
      </c>
      <c r="Y17">
        <v>18032456054588.93</v>
      </c>
      <c r="Z17">
        <v>23851081260442.063</v>
      </c>
    </row>
    <row r="18" spans="1:26">
      <c r="A18">
        <v>2015</v>
      </c>
      <c r="B18">
        <v>602805895096.60449</v>
      </c>
      <c r="C18">
        <v>948976912093.90088</v>
      </c>
      <c r="D18">
        <v>333277560478.08057</v>
      </c>
      <c r="E18">
        <v>943627661623.42358</v>
      </c>
      <c r="F18">
        <v>1311327490218.6943</v>
      </c>
      <c r="G18">
        <v>1428.2159999999999</v>
      </c>
      <c r="H18">
        <v>1262.6489999999999</v>
      </c>
      <c r="I18">
        <v>263.85899999999998</v>
      </c>
      <c r="J18">
        <v>1230.4970000000001</v>
      </c>
      <c r="K18">
        <v>1908.5229999999999</v>
      </c>
      <c r="L18">
        <v>2616956182826.8745</v>
      </c>
      <c r="M18">
        <v>2580174680433.061</v>
      </c>
      <c r="N18">
        <v>1263264977290.0674</v>
      </c>
      <c r="O18">
        <v>2084398534700.0815</v>
      </c>
      <c r="P18">
        <v>3161296214219.0776</v>
      </c>
      <c r="Q18">
        <v>1268.8919000000001</v>
      </c>
      <c r="R18">
        <v>14.300044</v>
      </c>
      <c r="S18">
        <v>4.2158889999999998</v>
      </c>
      <c r="T18">
        <v>18.355827999999999</v>
      </c>
      <c r="U18">
        <v>17.47175</v>
      </c>
      <c r="V18">
        <v>8908300778495.9004</v>
      </c>
      <c r="W18">
        <v>18005315323828.746</v>
      </c>
      <c r="X18">
        <v>5996413817472.3994</v>
      </c>
      <c r="Y18">
        <v>18518393210606.766</v>
      </c>
      <c r="Z18">
        <v>24405766796909.805</v>
      </c>
    </row>
    <row r="19" spans="1:26">
      <c r="A19">
        <v>2016</v>
      </c>
      <c r="B19">
        <v>635345719367.3877</v>
      </c>
      <c r="C19">
        <v>967740082300.48499</v>
      </c>
      <c r="D19">
        <v>339384137081.98083</v>
      </c>
      <c r="E19">
        <v>989611572327.10095</v>
      </c>
      <c r="F19">
        <v>1360957413438.9236</v>
      </c>
      <c r="G19">
        <v>1466.816</v>
      </c>
      <c r="H19">
        <v>1269.7809999999999</v>
      </c>
      <c r="I19">
        <v>262.42200000000003</v>
      </c>
      <c r="J19">
        <v>1229.5319999999999</v>
      </c>
      <c r="K19">
        <v>1961.761</v>
      </c>
      <c r="L19">
        <v>2739228472735.3545</v>
      </c>
      <c r="M19">
        <v>2667104702621.6533</v>
      </c>
      <c r="N19">
        <v>1288067785153.4871</v>
      </c>
      <c r="O19">
        <v>2095564921504.1692</v>
      </c>
      <c r="P19">
        <v>3179436991158.5654</v>
      </c>
      <c r="Q19">
        <v>1389.2485220000001</v>
      </c>
      <c r="R19">
        <v>13.695963758708936</v>
      </c>
      <c r="S19">
        <v>3.9625167596875728</v>
      </c>
      <c r="T19">
        <v>17.350552703721842</v>
      </c>
      <c r="U19">
        <v>18.976855574713436</v>
      </c>
      <c r="V19">
        <v>9505156930655.1191</v>
      </c>
      <c r="W19">
        <v>18373113113943.539</v>
      </c>
      <c r="X19">
        <v>6052671805314.1455</v>
      </c>
      <c r="Y19">
        <v>18805855598728.301</v>
      </c>
      <c r="Z19">
        <v>25059974645273.738</v>
      </c>
    </row>
    <row r="20" spans="1:26">
      <c r="A20">
        <v>2017</v>
      </c>
      <c r="B20">
        <v>691636873515.54016</v>
      </c>
      <c r="C20">
        <v>1009259963164.9397</v>
      </c>
      <c r="D20">
        <v>355850342022.58545</v>
      </c>
      <c r="E20">
        <v>979720283079.5116</v>
      </c>
      <c r="F20">
        <v>1411276385805.9539</v>
      </c>
      <c r="G20">
        <v>1519.27</v>
      </c>
      <c r="H20">
        <v>1278.9280000000001</v>
      </c>
      <c r="I20">
        <v>268.93799999999999</v>
      </c>
      <c r="J20">
        <v>1241.489</v>
      </c>
      <c r="K20">
        <v>1997.306</v>
      </c>
      <c r="L20">
        <v>2928235237354.0977</v>
      </c>
      <c r="M20">
        <v>2781715174235.1807</v>
      </c>
      <c r="N20">
        <v>1355094487960.4275</v>
      </c>
      <c r="O20">
        <v>2143715686514.9946</v>
      </c>
      <c r="P20">
        <v>3282105757241.8848</v>
      </c>
      <c r="Q20">
        <v>1452.7626</v>
      </c>
      <c r="R20">
        <v>13.601329856294173</v>
      </c>
      <c r="S20">
        <v>4.0509377783322957</v>
      </c>
      <c r="T20">
        <v>17.873647717588668</v>
      </c>
      <c r="U20">
        <v>18.815105874760629</v>
      </c>
      <c r="V20">
        <v>10161012758870.334</v>
      </c>
      <c r="W20">
        <v>18824271396326.441</v>
      </c>
      <c r="X20">
        <v>6157658680217.9893</v>
      </c>
      <c r="Y20">
        <v>19237966446008.523</v>
      </c>
      <c r="Z20">
        <v>25869198631175.719</v>
      </c>
    </row>
    <row r="21" spans="1:26">
      <c r="A21">
        <v>2018</v>
      </c>
      <c r="B21">
        <v>737699889291.67517</v>
      </c>
      <c r="C21">
        <v>1031867386339.8344</v>
      </c>
      <c r="D21">
        <v>360049376058.45197</v>
      </c>
      <c r="E21">
        <v>999314688741.10181</v>
      </c>
      <c r="F21">
        <v>1453614677380.1326</v>
      </c>
      <c r="G21">
        <v>1586.8920000000001</v>
      </c>
      <c r="H21">
        <v>1288.175</v>
      </c>
      <c r="I21">
        <v>272.73700000000002</v>
      </c>
      <c r="J21">
        <v>1236.7249999999999</v>
      </c>
      <c r="K21">
        <v>2028.731</v>
      </c>
      <c r="L21">
        <v>3123255704161.8804</v>
      </c>
      <c r="M21">
        <v>2890758409065.1997</v>
      </c>
      <c r="N21">
        <v>1403064832834.2268</v>
      </c>
      <c r="O21">
        <v>2186590000245.2947</v>
      </c>
      <c r="P21">
        <v>3380568929959.1416</v>
      </c>
      <c r="Q21">
        <v>1556.3629027024579</v>
      </c>
      <c r="R21">
        <v>13.568818389514261</v>
      </c>
      <c r="S21">
        <v>3.9872619423560671</v>
      </c>
      <c r="T21">
        <v>17.914069090989869</v>
      </c>
      <c r="U21">
        <v>18.548884697591365</v>
      </c>
      <c r="V21">
        <v>10837736208611.098</v>
      </c>
      <c r="W21">
        <v>19245935075604.152</v>
      </c>
      <c r="X21">
        <v>6230319052644.5615</v>
      </c>
      <c r="Y21">
        <v>19622725774928.695</v>
      </c>
      <c r="Z21">
        <v>26645274590110.992</v>
      </c>
    </row>
    <row r="22" spans="1:26">
      <c r="A22">
        <v>2019</v>
      </c>
      <c r="B22">
        <v>785207762162.05908</v>
      </c>
      <c r="C22">
        <v>1053330227975.7029</v>
      </c>
      <c r="D22">
        <v>364405973508.75922</v>
      </c>
      <c r="E22">
        <v>1016303038449.7004</v>
      </c>
      <c r="F22">
        <v>1497223117701.5366</v>
      </c>
      <c r="G22">
        <v>1624.8510000000001</v>
      </c>
      <c r="H22">
        <v>1295.125</v>
      </c>
      <c r="I22">
        <v>276.68599999999998</v>
      </c>
      <c r="J22">
        <v>1234.376</v>
      </c>
      <c r="K22">
        <v>2058.4520000000002</v>
      </c>
      <c r="L22">
        <v>3324393371509.9053</v>
      </c>
      <c r="M22">
        <v>2995982015155.1729</v>
      </c>
      <c r="N22">
        <v>1453996086266.1091</v>
      </c>
      <c r="O22">
        <v>2223762030249.4644</v>
      </c>
      <c r="P22">
        <v>3481985997857.916</v>
      </c>
      <c r="Q22">
        <v>1621.7630611728539</v>
      </c>
      <c r="R22">
        <v>13.695627311740447</v>
      </c>
      <c r="S22">
        <v>3.9302990272459031</v>
      </c>
      <c r="T22">
        <v>17.954493678093659</v>
      </c>
      <c r="U22">
        <v>18.714287520675171</v>
      </c>
      <c r="V22">
        <v>11535686420445.652</v>
      </c>
      <c r="W22">
        <v>19646250525176.719</v>
      </c>
      <c r="X22">
        <v>6305705913181.5605</v>
      </c>
      <c r="Y22">
        <v>19956312113102.48</v>
      </c>
      <c r="Z22">
        <v>27444632827814.324</v>
      </c>
    </row>
    <row r="23" spans="1:26">
      <c r="A23">
        <v>2020</v>
      </c>
      <c r="B23">
        <v>828315668304.7561</v>
      </c>
      <c r="C23">
        <v>1067234186984.9823</v>
      </c>
      <c r="D23">
        <v>366628849947.16266</v>
      </c>
      <c r="E23">
        <v>1031547584026.4458</v>
      </c>
      <c r="F23">
        <v>1542139811232.5828</v>
      </c>
      <c r="G23">
        <v>1659.1790000000001</v>
      </c>
      <c r="H23">
        <v>1325.6769999999999</v>
      </c>
      <c r="I23">
        <v>281.54300000000001</v>
      </c>
      <c r="J23">
        <v>1233.56</v>
      </c>
      <c r="K23">
        <v>2095.145</v>
      </c>
      <c r="L23">
        <v>3506902567605.7988</v>
      </c>
      <c r="M23">
        <v>3065189199705.2568</v>
      </c>
      <c r="N23">
        <v>1480604214644.7788</v>
      </c>
      <c r="O23">
        <v>2257118460703.2061</v>
      </c>
      <c r="P23">
        <v>3586445577793.6538</v>
      </c>
      <c r="Q23">
        <v>1687.791416178218</v>
      </c>
      <c r="R23">
        <v>13.725405012179836</v>
      </c>
      <c r="S23">
        <v>3.863387742651831</v>
      </c>
      <c r="T23">
        <v>18.031253406303723</v>
      </c>
      <c r="U23">
        <v>19.18337259353164</v>
      </c>
      <c r="V23">
        <v>12168995604928.117</v>
      </c>
      <c r="W23">
        <v>19905581032109.055</v>
      </c>
      <c r="X23">
        <v>6344170719251.9678</v>
      </c>
      <c r="Y23">
        <v>20255656794799.016</v>
      </c>
      <c r="Z23">
        <v>28267971812648.754</v>
      </c>
    </row>
    <row r="24" spans="1:26">
      <c r="A24">
        <v>2021</v>
      </c>
      <c r="B24">
        <v>869482957019.50256</v>
      </c>
      <c r="C24">
        <v>1079720826972.7067</v>
      </c>
      <c r="D24">
        <v>368645308621.87207</v>
      </c>
      <c r="E24">
        <v>1050115440538.9219</v>
      </c>
      <c r="F24">
        <v>1588404005569.5603</v>
      </c>
      <c r="G24">
        <v>1692.17</v>
      </c>
      <c r="H24">
        <v>1328.855</v>
      </c>
      <c r="I24">
        <v>285.77</v>
      </c>
      <c r="J24">
        <v>1232.45</v>
      </c>
      <c r="K24">
        <v>2136.2489999999998</v>
      </c>
      <c r="L24">
        <v>3681195625215.8071</v>
      </c>
      <c r="M24">
        <v>3127948948569.2222</v>
      </c>
      <c r="N24">
        <v>1505034184186.4175</v>
      </c>
      <c r="O24">
        <v>2297746592995.8638</v>
      </c>
      <c r="P24">
        <v>3694038945127.4634</v>
      </c>
      <c r="Q24">
        <v>1757.6116215803779</v>
      </c>
      <c r="R24">
        <v>13.645750930515817</v>
      </c>
      <c r="S24">
        <v>3.8764242872579486</v>
      </c>
      <c r="T24">
        <v>18.105512055841523</v>
      </c>
      <c r="U24">
        <v>20.082974879093069</v>
      </c>
      <c r="V24">
        <v>12773794686493.045</v>
      </c>
      <c r="W24">
        <v>20138476330184.73</v>
      </c>
      <c r="X24">
        <v>6379063658207.8535</v>
      </c>
      <c r="Y24">
        <v>20620258617105.398</v>
      </c>
      <c r="Z24">
        <v>29116010967028.219</v>
      </c>
    </row>
    <row r="25" spans="1:26">
      <c r="A25">
        <v>2022</v>
      </c>
      <c r="B25">
        <v>909826966225.20752</v>
      </c>
      <c r="C25">
        <v>1092245588565.5901</v>
      </c>
      <c r="D25">
        <v>370857180473.60333</v>
      </c>
      <c r="E25">
        <v>1070067633909.1613</v>
      </c>
      <c r="F25">
        <v>1636056125736.6472</v>
      </c>
      <c r="G25">
        <v>1721.7090000000001</v>
      </c>
      <c r="H25">
        <v>1332.2750000000001</v>
      </c>
      <c r="I25">
        <v>289.226</v>
      </c>
      <c r="J25">
        <v>1234.9970000000001</v>
      </c>
      <c r="K25">
        <v>2170.1109999999999</v>
      </c>
      <c r="L25">
        <v>3852003102225.8208</v>
      </c>
      <c r="M25">
        <v>3191446312225.1772</v>
      </c>
      <c r="N25">
        <v>1532124799501.7729</v>
      </c>
      <c r="O25">
        <v>2341403778262.7852</v>
      </c>
      <c r="P25">
        <v>3804860113481.2876</v>
      </c>
      <c r="Q25">
        <v>1847.2168143549382</v>
      </c>
      <c r="R25">
        <v>13.761462148016435</v>
      </c>
      <c r="S25">
        <v>3.9614173870924869</v>
      </c>
      <c r="T25">
        <v>18.51373710059697</v>
      </c>
      <c r="U25">
        <v>20.928854214857633</v>
      </c>
      <c r="V25">
        <v>13366498759946.322</v>
      </c>
      <c r="W25">
        <v>20372082655614.875</v>
      </c>
      <c r="X25">
        <v>6417338040157.1006</v>
      </c>
      <c r="Y25">
        <v>21012043530830.398</v>
      </c>
      <c r="Z25">
        <v>29989491296039.066</v>
      </c>
    </row>
    <row r="26" spans="1:26">
      <c r="A26">
        <v>2023</v>
      </c>
      <c r="B26">
        <v>949677387345.8717</v>
      </c>
      <c r="C26">
        <v>1105352535628.3772</v>
      </c>
      <c r="D26">
        <v>373490266454.96594</v>
      </c>
      <c r="E26">
        <v>1090398918953.4352</v>
      </c>
      <c r="F26">
        <v>1685137809508.7466</v>
      </c>
      <c r="G26">
        <v>1752.615</v>
      </c>
      <c r="H26">
        <v>1336.99</v>
      </c>
      <c r="I26">
        <v>291.53199999999998</v>
      </c>
      <c r="J26">
        <v>1239.25</v>
      </c>
      <c r="K26">
        <v>2201.8270000000002</v>
      </c>
      <c r="L26">
        <v>4020720838103.312</v>
      </c>
      <c r="M26">
        <v>3258466684781.9058</v>
      </c>
      <c r="N26">
        <v>1564759057731.1609</v>
      </c>
      <c r="O26">
        <v>2385890450049.7778</v>
      </c>
      <c r="P26">
        <v>3919005916885.7266</v>
      </c>
      <c r="Q26">
        <v>1941.7554677244061</v>
      </c>
      <c r="R26">
        <v>13.84043627578613</v>
      </c>
      <c r="S26">
        <v>4.0005175299208799</v>
      </c>
      <c r="T26">
        <v>18.814277041479261</v>
      </c>
      <c r="U26">
        <v>22.011621011884994</v>
      </c>
      <c r="V26">
        <v>13951951405631.973</v>
      </c>
      <c r="W26">
        <v>20616547647482.254</v>
      </c>
      <c r="X26">
        <v>6462901140242.2168</v>
      </c>
      <c r="Y26">
        <v>21411272357916.176</v>
      </c>
      <c r="Z26">
        <v>30889176034920.238</v>
      </c>
    </row>
    <row r="27" spans="1:26">
      <c r="A27">
        <v>2024</v>
      </c>
      <c r="B27">
        <v>989278934398.19458</v>
      </c>
      <c r="C27">
        <v>1119279977577.2947</v>
      </c>
      <c r="D27">
        <v>376664933719.83313</v>
      </c>
      <c r="E27">
        <v>1111116498413.5503</v>
      </c>
      <c r="F27">
        <v>1735691943794.009</v>
      </c>
      <c r="G27">
        <v>1781.163</v>
      </c>
      <c r="H27">
        <v>1342.5329999999999</v>
      </c>
      <c r="I27">
        <v>293.27199999999999</v>
      </c>
      <c r="J27">
        <v>1246.4100000000001</v>
      </c>
      <c r="K27">
        <v>2239.701</v>
      </c>
      <c r="L27">
        <v>4188384897052.2202</v>
      </c>
      <c r="M27">
        <v>3330315875181.3467</v>
      </c>
      <c r="N27">
        <v>1604660413703.3057</v>
      </c>
      <c r="O27">
        <v>2431222368600.7231</v>
      </c>
      <c r="P27">
        <v>4036576094392.2983</v>
      </c>
      <c r="Q27">
        <v>2020.3594817622566</v>
      </c>
      <c r="R27">
        <v>14.064919533900861</v>
      </c>
      <c r="S27">
        <v>4.0646874994102777</v>
      </c>
      <c r="T27">
        <v>19.233916070624073</v>
      </c>
      <c r="U27">
        <v>23.396032873533983</v>
      </c>
      <c r="V27">
        <v>14533747779246.826</v>
      </c>
      <c r="W27">
        <v>20876316147840.527</v>
      </c>
      <c r="X27">
        <v>6517835799934.2754</v>
      </c>
      <c r="Y27">
        <v>21818086532716.582</v>
      </c>
      <c r="Z27">
        <v>31815851315967.848</v>
      </c>
    </row>
    <row r="28" spans="1:26">
      <c r="A28">
        <v>2025</v>
      </c>
      <c r="B28">
        <v>1028751163880.6826</v>
      </c>
      <c r="C28">
        <v>1134054473281.3152</v>
      </c>
      <c r="D28">
        <v>380356250070.28754</v>
      </c>
      <c r="E28">
        <v>1132227711883.4077</v>
      </c>
      <c r="F28">
        <v>1787762702107.8293</v>
      </c>
      <c r="G28">
        <v>1810.4079999999999</v>
      </c>
      <c r="H28">
        <v>1349.3889999999999</v>
      </c>
      <c r="I28">
        <v>294.58</v>
      </c>
      <c r="J28">
        <v>1256.5519999999999</v>
      </c>
      <c r="K28">
        <v>2279.9960000000001</v>
      </c>
      <c r="L28">
        <v>4355501454444.604</v>
      </c>
      <c r="M28">
        <v>3407246171898.0356</v>
      </c>
      <c r="N28">
        <v>1651837429866.1831</v>
      </c>
      <c r="O28">
        <v>2477415593604.1367</v>
      </c>
      <c r="P28">
        <v>4157673377224.0674</v>
      </c>
      <c r="Q28">
        <v>2106.1759560986948</v>
      </c>
      <c r="R28">
        <v>14.111940793839763</v>
      </c>
      <c r="S28">
        <v>4.0929439146001725</v>
      </c>
      <c r="T28">
        <v>19.562369140667411</v>
      </c>
      <c r="U28">
        <v>25.014732208975346</v>
      </c>
      <c r="V28">
        <v>15113644315638.775</v>
      </c>
      <c r="W28">
        <v>21151883520992.023</v>
      </c>
      <c r="X28">
        <v>6581710590773.6318</v>
      </c>
      <c r="Y28">
        <v>22232630176838.195</v>
      </c>
      <c r="Z28">
        <v>32770326855446.883</v>
      </c>
    </row>
    <row r="29" spans="1:26">
      <c r="A29">
        <v>2026</v>
      </c>
      <c r="B29">
        <v>1067946583224.5366</v>
      </c>
      <c r="C29">
        <v>1149477614117.9412</v>
      </c>
      <c r="D29">
        <v>384464097571.04663</v>
      </c>
      <c r="E29">
        <v>1153740038409.1924</v>
      </c>
      <c r="F29">
        <v>1841395583171.0642</v>
      </c>
      <c r="G29">
        <v>1836.114</v>
      </c>
      <c r="H29">
        <v>1356.9559999999999</v>
      </c>
      <c r="I29">
        <v>295.36</v>
      </c>
      <c r="J29">
        <v>1263.991</v>
      </c>
      <c r="K29">
        <v>2322.4960000000001</v>
      </c>
      <c r="L29">
        <v>4521446059858.9434</v>
      </c>
      <c r="M29">
        <v>3488338630789.209</v>
      </c>
      <c r="N29">
        <v>1705356962593.8474</v>
      </c>
      <c r="O29">
        <v>2524486489882.6152</v>
      </c>
      <c r="P29">
        <v>4282403578540.7896</v>
      </c>
      <c r="Q29">
        <v>2196.7024471547006</v>
      </c>
      <c r="R29">
        <v>14.362885790037586</v>
      </c>
      <c r="S29">
        <v>4.1583013773219388</v>
      </c>
      <c r="T29">
        <v>20.041938400985426</v>
      </c>
      <c r="U29">
        <v>26.711909951630343</v>
      </c>
      <c r="V29">
        <v>15689474164064.613</v>
      </c>
      <c r="W29">
        <v>21439549136877.516</v>
      </c>
      <c r="X29">
        <v>6652793065153.9863</v>
      </c>
      <c r="Y29">
        <v>22655050150198.117</v>
      </c>
      <c r="Z29">
        <v>33753436661110.289</v>
      </c>
    </row>
    <row r="30" spans="1:26">
      <c r="A30">
        <v>2027</v>
      </c>
      <c r="B30">
        <v>1106819838853.9097</v>
      </c>
      <c r="C30">
        <v>1165455352954.1807</v>
      </c>
      <c r="D30">
        <v>388885434693.11371</v>
      </c>
      <c r="E30">
        <v>1175661099138.967</v>
      </c>
      <c r="F30">
        <v>1896637450666.1963</v>
      </c>
      <c r="G30">
        <v>1862.183</v>
      </c>
      <c r="H30">
        <v>1364.509</v>
      </c>
      <c r="I30">
        <v>296.26799999999997</v>
      </c>
      <c r="J30">
        <v>1274.6320000000001</v>
      </c>
      <c r="K30">
        <v>2365.3040000000001</v>
      </c>
      <c r="L30">
        <v>4686026696437.8086</v>
      </c>
      <c r="M30">
        <v>3573192467983.1563</v>
      </c>
      <c r="N30">
        <v>1764191777803.3352</v>
      </c>
      <c r="O30">
        <v>2572451733190.3848</v>
      </c>
      <c r="P30">
        <v>4410875685897.0137</v>
      </c>
      <c r="Q30">
        <v>2288.0190624364941</v>
      </c>
      <c r="R30">
        <v>14.631273290244502</v>
      </c>
      <c r="S30">
        <v>4.2076706068217797</v>
      </c>
      <c r="T30">
        <v>20.529459618034362</v>
      </c>
      <c r="U30">
        <v>28.534936454706479</v>
      </c>
      <c r="V30">
        <v>16260571023636.564</v>
      </c>
      <c r="W30">
        <v>21737558869880.113</v>
      </c>
      <c r="X30">
        <v>6729300185403.2578</v>
      </c>
      <c r="Y30">
        <v>23085496103051.879</v>
      </c>
      <c r="Z30">
        <v>34766039760943.598</v>
      </c>
    </row>
    <row r="31" spans="1:26">
      <c r="A31">
        <v>2028</v>
      </c>
      <c r="B31">
        <v>1145226487262.1404</v>
      </c>
      <c r="C31">
        <v>1181888273430.8347</v>
      </c>
      <c r="D31">
        <v>393590948452.90039</v>
      </c>
      <c r="E31">
        <v>1200349982220.8853</v>
      </c>
      <c r="F31">
        <v>1953536574186.1821</v>
      </c>
      <c r="G31">
        <v>1888.1690000000001</v>
      </c>
      <c r="H31">
        <v>1372.268</v>
      </c>
      <c r="I31">
        <v>297.279</v>
      </c>
      <c r="J31">
        <v>1285.6500000000001</v>
      </c>
      <c r="K31">
        <v>2409.3139999999999</v>
      </c>
      <c r="L31">
        <v>4848631822804.2002</v>
      </c>
      <c r="M31">
        <v>3661360992130.6406</v>
      </c>
      <c r="N31">
        <v>1828231939337.5962</v>
      </c>
      <c r="O31">
        <v>2626473219587.3828</v>
      </c>
      <c r="P31">
        <v>4543201956473.9238</v>
      </c>
      <c r="Q31">
        <v>2373.3172348096123</v>
      </c>
      <c r="R31">
        <v>14.806173299688034</v>
      </c>
      <c r="S31">
        <v>4.2214594608740397</v>
      </c>
      <c r="T31">
        <v>20.867660091440253</v>
      </c>
      <c r="U31">
        <v>30.467955385614555</v>
      </c>
      <c r="V31">
        <v>16824812838156.752</v>
      </c>
      <c r="W31">
        <v>22044058449945.422</v>
      </c>
      <c r="X31">
        <v>6810724717646.6377</v>
      </c>
      <c r="Y31">
        <v>23570291521215.965</v>
      </c>
      <c r="Z31">
        <v>35809020953771.906</v>
      </c>
    </row>
    <row r="32" spans="1:26">
      <c r="A32">
        <v>2029</v>
      </c>
      <c r="B32">
        <v>1183248006639.2434</v>
      </c>
      <c r="C32">
        <v>1198789275740.8955</v>
      </c>
      <c r="D32">
        <v>398471476213.71637</v>
      </c>
      <c r="E32">
        <v>1225557331847.5237</v>
      </c>
      <c r="F32">
        <v>2012142671411.7676</v>
      </c>
      <c r="G32">
        <v>1912.922</v>
      </c>
      <c r="H32">
        <v>1379.9949999999999</v>
      </c>
      <c r="I32">
        <v>298.27999999999997</v>
      </c>
      <c r="J32">
        <v>1297.068</v>
      </c>
      <c r="K32">
        <v>2452.7840000000001</v>
      </c>
      <c r="L32">
        <v>5009606399321.2988</v>
      </c>
      <c r="M32">
        <v>3752986550958.71</v>
      </c>
      <c r="N32">
        <v>1896242167480.9546</v>
      </c>
      <c r="O32">
        <v>2681629157198.7178</v>
      </c>
      <c r="P32">
        <v>4679498015168.1416</v>
      </c>
      <c r="Q32">
        <v>2448.5106731003229</v>
      </c>
      <c r="R32">
        <v>14.968463543429872</v>
      </c>
      <c r="S32">
        <v>4.2193551838076475</v>
      </c>
      <c r="T32">
        <v>21.109670000562204</v>
      </c>
      <c r="U32">
        <v>32.494536122714941</v>
      </c>
      <c r="V32">
        <v>17383396624383.555</v>
      </c>
      <c r="W32">
        <v>22359288485779.641</v>
      </c>
      <c r="X32">
        <v>6895177704145.4561</v>
      </c>
      <c r="Y32">
        <v>24065267643161.496</v>
      </c>
      <c r="Z32">
        <v>36883291582385.063</v>
      </c>
    </row>
    <row r="33" spans="1:26">
      <c r="A33">
        <v>2030</v>
      </c>
      <c r="B33">
        <v>1220756968449.7075</v>
      </c>
      <c r="C33">
        <v>1216051841311.5645</v>
      </c>
      <c r="D33">
        <v>403532063961.63055</v>
      </c>
      <c r="E33">
        <v>1250068478484.4741</v>
      </c>
      <c r="F33">
        <v>2072506951554.1206</v>
      </c>
      <c r="G33">
        <v>1938.674</v>
      </c>
      <c r="H33">
        <v>1388.18</v>
      </c>
      <c r="I33">
        <v>299.29000000000002</v>
      </c>
      <c r="J33">
        <v>1310.172</v>
      </c>
      <c r="K33">
        <v>2500.0100000000002</v>
      </c>
      <c r="L33">
        <v>5168410922179.7842</v>
      </c>
      <c r="M33">
        <v>3847561812042.8691</v>
      </c>
      <c r="N33">
        <v>1968488994061.979</v>
      </c>
      <c r="O33">
        <v>2735261740342.6924</v>
      </c>
      <c r="P33">
        <v>4819882955623.1855</v>
      </c>
      <c r="Q33">
        <v>2513.3244778736644</v>
      </c>
      <c r="R33">
        <v>15.099706435920579</v>
      </c>
      <c r="S33">
        <v>4.2037860480008842</v>
      </c>
      <c r="T33">
        <v>21.463980227436821</v>
      </c>
      <c r="U33">
        <v>34.579406883145325</v>
      </c>
      <c r="V33">
        <v>17934450297376.516</v>
      </c>
      <c r="W33">
        <v>22681262239974.867</v>
      </c>
      <c r="X33">
        <v>6982746460988.1025</v>
      </c>
      <c r="Y33">
        <v>24546572996024.727</v>
      </c>
      <c r="Z33">
        <v>37989790329856.617</v>
      </c>
    </row>
    <row r="34" spans="1:26">
      <c r="A34">
        <v>2031</v>
      </c>
      <c r="B34">
        <v>1257745904593.7336</v>
      </c>
      <c r="C34">
        <v>1233684593010.582</v>
      </c>
      <c r="D34">
        <v>408697274380.33942</v>
      </c>
      <c r="E34">
        <v>1273819779575.679</v>
      </c>
      <c r="F34">
        <v>2134682160100.7444</v>
      </c>
      <c r="G34">
        <v>1965.3977344357511</v>
      </c>
      <c r="H34">
        <v>1396.0710026263607</v>
      </c>
      <c r="I34">
        <v>300.24099865091614</v>
      </c>
      <c r="J34">
        <v>1321.1675050122151</v>
      </c>
      <c r="K34">
        <v>2546.4976398567519</v>
      </c>
      <c r="L34">
        <v>5325013773121.832</v>
      </c>
      <c r="M34">
        <v>3945193693023.4565</v>
      </c>
      <c r="N34">
        <v>2044078971433.959</v>
      </c>
      <c r="O34">
        <v>2787231713409.2031</v>
      </c>
      <c r="P34">
        <v>4964479444291.8809</v>
      </c>
      <c r="Q34">
        <v>2603.7503601649505</v>
      </c>
      <c r="R34">
        <v>15.305406040969531</v>
      </c>
      <c r="S34">
        <v>4.2263121141290725</v>
      </c>
      <c r="T34">
        <v>21.865933429123224</v>
      </c>
      <c r="U34">
        <v>36.892821977639628</v>
      </c>
      <c r="V34">
        <v>18477864141387.023</v>
      </c>
      <c r="W34">
        <v>23010140542454.5</v>
      </c>
      <c r="X34">
        <v>7072125615688.75</v>
      </c>
      <c r="Y34">
        <v>25012957882949.195</v>
      </c>
      <c r="Z34">
        <v>39129484039752.32</v>
      </c>
    </row>
    <row r="35" spans="1:26">
      <c r="A35">
        <v>2032</v>
      </c>
      <c r="B35">
        <v>1293968986646.0332</v>
      </c>
      <c r="C35">
        <v>1251819756527.8374</v>
      </c>
      <c r="D35">
        <v>413928599492.40771</v>
      </c>
      <c r="E35">
        <v>1298022355387.6167</v>
      </c>
      <c r="F35">
        <v>2198722624903.7668</v>
      </c>
      <c r="G35">
        <v>1992.4898433285757</v>
      </c>
      <c r="H35">
        <v>1404.0068610512844</v>
      </c>
      <c r="I35">
        <v>301.19501911490335</v>
      </c>
      <c r="J35">
        <v>1332.2552888477248</v>
      </c>
      <c r="K35">
        <v>2593.8497165195367</v>
      </c>
      <c r="L35">
        <v>5478374169787.7402</v>
      </c>
      <c r="M35">
        <v>4046683800776.4849</v>
      </c>
      <c r="N35">
        <v>2122571603937.0229</v>
      </c>
      <c r="O35">
        <v>2840189115963.9775</v>
      </c>
      <c r="P35">
        <v>5113413827620.6377</v>
      </c>
      <c r="Q35">
        <v>2697.4296386094761</v>
      </c>
      <c r="R35">
        <v>15.513907841392072</v>
      </c>
      <c r="S35">
        <v>4.2489588866037344</v>
      </c>
      <c r="T35">
        <v>22.275413956805735</v>
      </c>
      <c r="U35">
        <v>39.361008072617537</v>
      </c>
      <c r="V35">
        <v>19010026628658.969</v>
      </c>
      <c r="W35">
        <v>23348389608428.578</v>
      </c>
      <c r="X35">
        <v>7162648823569.5654</v>
      </c>
      <c r="Y35">
        <v>25488204082725.227</v>
      </c>
      <c r="Z35">
        <v>40303368560944.891</v>
      </c>
    </row>
    <row r="36" spans="1:26">
      <c r="A36">
        <v>2033</v>
      </c>
      <c r="B36">
        <v>1329423736880.1345</v>
      </c>
      <c r="C36">
        <v>1270346688924.4492</v>
      </c>
      <c r="D36">
        <v>419226885565.91052</v>
      </c>
      <c r="E36">
        <v>1322684780139.9812</v>
      </c>
      <c r="F36">
        <v>2264684303650.8799</v>
      </c>
      <c r="G36">
        <v>2019.9554045518883</v>
      </c>
      <c r="H36">
        <v>1411.9878302541142</v>
      </c>
      <c r="I36">
        <v>302.1520709938199</v>
      </c>
      <c r="J36">
        <v>1343.4361259485599</v>
      </c>
      <c r="K36">
        <v>2642.0823041748249</v>
      </c>
      <c r="L36">
        <v>5628481622039.9248</v>
      </c>
      <c r="M36">
        <v>4151492911216.5962</v>
      </c>
      <c r="N36">
        <v>2204078353528.2046</v>
      </c>
      <c r="O36">
        <v>2894152709167.293</v>
      </c>
      <c r="P36">
        <v>5266816242449.2568</v>
      </c>
      <c r="Q36">
        <v>2794.4793658282579</v>
      </c>
      <c r="R36">
        <v>15.725250010809926</v>
      </c>
      <c r="S36">
        <v>4.2717270122320841</v>
      </c>
      <c r="T36">
        <v>22.692562773751757</v>
      </c>
      <c r="U36">
        <v>41.994319584218083</v>
      </c>
      <c r="V36">
        <v>19530901358284.227</v>
      </c>
      <c r="W36">
        <v>23693945774633.32</v>
      </c>
      <c r="X36">
        <v>7254330728511.2549</v>
      </c>
      <c r="Y36">
        <v>25972479960297.004</v>
      </c>
      <c r="Z36">
        <v>41512469617773.242</v>
      </c>
    </row>
    <row r="37" spans="1:26">
      <c r="A37">
        <v>2034</v>
      </c>
      <c r="B37">
        <v>1363988754039.0181</v>
      </c>
      <c r="C37">
        <v>1289401889258.3159</v>
      </c>
      <c r="D37">
        <v>424592989701.15417</v>
      </c>
      <c r="E37">
        <v>1347815790962.6406</v>
      </c>
      <c r="F37">
        <v>2332624832760.4063</v>
      </c>
      <c r="G37">
        <v>2047.7995659752655</v>
      </c>
      <c r="H37">
        <v>1420.0141666636032</v>
      </c>
      <c r="I37">
        <v>303.11216392003411</v>
      </c>
      <c r="J37">
        <v>1354.7107972561885</v>
      </c>
      <c r="K37">
        <v>2691.2117759082885</v>
      </c>
      <c r="L37">
        <v>5774822144212.9629</v>
      </c>
      <c r="M37">
        <v>4260469600136.0322</v>
      </c>
      <c r="N37">
        <v>2288714962303.6875</v>
      </c>
      <c r="O37">
        <v>2949141610641.4712</v>
      </c>
      <c r="P37">
        <v>5424820729722.7344</v>
      </c>
      <c r="Q37">
        <v>2895.0208058311018</v>
      </c>
      <c r="R37">
        <v>15.939471242874722</v>
      </c>
      <c r="S37">
        <v>4.2946171412872642</v>
      </c>
      <c r="T37">
        <v>23.117523483029697</v>
      </c>
      <c r="U37">
        <v>44.803803654822566</v>
      </c>
      <c r="V37">
        <v>20038704793599.617</v>
      </c>
      <c r="W37">
        <v>24049354961252.816</v>
      </c>
      <c r="X37">
        <v>7347186161836.1982</v>
      </c>
      <c r="Y37">
        <v>26465957079542.645</v>
      </c>
      <c r="Z37">
        <v>42757843706306.438</v>
      </c>
    </row>
    <row r="38" spans="1:26">
      <c r="A38">
        <v>2035</v>
      </c>
      <c r="B38">
        <v>1397542877388.3779</v>
      </c>
      <c r="C38">
        <v>1309000797975.0425</v>
      </c>
      <c r="D38">
        <v>429985320670.35883</v>
      </c>
      <c r="E38">
        <v>1374772106781.8936</v>
      </c>
      <c r="F38">
        <v>2402603577743.2183</v>
      </c>
      <c r="G38">
        <v>2076.0275464293127</v>
      </c>
      <c r="H38">
        <v>1428.0861281661546</v>
      </c>
      <c r="I38">
        <v>304.07530755652124</v>
      </c>
      <c r="J38">
        <v>1366.0800902660621</v>
      </c>
      <c r="K38">
        <v>2741.2548092628244</v>
      </c>
      <c r="L38">
        <v>5916882768960.6016</v>
      </c>
      <c r="M38">
        <v>4373798091499.6504</v>
      </c>
      <c r="N38">
        <v>2375915002367.458</v>
      </c>
      <c r="O38">
        <v>3008124442854.3008</v>
      </c>
      <c r="P38">
        <v>5587565351614.417</v>
      </c>
      <c r="Q38">
        <v>2999.1795855364521</v>
      </c>
      <c r="R38">
        <v>16.156610758352233</v>
      </c>
      <c r="S38">
        <v>4.3176299275269185</v>
      </c>
      <c r="T38">
        <v>23.550442376944186</v>
      </c>
      <c r="U38">
        <v>47.801246497497424</v>
      </c>
      <c r="V38">
        <v>20531656931522.168</v>
      </c>
      <c r="W38">
        <v>24414905156663.863</v>
      </c>
      <c r="X38">
        <v>7440495426091.5176</v>
      </c>
      <c r="Y38">
        <v>26995276221133.496</v>
      </c>
      <c r="Z38">
        <v>44040579017495.633</v>
      </c>
    </row>
    <row r="39" spans="1:26">
      <c r="A39">
        <v>2036</v>
      </c>
      <c r="B39">
        <v>1430105626431.5273</v>
      </c>
      <c r="C39">
        <v>1329159410263.8582</v>
      </c>
      <c r="D39">
        <v>435403135710.8053</v>
      </c>
      <c r="E39">
        <v>1402267548917.5315</v>
      </c>
      <c r="F39">
        <v>2474681685075.5146</v>
      </c>
      <c r="G39">
        <v>2104.6446366838272</v>
      </c>
      <c r="H39">
        <v>1436.2039741141068</v>
      </c>
      <c r="I39">
        <v>305.04151159696085</v>
      </c>
      <c r="J39">
        <v>1377.5447990826203</v>
      </c>
      <c r="K39">
        <v>2792.2283918999333</v>
      </c>
      <c r="L39">
        <v>6054746137477.3838</v>
      </c>
      <c r="M39">
        <v>4491671950065.5664</v>
      </c>
      <c r="N39">
        <v>2465724589456.9482</v>
      </c>
      <c r="O39">
        <v>3068286931711.3867</v>
      </c>
      <c r="P39">
        <v>5755192312162.8496</v>
      </c>
      <c r="Q39">
        <v>3107.0858517427132</v>
      </c>
      <c r="R39">
        <v>16.376708312303126</v>
      </c>
      <c r="S39">
        <v>4.3407660282118634</v>
      </c>
      <c r="T39">
        <v>23.991468487397061</v>
      </c>
      <c r="U39">
        <v>50.999222840950971</v>
      </c>
      <c r="V39">
        <v>21010044538026.637</v>
      </c>
      <c r="W39">
        <v>24790894696076.488</v>
      </c>
      <c r="X39">
        <v>7534245668460.2705</v>
      </c>
      <c r="Y39">
        <v>27535181745556.168</v>
      </c>
      <c r="Z39">
        <v>45361796388020.5</v>
      </c>
    </row>
    <row r="40" spans="1:26">
      <c r="A40">
        <v>2037</v>
      </c>
      <c r="B40">
        <v>1461710960775.6641</v>
      </c>
      <c r="C40">
        <v>1349761381122.948</v>
      </c>
      <c r="D40">
        <v>440845674907.19037</v>
      </c>
      <c r="E40">
        <v>1430312899895.8821</v>
      </c>
      <c r="F40">
        <v>2548922135627.7803</v>
      </c>
      <c r="G40">
        <v>2133.6562004394491</v>
      </c>
      <c r="H40">
        <v>1444.3679653340669</v>
      </c>
      <c r="I40">
        <v>306.01078576583427</v>
      </c>
      <c r="J40">
        <v>1389.1057244747549</v>
      </c>
      <c r="K40">
        <v>2844.1498273663678</v>
      </c>
      <c r="L40">
        <v>6188556027115.6338</v>
      </c>
      <c r="M40">
        <v>4613508551711.0947</v>
      </c>
      <c r="N40">
        <v>2558189261561.584</v>
      </c>
      <c r="O40">
        <v>3129652670345.6147</v>
      </c>
      <c r="P40">
        <v>5927848081527.7354</v>
      </c>
      <c r="Q40">
        <v>3218.8744337471771</v>
      </c>
      <c r="R40">
        <v>16.599804201361533</v>
      </c>
      <c r="S40">
        <v>4.3640261041248589</v>
      </c>
      <c r="T40">
        <v>24.440753637191445</v>
      </c>
      <c r="U40">
        <v>54.411148682433279</v>
      </c>
      <c r="V40">
        <v>21474366522317.027</v>
      </c>
      <c r="W40">
        <v>25175153563865.676</v>
      </c>
      <c r="X40">
        <v>7628423739316.0234</v>
      </c>
      <c r="Y40">
        <v>28085885380467.293</v>
      </c>
      <c r="Z40">
        <v>46722650279661.117</v>
      </c>
    </row>
    <row r="41" spans="1:26">
      <c r="A41">
        <v>2038</v>
      </c>
      <c r="B41">
        <v>1492260719855.8752</v>
      </c>
      <c r="C41">
        <v>1370952634806.5784</v>
      </c>
      <c r="D41">
        <v>446268076708.54883</v>
      </c>
      <c r="E41">
        <v>1458919157893.7998</v>
      </c>
      <c r="F41">
        <v>2625389799696.6138</v>
      </c>
      <c r="G41">
        <v>2163.0676753329781</v>
      </c>
      <c r="H41">
        <v>1452.5783641352903</v>
      </c>
      <c r="I41">
        <v>306.9831398185226</v>
      </c>
      <c r="J41">
        <v>1400.7636739317413</v>
      </c>
      <c r="K41">
        <v>2897.0367409680134</v>
      </c>
      <c r="L41">
        <v>6317896848082.3496</v>
      </c>
      <c r="M41">
        <v>4740264699169.3564</v>
      </c>
      <c r="N41">
        <v>2652586445313.2061</v>
      </c>
      <c r="O41">
        <v>3192245723752.5269</v>
      </c>
      <c r="P41">
        <v>6105683523973.5674</v>
      </c>
      <c r="Q41">
        <v>3334.6850118157536</v>
      </c>
      <c r="R41">
        <v>16.825939271112762</v>
      </c>
      <c r="S41">
        <v>4.3874108195894825</v>
      </c>
      <c r="T41">
        <v>24.89845249229661</v>
      </c>
      <c r="U41">
        <v>58.051337569885519</v>
      </c>
      <c r="V41">
        <v>21923180782633.453</v>
      </c>
      <c r="W41">
        <v>25570403474818.367</v>
      </c>
      <c r="X41">
        <v>7722253351309.6104</v>
      </c>
      <c r="Y41">
        <v>28647603088076.641</v>
      </c>
      <c r="Z41">
        <v>48124329788050.953</v>
      </c>
    </row>
    <row r="42" spans="1:26">
      <c r="A42">
        <v>2039</v>
      </c>
      <c r="B42">
        <v>1521956708181.0073</v>
      </c>
      <c r="C42">
        <v>1392750781700.0029</v>
      </c>
      <c r="D42">
        <v>451712547244.39313</v>
      </c>
      <c r="E42">
        <v>1488097541051.6758</v>
      </c>
      <c r="F42">
        <v>2704151493687.5122</v>
      </c>
      <c r="G42">
        <v>2192.8845739565504</v>
      </c>
      <c r="H42">
        <v>1460.8354343181097</v>
      </c>
      <c r="I42">
        <v>307.95858354140483</v>
      </c>
      <c r="J42">
        <v>1412.5194617196389</v>
      </c>
      <c r="K42">
        <v>2950.9070857529937</v>
      </c>
      <c r="L42">
        <v>6443622995359.1885</v>
      </c>
      <c r="M42">
        <v>4872162564423.7441</v>
      </c>
      <c r="N42">
        <v>2749671109211.6694</v>
      </c>
      <c r="O42">
        <v>3256090638227.5776</v>
      </c>
      <c r="P42">
        <v>6288854029692.7744</v>
      </c>
      <c r="Q42">
        <v>3454.6622917140016</v>
      </c>
      <c r="R42">
        <v>17.055154923571539</v>
      </c>
      <c r="S42">
        <v>4.4109208424891015</v>
      </c>
      <c r="T42">
        <v>25.364722615091562</v>
      </c>
      <c r="U42">
        <v>61.935060649451017</v>
      </c>
      <c r="V42">
        <v>22359452080207.859</v>
      </c>
      <c r="W42">
        <v>25976972890067.98</v>
      </c>
      <c r="X42">
        <v>7816464842195.5879</v>
      </c>
      <c r="Y42">
        <v>29220555149838.176</v>
      </c>
      <c r="Z42">
        <v>49568059681692.484</v>
      </c>
    </row>
    <row r="43" spans="1:26">
      <c r="A43">
        <v>2040</v>
      </c>
      <c r="B43">
        <v>1550721689965.6282</v>
      </c>
      <c r="C43">
        <v>1415034794207.2029</v>
      </c>
      <c r="D43">
        <v>457178269066.05029</v>
      </c>
      <c r="E43">
        <v>1517859491872.7092</v>
      </c>
      <c r="F43">
        <v>2785276038498.1377</v>
      </c>
      <c r="G43">
        <v>2223.1124848908644</v>
      </c>
      <c r="H43">
        <v>1469.1394411824103</v>
      </c>
      <c r="I43">
        <v>308.93712675195621</v>
      </c>
      <c r="J43">
        <v>1424.373908938164</v>
      </c>
      <c r="K43">
        <v>3005.779148606031</v>
      </c>
      <c r="L43">
        <v>6565407469971.4766</v>
      </c>
      <c r="M43">
        <v>5008583116227.6094</v>
      </c>
      <c r="N43">
        <v>2849484170476.0532</v>
      </c>
      <c r="O43">
        <v>3321212450992.1294</v>
      </c>
      <c r="P43">
        <v>6477519650583.5576</v>
      </c>
      <c r="Q43">
        <v>3578.9561855175448</v>
      </c>
      <c r="R43">
        <v>17.287493124762101</v>
      </c>
      <c r="S43">
        <v>4.4345568442859493</v>
      </c>
      <c r="T43">
        <v>25.83972451860576</v>
      </c>
      <c r="U43">
        <v>66.078610730256443</v>
      </c>
      <c r="V43">
        <v>22782045724523.785</v>
      </c>
      <c r="W43">
        <v>26392604456309.07</v>
      </c>
      <c r="X43">
        <v>7911044066786.1543</v>
      </c>
      <c r="Y43">
        <v>29804966252834.941</v>
      </c>
      <c r="Z43">
        <v>51055101472143.258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AA1" sqref="AA1:AE1048576"/>
    </sheetView>
  </sheetViews>
  <sheetFormatPr defaultRowHeight="15"/>
  <sheetData>
    <row r="1" spans="1:26">
      <c r="A1" t="s">
        <v>0</v>
      </c>
      <c r="B1" s="9" t="s">
        <v>1</v>
      </c>
      <c r="C1" s="9"/>
      <c r="D1" s="9"/>
      <c r="E1" s="9"/>
      <c r="F1" s="9"/>
      <c r="G1" s="9" t="s">
        <v>2</v>
      </c>
      <c r="H1" s="9"/>
      <c r="I1" s="9"/>
      <c r="J1" s="9"/>
      <c r="K1" s="9"/>
      <c r="L1" s="9" t="s">
        <v>3</v>
      </c>
      <c r="M1" s="9"/>
      <c r="N1" s="9"/>
      <c r="O1" s="9"/>
      <c r="P1" s="9"/>
      <c r="Q1" s="9" t="s">
        <v>13</v>
      </c>
      <c r="R1" s="9"/>
      <c r="S1" s="9"/>
      <c r="T1" s="9"/>
      <c r="U1" s="9"/>
      <c r="V1" s="9" t="s">
        <v>4</v>
      </c>
      <c r="W1" s="9"/>
      <c r="X1" s="9"/>
      <c r="Y1" s="9"/>
      <c r="Z1" s="9"/>
    </row>
    <row r="2" spans="1:26">
      <c r="A2" t="s">
        <v>48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6</v>
      </c>
      <c r="H2" t="s">
        <v>7</v>
      </c>
      <c r="I2" t="s">
        <v>8</v>
      </c>
      <c r="J2" t="s">
        <v>10</v>
      </c>
      <c r="K2" t="s">
        <v>9</v>
      </c>
      <c r="L2" t="s">
        <v>6</v>
      </c>
      <c r="M2" t="s">
        <v>7</v>
      </c>
      <c r="N2" t="s">
        <v>8</v>
      </c>
      <c r="O2" t="s">
        <v>10</v>
      </c>
      <c r="P2" t="s">
        <v>9</v>
      </c>
      <c r="Q2" t="s">
        <v>6</v>
      </c>
      <c r="R2" t="s">
        <v>7</v>
      </c>
      <c r="S2" t="s">
        <v>8</v>
      </c>
      <c r="T2" t="s">
        <v>10</v>
      </c>
      <c r="U2" t="s">
        <v>9</v>
      </c>
      <c r="V2" t="s">
        <v>6</v>
      </c>
      <c r="W2" t="s">
        <v>7</v>
      </c>
      <c r="X2" t="s">
        <v>8</v>
      </c>
      <c r="Y2" t="s">
        <v>10</v>
      </c>
      <c r="Z2" t="s">
        <v>9</v>
      </c>
    </row>
    <row r="3" spans="1:26">
      <c r="A3">
        <v>2000</v>
      </c>
      <c r="B3">
        <v>669.34034899999995</v>
      </c>
      <c r="C3">
        <v>2187.4251279999999</v>
      </c>
      <c r="D3">
        <v>528.30810110000004</v>
      </c>
      <c r="E3">
        <v>1754.361594</v>
      </c>
      <c r="F3">
        <v>1588.1621299999999</v>
      </c>
      <c r="G3">
        <v>674.90162399999997</v>
      </c>
      <c r="H3">
        <v>662.10342930000002</v>
      </c>
      <c r="I3">
        <v>256.3659682</v>
      </c>
      <c r="J3">
        <v>783.16444239999998</v>
      </c>
      <c r="K3">
        <v>752.32097899999997</v>
      </c>
      <c r="L3">
        <v>322.68977360000002</v>
      </c>
      <c r="M3">
        <v>887.05689700000005</v>
      </c>
      <c r="N3">
        <v>238.16161249999999</v>
      </c>
      <c r="O3">
        <v>533.42567989999998</v>
      </c>
      <c r="P3">
        <v>490.69311199999999</v>
      </c>
      <c r="Q3">
        <v>191.7473047</v>
      </c>
      <c r="R3">
        <v>552.88857150000001</v>
      </c>
      <c r="S3">
        <v>229.1955384</v>
      </c>
      <c r="T3">
        <v>533.83918300000005</v>
      </c>
      <c r="U3">
        <v>325.07448169999998</v>
      </c>
      <c r="V3">
        <v>1131.2741579999999</v>
      </c>
      <c r="W3">
        <v>1566.1663410000001</v>
      </c>
      <c r="X3">
        <v>568.96093889999997</v>
      </c>
      <c r="Y3">
        <v>1344.1564129999999</v>
      </c>
      <c r="Z3">
        <v>1334.2238299999999</v>
      </c>
    </row>
    <row r="4" spans="1:26">
      <c r="A4">
        <v>2001</v>
      </c>
      <c r="B4">
        <v>773.81234900000004</v>
      </c>
      <c r="C4">
        <v>2134.8006909999999</v>
      </c>
      <c r="D4">
        <v>481.85256370000002</v>
      </c>
      <c r="E4">
        <v>1650.510151</v>
      </c>
      <c r="F4">
        <v>1744.6829029999999</v>
      </c>
      <c r="G4">
        <v>788.38389389999998</v>
      </c>
      <c r="H4">
        <v>623.19918489999998</v>
      </c>
      <c r="I4">
        <v>229.3254335</v>
      </c>
      <c r="J4">
        <v>639.53510329999995</v>
      </c>
      <c r="K4">
        <v>771.0416745</v>
      </c>
      <c r="L4">
        <v>370.82817110000002</v>
      </c>
      <c r="M4">
        <v>834.56289630000003</v>
      </c>
      <c r="N4">
        <v>206.69630090000001</v>
      </c>
      <c r="O4">
        <v>442.40073649999999</v>
      </c>
      <c r="P4">
        <v>501.12847729999999</v>
      </c>
      <c r="Q4">
        <v>227.43505289999999</v>
      </c>
      <c r="R4">
        <v>520.29489120000005</v>
      </c>
      <c r="S4">
        <v>218.1817781</v>
      </c>
      <c r="T4">
        <v>442.39847950000001</v>
      </c>
      <c r="U4">
        <v>346.82469850000001</v>
      </c>
      <c r="V4">
        <v>1269.0706660000001</v>
      </c>
      <c r="W4">
        <v>1448.1721660000001</v>
      </c>
      <c r="X4">
        <v>490.56101339999998</v>
      </c>
      <c r="Y4">
        <v>1108.2316800000001</v>
      </c>
      <c r="Z4">
        <v>1333.6887220000001</v>
      </c>
    </row>
    <row r="5" spans="1:26">
      <c r="A5">
        <v>2002</v>
      </c>
      <c r="B5">
        <v>948.88594590000002</v>
      </c>
      <c r="C5">
        <v>2129.0641900000001</v>
      </c>
      <c r="D5">
        <v>445.68242370000002</v>
      </c>
      <c r="E5">
        <v>1646.672221</v>
      </c>
      <c r="F5">
        <v>1864.972855</v>
      </c>
      <c r="G5">
        <v>880.68737429999999</v>
      </c>
      <c r="H5">
        <v>568.32235969999999</v>
      </c>
      <c r="I5">
        <v>207.15127989999999</v>
      </c>
      <c r="J5">
        <v>544.91866730000004</v>
      </c>
      <c r="K5">
        <v>733.17872539999996</v>
      </c>
      <c r="L5">
        <v>431.18845729999998</v>
      </c>
      <c r="M5">
        <v>808.43980150000004</v>
      </c>
      <c r="N5">
        <v>194.88631820000001</v>
      </c>
      <c r="O5">
        <v>431.90498229999997</v>
      </c>
      <c r="P5">
        <v>520.95180760000005</v>
      </c>
      <c r="Q5">
        <v>263.48836690000002</v>
      </c>
      <c r="R5">
        <v>508.42765420000001</v>
      </c>
      <c r="S5">
        <v>220.31368789999999</v>
      </c>
      <c r="T5">
        <v>436.62793679999999</v>
      </c>
      <c r="U5">
        <v>364.21102780000001</v>
      </c>
      <c r="V5">
        <v>1473.738157</v>
      </c>
      <c r="W5">
        <v>1347.9206389999999</v>
      </c>
      <c r="X5">
        <v>467.15295129999998</v>
      </c>
      <c r="Y5">
        <v>1103.207911</v>
      </c>
      <c r="Z5">
        <v>1398.9133340000001</v>
      </c>
    </row>
    <row r="6" spans="1:26">
      <c r="A6">
        <v>2003</v>
      </c>
      <c r="B6">
        <v>1101.4974299999999</v>
      </c>
      <c r="C6">
        <v>2138.7279090000002</v>
      </c>
      <c r="D6">
        <v>448.8141152</v>
      </c>
      <c r="E6">
        <v>1647.7501999999999</v>
      </c>
      <c r="F6">
        <v>1947.246821</v>
      </c>
      <c r="G6">
        <v>1073.4051589999999</v>
      </c>
      <c r="H6">
        <v>578.74481519999995</v>
      </c>
      <c r="I6">
        <v>207.89175979999999</v>
      </c>
      <c r="J6">
        <v>490.04624009999998</v>
      </c>
      <c r="K6">
        <v>735.15635789999999</v>
      </c>
      <c r="L6">
        <v>516.77228300000002</v>
      </c>
      <c r="M6">
        <v>790.16204430000005</v>
      </c>
      <c r="N6">
        <v>200.73735980000001</v>
      </c>
      <c r="O6">
        <v>400.78552289999999</v>
      </c>
      <c r="P6">
        <v>544.8330919</v>
      </c>
      <c r="Q6">
        <v>328.01268729999998</v>
      </c>
      <c r="R6">
        <v>537.87387779999995</v>
      </c>
      <c r="S6">
        <v>226.13678830000001</v>
      </c>
      <c r="T6">
        <v>396.46667159999998</v>
      </c>
      <c r="U6">
        <v>379.66658050000001</v>
      </c>
      <c r="V6">
        <v>1743.4493440000001</v>
      </c>
      <c r="W6">
        <v>1345.2832820000001</v>
      </c>
      <c r="X6">
        <v>476.21719789999997</v>
      </c>
      <c r="Y6">
        <v>1008.919552</v>
      </c>
      <c r="Z6">
        <v>1482.6425369999999</v>
      </c>
    </row>
    <row r="7" spans="1:26">
      <c r="A7">
        <v>2004</v>
      </c>
      <c r="B7">
        <v>1194.337485</v>
      </c>
      <c r="C7">
        <v>2241.0774609999999</v>
      </c>
      <c r="D7">
        <v>454.46017929999999</v>
      </c>
      <c r="E7">
        <v>1756.1982310000001</v>
      </c>
      <c r="F7">
        <v>2094.8913990000001</v>
      </c>
      <c r="G7">
        <v>1187.52745</v>
      </c>
      <c r="H7">
        <v>631.01800549999996</v>
      </c>
      <c r="I7">
        <v>217.71588679999999</v>
      </c>
      <c r="J7">
        <v>540.03331379999997</v>
      </c>
      <c r="K7">
        <v>802.06184570000005</v>
      </c>
      <c r="L7">
        <v>599.40476569999998</v>
      </c>
      <c r="M7">
        <v>844.90455269999995</v>
      </c>
      <c r="N7">
        <v>207.03169980000001</v>
      </c>
      <c r="O7">
        <v>430.45568159999999</v>
      </c>
      <c r="P7">
        <v>576.47392790000004</v>
      </c>
      <c r="Q7">
        <v>386.968456</v>
      </c>
      <c r="R7">
        <v>626.67113119999999</v>
      </c>
      <c r="S7">
        <v>238.0970744</v>
      </c>
      <c r="T7">
        <v>429.08613129999998</v>
      </c>
      <c r="U7">
        <v>436.19952369999999</v>
      </c>
      <c r="V7">
        <v>1945.6439109999999</v>
      </c>
      <c r="W7">
        <v>1478.944569</v>
      </c>
      <c r="X7">
        <v>499.57908880000002</v>
      </c>
      <c r="Y7">
        <v>1113.8345420000001</v>
      </c>
      <c r="Z7">
        <v>1632.8018500000001</v>
      </c>
    </row>
    <row r="8" spans="1:26">
      <c r="A8">
        <v>2005</v>
      </c>
      <c r="B8">
        <v>1336.531463</v>
      </c>
      <c r="C8">
        <v>2179.6556329999999</v>
      </c>
      <c r="D8">
        <v>464.3894593</v>
      </c>
      <c r="E8">
        <v>1813.7310090000001</v>
      </c>
      <c r="F8">
        <v>2196.9384530000002</v>
      </c>
      <c r="G8">
        <v>1308.953888</v>
      </c>
      <c r="H8">
        <v>631.6374194</v>
      </c>
      <c r="I8">
        <v>230.68774579999999</v>
      </c>
      <c r="J8">
        <v>523.18619309999997</v>
      </c>
      <c r="K8">
        <v>803.2486275</v>
      </c>
      <c r="L8">
        <v>690.48629330000006</v>
      </c>
      <c r="M8">
        <v>798.57209109999997</v>
      </c>
      <c r="N8">
        <v>203.7351635</v>
      </c>
      <c r="O8">
        <v>408.51301219999999</v>
      </c>
      <c r="P8">
        <v>589.07455960000004</v>
      </c>
      <c r="Q8">
        <v>456.40658380000002</v>
      </c>
      <c r="R8">
        <v>609.05745720000004</v>
      </c>
      <c r="S8">
        <v>240.33386100000001</v>
      </c>
      <c r="T8">
        <v>414.42989349999999</v>
      </c>
      <c r="U8">
        <v>480.38653410000001</v>
      </c>
      <c r="V8">
        <v>2147.1780090000002</v>
      </c>
      <c r="W8">
        <v>1368.029951</v>
      </c>
      <c r="X8">
        <v>504.13033849999999</v>
      </c>
      <c r="Y8">
        <v>1034.0317190000001</v>
      </c>
      <c r="Z8">
        <v>1666.2697129999999</v>
      </c>
    </row>
    <row r="9" spans="1:26">
      <c r="A9">
        <v>2006</v>
      </c>
      <c r="B9">
        <v>1454.057757</v>
      </c>
      <c r="C9">
        <v>2243.644417</v>
      </c>
      <c r="D9">
        <v>454.36731950000001</v>
      </c>
      <c r="E9">
        <v>1694.982542</v>
      </c>
      <c r="F9">
        <v>2289.9777640000002</v>
      </c>
      <c r="G9">
        <v>1403.49009</v>
      </c>
      <c r="H9">
        <v>662.09047229999999</v>
      </c>
      <c r="I9">
        <v>233.23065389999999</v>
      </c>
      <c r="J9">
        <v>485.0260414</v>
      </c>
      <c r="K9">
        <v>854.26674209999999</v>
      </c>
      <c r="L9">
        <v>763.15158840000004</v>
      </c>
      <c r="M9">
        <v>863.1427463</v>
      </c>
      <c r="N9">
        <v>206.5651489</v>
      </c>
      <c r="O9">
        <v>393.53232600000001</v>
      </c>
      <c r="P9">
        <v>609.13647089999995</v>
      </c>
      <c r="Q9">
        <v>542.99694299999999</v>
      </c>
      <c r="R9">
        <v>666.8375393</v>
      </c>
      <c r="S9">
        <v>250.90629849999999</v>
      </c>
      <c r="T9">
        <v>371.75098350000002</v>
      </c>
      <c r="U9">
        <v>514.78086289999999</v>
      </c>
      <c r="V9">
        <v>2299.7957670000001</v>
      </c>
      <c r="W9">
        <v>1450.005042</v>
      </c>
      <c r="X9">
        <v>522.10557119999999</v>
      </c>
      <c r="Y9">
        <v>1038.7417190000001</v>
      </c>
      <c r="Z9">
        <v>1765.620011</v>
      </c>
    </row>
    <row r="10" spans="1:26">
      <c r="A10">
        <v>2007</v>
      </c>
      <c r="B10">
        <v>1633.9913839999999</v>
      </c>
      <c r="C10">
        <v>2204.5580049999999</v>
      </c>
      <c r="D10">
        <v>434.73114079999999</v>
      </c>
      <c r="E10">
        <v>1547.933084</v>
      </c>
      <c r="F10">
        <v>2407.337818</v>
      </c>
      <c r="G10">
        <v>1581.1468709999999</v>
      </c>
      <c r="H10">
        <v>719.30398070000001</v>
      </c>
      <c r="I10">
        <v>232.68325909999999</v>
      </c>
      <c r="J10">
        <v>433.32638150000002</v>
      </c>
      <c r="K10">
        <v>850.76862649999998</v>
      </c>
      <c r="L10">
        <v>865.76746379999997</v>
      </c>
      <c r="M10">
        <v>857.51491009999995</v>
      </c>
      <c r="N10">
        <v>201.47100380000001</v>
      </c>
      <c r="O10">
        <v>353.9199332</v>
      </c>
      <c r="P10">
        <v>613.89993909999998</v>
      </c>
      <c r="Q10">
        <v>641.34931689999996</v>
      </c>
      <c r="R10">
        <v>740.95575759999997</v>
      </c>
      <c r="S10">
        <v>254.8135982</v>
      </c>
      <c r="T10">
        <v>333.84620389999998</v>
      </c>
      <c r="U10">
        <v>538.41273379999996</v>
      </c>
      <c r="V10">
        <v>2579.7031529999999</v>
      </c>
      <c r="W10">
        <v>1465.1501270000001</v>
      </c>
      <c r="X10">
        <v>519.60134210000001</v>
      </c>
      <c r="Y10">
        <v>983.02736579999998</v>
      </c>
      <c r="Z10">
        <v>1833.344977</v>
      </c>
    </row>
    <row r="11" spans="1:26">
      <c r="A11">
        <v>2008</v>
      </c>
      <c r="B11">
        <v>1860.38363</v>
      </c>
      <c r="C11">
        <v>2060.5784610000001</v>
      </c>
      <c r="D11">
        <v>435.2967031</v>
      </c>
      <c r="E11">
        <v>1367.6295150000001</v>
      </c>
      <c r="F11">
        <v>2467.3381690000001</v>
      </c>
      <c r="G11">
        <v>1765.6666760000001</v>
      </c>
      <c r="H11">
        <v>689.68428879999999</v>
      </c>
      <c r="I11">
        <v>224.43112379999999</v>
      </c>
      <c r="J11">
        <v>397.54135919999999</v>
      </c>
      <c r="K11">
        <v>850.83039659999997</v>
      </c>
      <c r="L11">
        <v>905.82694670000001</v>
      </c>
      <c r="M11">
        <v>787.77325459999997</v>
      </c>
      <c r="N11">
        <v>187.5003403</v>
      </c>
      <c r="O11">
        <v>320.49143880000003</v>
      </c>
      <c r="P11">
        <v>609.27514929999995</v>
      </c>
      <c r="Q11">
        <v>685.92911119999997</v>
      </c>
      <c r="R11">
        <v>710.17868490000001</v>
      </c>
      <c r="S11">
        <v>248.19652249999999</v>
      </c>
      <c r="T11">
        <v>307.72824439999999</v>
      </c>
      <c r="U11">
        <v>563.17613800000004</v>
      </c>
      <c r="V11">
        <v>2597.0628579999998</v>
      </c>
      <c r="W11">
        <v>1344.707197</v>
      </c>
      <c r="X11">
        <v>485.54918500000002</v>
      </c>
      <c r="Y11">
        <v>900.73325850000003</v>
      </c>
      <c r="Z11">
        <v>1803.226973</v>
      </c>
    </row>
    <row r="12" spans="1:26">
      <c r="A12">
        <v>2009</v>
      </c>
      <c r="B12">
        <v>2045.2256580000001</v>
      </c>
      <c r="C12">
        <v>1604.594893</v>
      </c>
      <c r="D12">
        <v>365.2346713</v>
      </c>
      <c r="E12">
        <v>1067.2048540000001</v>
      </c>
      <c r="F12">
        <v>2316.1799900000001</v>
      </c>
      <c r="G12">
        <v>1958.2743009999999</v>
      </c>
      <c r="H12">
        <v>546.8252215</v>
      </c>
      <c r="I12">
        <v>176.06547889999999</v>
      </c>
      <c r="J12">
        <v>312.79017529999999</v>
      </c>
      <c r="K12">
        <v>802.91905410000004</v>
      </c>
      <c r="L12">
        <v>944.13809370000001</v>
      </c>
      <c r="M12">
        <v>568.32321850000005</v>
      </c>
      <c r="N12">
        <v>134.83486590000001</v>
      </c>
      <c r="O12">
        <v>236.88278199999999</v>
      </c>
      <c r="P12">
        <v>565.81927780000001</v>
      </c>
      <c r="Q12">
        <v>811.02979809999999</v>
      </c>
      <c r="R12">
        <v>581.57328789999997</v>
      </c>
      <c r="S12">
        <v>193.5767396</v>
      </c>
      <c r="T12">
        <v>225.48725569999999</v>
      </c>
      <c r="U12">
        <v>538.07438850000005</v>
      </c>
      <c r="V12">
        <v>2694.389686</v>
      </c>
      <c r="W12">
        <v>1007.26489</v>
      </c>
      <c r="X12">
        <v>365.89374020000002</v>
      </c>
      <c r="Y12">
        <v>679.48807899999997</v>
      </c>
      <c r="Z12">
        <v>1673.172759</v>
      </c>
    </row>
    <row r="13" spans="1:26">
      <c r="A13">
        <v>2010</v>
      </c>
      <c r="B13">
        <v>2196.8354239999999</v>
      </c>
      <c r="C13">
        <v>1742.2045169999999</v>
      </c>
      <c r="D13">
        <v>369.86696419999998</v>
      </c>
      <c r="E13">
        <v>1059.0434110000001</v>
      </c>
      <c r="F13">
        <v>2560.8628349999999</v>
      </c>
      <c r="G13">
        <v>2255.3944849999998</v>
      </c>
      <c r="H13">
        <v>616.26675220000004</v>
      </c>
      <c r="I13">
        <v>183.58593110000001</v>
      </c>
      <c r="J13">
        <v>348.34184870000001</v>
      </c>
      <c r="K13">
        <v>874.29862990000004</v>
      </c>
      <c r="L13">
        <v>1047.494784</v>
      </c>
      <c r="M13">
        <v>674.86064550000003</v>
      </c>
      <c r="N13">
        <v>156.5394531</v>
      </c>
      <c r="O13">
        <v>270.22888130000001</v>
      </c>
      <c r="P13">
        <v>595.65234669999995</v>
      </c>
      <c r="Q13">
        <v>981.92039999999997</v>
      </c>
      <c r="R13">
        <v>657.11936690000005</v>
      </c>
      <c r="S13">
        <v>216.60757419999999</v>
      </c>
      <c r="T13">
        <v>296.05839259999999</v>
      </c>
      <c r="U13">
        <v>644.29938140000002</v>
      </c>
      <c r="V13">
        <v>3127.3020329999999</v>
      </c>
      <c r="W13">
        <v>1173.9201660000001</v>
      </c>
      <c r="X13">
        <v>436.49042559999998</v>
      </c>
      <c r="Y13">
        <v>733.46634510000001</v>
      </c>
      <c r="Z13">
        <v>1812.1474009999999</v>
      </c>
    </row>
    <row r="14" spans="1:26">
      <c r="A14">
        <v>2011</v>
      </c>
      <c r="B14">
        <v>2334.65121</v>
      </c>
      <c r="C14">
        <v>1706.253835</v>
      </c>
      <c r="D14">
        <v>375.921379</v>
      </c>
      <c r="E14">
        <v>1036.5332739999999</v>
      </c>
      <c r="F14">
        <v>2561.7126250000001</v>
      </c>
      <c r="G14">
        <v>2528.248587</v>
      </c>
      <c r="H14">
        <v>608.70224599999995</v>
      </c>
      <c r="I14">
        <v>183.0354672</v>
      </c>
      <c r="J14">
        <v>355.37279189999998</v>
      </c>
      <c r="K14">
        <v>864.56258700000001</v>
      </c>
      <c r="L14">
        <v>1130.806611</v>
      </c>
      <c r="M14">
        <v>676.66379289999998</v>
      </c>
      <c r="N14">
        <v>155.87625969999999</v>
      </c>
      <c r="O14">
        <v>278.17843800000003</v>
      </c>
      <c r="P14">
        <v>586.01573640000004</v>
      </c>
      <c r="Q14">
        <v>1054.927398</v>
      </c>
      <c r="R14">
        <v>635.61399700000004</v>
      </c>
      <c r="S14">
        <v>212.01844850000001</v>
      </c>
      <c r="T14">
        <v>327.05736430000002</v>
      </c>
      <c r="U14">
        <v>656.36180569999999</v>
      </c>
      <c r="V14">
        <v>3426.9796249999999</v>
      </c>
      <c r="W14">
        <v>1162.6115729999999</v>
      </c>
      <c r="X14">
        <v>443.95391339999998</v>
      </c>
      <c r="Y14">
        <v>740.91941150000002</v>
      </c>
      <c r="Z14">
        <v>1769.8634979999999</v>
      </c>
    </row>
    <row r="15" spans="1:26">
      <c r="A15">
        <v>2012</v>
      </c>
      <c r="B15">
        <v>2411.567215</v>
      </c>
      <c r="C15">
        <v>1649.053981</v>
      </c>
      <c r="D15">
        <v>359.00272799999999</v>
      </c>
      <c r="E15">
        <v>1024.5066939999999</v>
      </c>
      <c r="F15">
        <v>2531.5500900000002</v>
      </c>
      <c r="G15">
        <v>2831.042406</v>
      </c>
      <c r="H15">
        <v>593.08644489999995</v>
      </c>
      <c r="I15">
        <v>174.52992130000001</v>
      </c>
      <c r="J15">
        <v>338.05615260000002</v>
      </c>
      <c r="K15">
        <v>817.59269549999999</v>
      </c>
      <c r="L15">
        <v>1150.8783550000001</v>
      </c>
      <c r="M15">
        <v>627.30024969999999</v>
      </c>
      <c r="N15">
        <v>149.79799410000001</v>
      </c>
      <c r="O15">
        <v>266.71818710000002</v>
      </c>
      <c r="P15">
        <v>582.89874440000006</v>
      </c>
      <c r="Q15">
        <v>1111.8768399999999</v>
      </c>
      <c r="R15">
        <v>615.45881759999997</v>
      </c>
      <c r="S15">
        <v>239.3357015</v>
      </c>
      <c r="T15">
        <v>347.17384329999999</v>
      </c>
      <c r="U15">
        <v>698.33343960000002</v>
      </c>
      <c r="V15">
        <v>3469.0282649999999</v>
      </c>
      <c r="W15">
        <v>1046.3384759999999</v>
      </c>
      <c r="X15">
        <v>428.66794160000001</v>
      </c>
      <c r="Y15">
        <v>720.5772948</v>
      </c>
      <c r="Z15">
        <v>1731.59221</v>
      </c>
    </row>
    <row r="16" spans="1:26">
      <c r="A16">
        <v>2013</v>
      </c>
      <c r="B16">
        <v>2487.5357319999998</v>
      </c>
      <c r="C16">
        <v>1656.272757</v>
      </c>
      <c r="D16">
        <v>365.31265150000002</v>
      </c>
      <c r="E16">
        <v>1052.038452</v>
      </c>
      <c r="F16">
        <v>2528.6896550000001</v>
      </c>
      <c r="G16">
        <v>3147.2114029999998</v>
      </c>
      <c r="H16">
        <v>588.85657990000004</v>
      </c>
      <c r="I16">
        <v>181.7328991</v>
      </c>
      <c r="J16">
        <v>335.56425960000001</v>
      </c>
      <c r="K16">
        <v>810.68861260000006</v>
      </c>
      <c r="L16">
        <v>1245.237531</v>
      </c>
      <c r="M16">
        <v>613.93881599999997</v>
      </c>
      <c r="N16">
        <v>147.53470200000001</v>
      </c>
      <c r="O16">
        <v>258.56059370000003</v>
      </c>
      <c r="P16">
        <v>595.46106659999998</v>
      </c>
      <c r="Q16">
        <v>1211.9076439999999</v>
      </c>
      <c r="R16">
        <v>623.60220900000002</v>
      </c>
      <c r="S16">
        <v>236.60883810000001</v>
      </c>
      <c r="T16">
        <v>354.73626330000002</v>
      </c>
      <c r="U16">
        <v>763.68778870000006</v>
      </c>
      <c r="V16">
        <v>3720.5260490000001</v>
      </c>
      <c r="W16">
        <v>1040.974876</v>
      </c>
      <c r="X16">
        <v>428.39836079999998</v>
      </c>
      <c r="Y16">
        <v>711.17743710000002</v>
      </c>
      <c r="Z16">
        <v>1752.3675860000001</v>
      </c>
    </row>
    <row r="17" spans="1:26">
      <c r="A17">
        <v>2014</v>
      </c>
      <c r="B17">
        <v>2578.8181549999999</v>
      </c>
      <c r="C17">
        <v>1686.0880259999999</v>
      </c>
      <c r="D17">
        <v>378.73795860000001</v>
      </c>
      <c r="E17">
        <v>1068.1318180000001</v>
      </c>
      <c r="F17">
        <v>2597.1746189999999</v>
      </c>
      <c r="G17">
        <v>3340.2506370000001</v>
      </c>
      <c r="H17">
        <v>601.49239369999998</v>
      </c>
      <c r="I17">
        <v>176.71583810000001</v>
      </c>
      <c r="J17">
        <v>341.7101275</v>
      </c>
      <c r="K17">
        <v>837.63363630000003</v>
      </c>
      <c r="L17">
        <v>1321.9413939999999</v>
      </c>
      <c r="M17">
        <v>618.55699519999996</v>
      </c>
      <c r="N17">
        <v>152.99573860000001</v>
      </c>
      <c r="O17">
        <v>260.47134729999999</v>
      </c>
      <c r="P17">
        <v>605.32256329999996</v>
      </c>
      <c r="Q17">
        <v>1327.4728399999999</v>
      </c>
      <c r="R17">
        <v>648.01386520000005</v>
      </c>
      <c r="S17">
        <v>264.93603789999997</v>
      </c>
      <c r="T17">
        <v>375.82009799999997</v>
      </c>
      <c r="U17">
        <v>778.32847579999998</v>
      </c>
      <c r="V17">
        <v>3929.2554</v>
      </c>
      <c r="W17">
        <v>1046.6225119999999</v>
      </c>
      <c r="X17">
        <v>452.4120886</v>
      </c>
      <c r="Y17">
        <v>727.60709850000001</v>
      </c>
      <c r="Z17">
        <v>1802.3721270000001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AA1" sqref="AA1:AE1048576"/>
    </sheetView>
  </sheetViews>
  <sheetFormatPr defaultRowHeight="15"/>
  <sheetData>
    <row r="1" spans="1:26">
      <c r="A1" t="s">
        <v>0</v>
      </c>
      <c r="B1" t="s">
        <v>1</v>
      </c>
      <c r="G1" t="s">
        <v>2</v>
      </c>
      <c r="L1" t="s">
        <v>3</v>
      </c>
      <c r="Q1" t="s">
        <v>13</v>
      </c>
      <c r="V1" t="s">
        <v>4</v>
      </c>
    </row>
    <row r="2" spans="1:26">
      <c r="A2" t="s">
        <v>48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6</v>
      </c>
      <c r="H2" t="s">
        <v>7</v>
      </c>
      <c r="I2" t="s">
        <v>8</v>
      </c>
      <c r="J2" t="s">
        <v>10</v>
      </c>
      <c r="K2" t="s">
        <v>9</v>
      </c>
      <c r="L2" t="s">
        <v>6</v>
      </c>
      <c r="M2" t="s">
        <v>7</v>
      </c>
      <c r="N2" t="s">
        <v>8</v>
      </c>
      <c r="O2" t="s">
        <v>10</v>
      </c>
      <c r="P2" t="s">
        <v>9</v>
      </c>
      <c r="Q2" t="s">
        <v>6</v>
      </c>
      <c r="R2" t="s">
        <v>7</v>
      </c>
      <c r="S2" t="s">
        <v>8</v>
      </c>
      <c r="T2" t="s">
        <v>10</v>
      </c>
      <c r="U2" t="s">
        <v>9</v>
      </c>
      <c r="V2" t="s">
        <v>6</v>
      </c>
      <c r="W2" t="s">
        <v>7</v>
      </c>
      <c r="X2" t="s">
        <v>8</v>
      </c>
      <c r="Y2" t="s">
        <v>10</v>
      </c>
      <c r="Z2" t="s">
        <v>9</v>
      </c>
    </row>
    <row r="3" spans="1:26">
      <c r="A3">
        <v>2000</v>
      </c>
      <c r="B3">
        <v>5.421768709069365E-9</v>
      </c>
      <c r="C3">
        <v>2.5699707598872727E-9</v>
      </c>
      <c r="D3">
        <v>1.4387069839810862E-9</v>
      </c>
      <c r="E3">
        <v>2.4123340888921863E-9</v>
      </c>
      <c r="F3">
        <v>2.0918658622016557E-9</v>
      </c>
      <c r="G3">
        <v>2.1105726771403859</v>
      </c>
      <c r="H3">
        <v>0.62065194767090337</v>
      </c>
      <c r="I3">
        <v>1.0951453426008713</v>
      </c>
      <c r="J3">
        <v>0.86749540578740525</v>
      </c>
      <c r="K3">
        <v>0.90365347735331925</v>
      </c>
      <c r="L3">
        <v>7.9423572931728063E-10</v>
      </c>
      <c r="M3">
        <v>4.1190967258333603E-10</v>
      </c>
      <c r="N3">
        <v>2.2859740408159094E-10</v>
      </c>
      <c r="O3">
        <v>3.0439492882901708E-10</v>
      </c>
      <c r="P3">
        <v>1.4865223904736874E-10</v>
      </c>
      <c r="Q3">
        <v>1.0328953079229435</v>
      </c>
      <c r="R3">
        <v>36.393402547393364</v>
      </c>
      <c r="S3">
        <v>53.814402066212722</v>
      </c>
      <c r="T3">
        <v>25.918549629068593</v>
      </c>
      <c r="U3">
        <v>36.038500443449145</v>
      </c>
      <c r="V3">
        <v>5.0569218716200585E-10</v>
      </c>
      <c r="W3">
        <v>1.0594566077965608E-10</v>
      </c>
      <c r="X3">
        <v>1.0636900391544086E-10</v>
      </c>
      <c r="Y3">
        <v>9.5596413563068152E-11</v>
      </c>
      <c r="Z3">
        <v>9.737983794307758E-11</v>
      </c>
    </row>
    <row r="4" spans="1:26">
      <c r="A4">
        <v>2001</v>
      </c>
      <c r="B4">
        <v>5.9533881106552998E-9</v>
      </c>
      <c r="C4">
        <v>2.4553699284446484E-9</v>
      </c>
      <c r="D4">
        <v>1.3525133713717864E-9</v>
      </c>
      <c r="E4">
        <v>2.2070614673345517E-9</v>
      </c>
      <c r="F4">
        <v>2.2549994242963336E-9</v>
      </c>
      <c r="G4">
        <v>2.3226577294761421</v>
      </c>
      <c r="H4">
        <v>0.57877098758036827</v>
      </c>
      <c r="I4">
        <v>0.96740560509930318</v>
      </c>
      <c r="J4">
        <v>0.68017523340854369</v>
      </c>
      <c r="K4">
        <v>0.89270495067869116</v>
      </c>
      <c r="L4">
        <v>7.3190295243604642E-10</v>
      </c>
      <c r="M4">
        <v>3.8259627423993316E-10</v>
      </c>
      <c r="N4">
        <v>2.0884562859414118E-10</v>
      </c>
      <c r="O4">
        <v>2.6314479117990368E-10</v>
      </c>
      <c r="P4">
        <v>1.5694948775553284E-10</v>
      </c>
      <c r="Q4">
        <v>1.1300659068732695</v>
      </c>
      <c r="R4">
        <v>33.860138695821952</v>
      </c>
      <c r="S4">
        <v>49.463109975062352</v>
      </c>
      <c r="T4">
        <v>21.750171066863324</v>
      </c>
      <c r="U4">
        <v>45.870215381563284</v>
      </c>
      <c r="V4">
        <v>5.2361937795062749E-10</v>
      </c>
      <c r="W4">
        <v>9.585087981710861E-11</v>
      </c>
      <c r="X4">
        <v>9.1340745578331612E-11</v>
      </c>
      <c r="Y4">
        <v>7.7995310057878664E-11</v>
      </c>
      <c r="Z4">
        <v>9.5376209973398874E-11</v>
      </c>
    </row>
    <row r="5" spans="1:26">
      <c r="A5">
        <v>2002</v>
      </c>
      <c r="B5">
        <v>6.7364971964975812E-9</v>
      </c>
      <c r="C5">
        <v>2.3725233536148486E-9</v>
      </c>
      <c r="D5">
        <v>1.318277648607745E-9</v>
      </c>
      <c r="E5">
        <v>2.1894921295266164E-9</v>
      </c>
      <c r="F5">
        <v>2.3551280970166426E-9</v>
      </c>
      <c r="G5">
        <v>2.4570741686017299</v>
      </c>
      <c r="H5">
        <v>0.51647592406294163</v>
      </c>
      <c r="I5">
        <v>0.85758461904683048</v>
      </c>
      <c r="J5">
        <v>0.5453076898059076</v>
      </c>
      <c r="K5">
        <v>0.81856349259425276</v>
      </c>
      <c r="L5">
        <v>6.8495503270087929E-10</v>
      </c>
      <c r="M5">
        <v>3.7106714174951137E-10</v>
      </c>
      <c r="N5">
        <v>1.9911759161473064E-10</v>
      </c>
      <c r="O5">
        <v>2.539822774587667E-10</v>
      </c>
      <c r="P5">
        <v>1.6507984616849748E-10</v>
      </c>
      <c r="Q5">
        <v>1.0307152098503642</v>
      </c>
      <c r="R5">
        <v>33.865826563644845</v>
      </c>
      <c r="S5">
        <v>48.282640346263427</v>
      </c>
      <c r="T5">
        <v>21.820486596701645</v>
      </c>
      <c r="U5">
        <v>40.472388909878873</v>
      </c>
      <c r="V5">
        <v>5.5719024835327209E-10</v>
      </c>
      <c r="W5">
        <v>8.8023302378791648E-11</v>
      </c>
      <c r="X5">
        <v>8.6879734444283893E-11</v>
      </c>
      <c r="Y5">
        <v>7.6192104570452402E-11</v>
      </c>
      <c r="Z5">
        <v>9.7106050156861461E-11</v>
      </c>
    </row>
    <row r="6" spans="1:26">
      <c r="A6">
        <v>2003</v>
      </c>
      <c r="B6">
        <v>6.9247405535621474E-9</v>
      </c>
      <c r="C6">
        <v>2.3322774756112416E-9</v>
      </c>
      <c r="D6">
        <v>1.3588447376584769E-9</v>
      </c>
      <c r="E6">
        <v>2.1001211918877065E-9</v>
      </c>
      <c r="F6">
        <v>2.3536599673366269E-9</v>
      </c>
      <c r="G6">
        <v>2.7337747124762313</v>
      </c>
      <c r="H6">
        <v>0.51661466868523853</v>
      </c>
      <c r="I6">
        <v>0.85193161246434768</v>
      </c>
      <c r="J6">
        <v>0.46829666957811406</v>
      </c>
      <c r="K6">
        <v>0.78394468500444037</v>
      </c>
      <c r="L6">
        <v>5.4593234211485099E-10</v>
      </c>
      <c r="M6">
        <v>3.5903593389502584E-10</v>
      </c>
      <c r="N6">
        <v>1.9604131965871915E-10</v>
      </c>
      <c r="O6">
        <v>2.2443732251540197E-10</v>
      </c>
      <c r="P6">
        <v>1.8198414579912317E-10</v>
      </c>
      <c r="Q6">
        <v>0.98160967735139382</v>
      </c>
      <c r="R6">
        <v>36.01190933315479</v>
      </c>
      <c r="S6">
        <v>47.961142799575825</v>
      </c>
      <c r="T6">
        <v>20.03085321935249</v>
      </c>
      <c r="U6">
        <v>42.405685174015993</v>
      </c>
      <c r="V6">
        <v>5.9904477500689631E-10</v>
      </c>
      <c r="W6">
        <v>8.6711200149506212E-11</v>
      </c>
      <c r="X6">
        <v>8.7232373706019848E-11</v>
      </c>
      <c r="Y6">
        <v>6.7842088583764944E-11</v>
      </c>
      <c r="Z6">
        <v>9.8965231788469027E-11</v>
      </c>
    </row>
    <row r="7" spans="1:26">
      <c r="A7">
        <v>2004</v>
      </c>
      <c r="B7">
        <v>6.9165647351965287E-9</v>
      </c>
      <c r="C7">
        <v>2.3567836632839455E-9</v>
      </c>
      <c r="D7">
        <v>1.4041954775885906E-9</v>
      </c>
      <c r="E7">
        <v>2.0662629187284377E-9</v>
      </c>
      <c r="F7">
        <v>2.3464013764902326E-9</v>
      </c>
      <c r="G7">
        <v>2.6767358822633098</v>
      </c>
      <c r="H7">
        <v>0.55766646266613529</v>
      </c>
      <c r="I7">
        <v>0.88340435542967977</v>
      </c>
      <c r="J7">
        <v>0.50856532570657964</v>
      </c>
      <c r="K7">
        <v>0.80940925824168897</v>
      </c>
      <c r="L7">
        <v>5.8496078747958772E-10</v>
      </c>
      <c r="M7">
        <v>3.7187448241522649E-10</v>
      </c>
      <c r="N7">
        <v>1.9148932506599169E-10</v>
      </c>
      <c r="O7">
        <v>2.2630081475521432E-10</v>
      </c>
      <c r="P7">
        <v>1.8161837809556492E-10</v>
      </c>
      <c r="Q7">
        <v>1.0219827553422101</v>
      </c>
      <c r="R7">
        <v>41.128249077902474</v>
      </c>
      <c r="S7">
        <v>50.319126596320459</v>
      </c>
      <c r="T7">
        <v>21.364149852621939</v>
      </c>
      <c r="U7">
        <v>40.396853089117016</v>
      </c>
      <c r="V7">
        <v>6.0713004058639539E-10</v>
      </c>
      <c r="W7">
        <v>9.2939062402075725E-11</v>
      </c>
      <c r="X7">
        <v>8.9537723931287748E-11</v>
      </c>
      <c r="Y7">
        <v>7.2212127378159985E-11</v>
      </c>
      <c r="Z7">
        <v>1.0227523368465467E-10</v>
      </c>
    </row>
    <row r="8" spans="1:26">
      <c r="A8">
        <v>2005</v>
      </c>
      <c r="B8">
        <v>6.7430473175192633E-9</v>
      </c>
      <c r="C8">
        <v>2.1958782464229984E-9</v>
      </c>
      <c r="D8">
        <v>1.4744821563295916E-9</v>
      </c>
      <c r="E8">
        <v>1.9899455449724057E-9</v>
      </c>
      <c r="F8">
        <v>2.2939554580129474E-9</v>
      </c>
      <c r="G8">
        <v>2.5138620426876113</v>
      </c>
      <c r="H8">
        <v>0.56142404416463787</v>
      </c>
      <c r="I8">
        <v>0.91836304457302997</v>
      </c>
      <c r="J8">
        <v>0.48036148624019986</v>
      </c>
      <c r="K8">
        <v>0.71226528457851024</v>
      </c>
      <c r="L8">
        <v>6.0267319735139832E-10</v>
      </c>
      <c r="M8">
        <v>3.4475766867087406E-10</v>
      </c>
      <c r="N8">
        <v>1.7947412162771399E-10</v>
      </c>
      <c r="O8">
        <v>2.1008859109887356E-10</v>
      </c>
      <c r="P8">
        <v>1.8158074579218342E-10</v>
      </c>
      <c r="Q8">
        <v>1.0611631375286181</v>
      </c>
      <c r="R8">
        <v>38.987075448237057</v>
      </c>
      <c r="S8">
        <v>50.612777093816511</v>
      </c>
      <c r="T8">
        <v>20.58890214518501</v>
      </c>
      <c r="U8">
        <v>41.109974240507448</v>
      </c>
      <c r="V8">
        <v>6.0147515186830092E-10</v>
      </c>
      <c r="W8">
        <v>8.4192448901291717E-11</v>
      </c>
      <c r="X8">
        <v>8.8875717436133883E-11</v>
      </c>
      <c r="Y8">
        <v>6.4877387149941928E-11</v>
      </c>
      <c r="Z8">
        <v>9.9173906969569103E-11</v>
      </c>
    </row>
    <row r="9" spans="1:26">
      <c r="A9">
        <v>2006</v>
      </c>
      <c r="B9">
        <v>6.3690155744593136E-9</v>
      </c>
      <c r="C9">
        <v>2.1135621150129916E-9</v>
      </c>
      <c r="D9">
        <v>1.4275551512284504E-9</v>
      </c>
      <c r="E9">
        <v>1.7748554323976836E-9</v>
      </c>
      <c r="F9">
        <v>2.2076294410274354E-9</v>
      </c>
      <c r="G9">
        <v>2.230982807720034</v>
      </c>
      <c r="H9">
        <v>0.58721993108647452</v>
      </c>
      <c r="I9">
        <v>0.92396642425639786</v>
      </c>
      <c r="J9">
        <v>0.44184940157672548</v>
      </c>
      <c r="K9">
        <v>0.73367859461112139</v>
      </c>
      <c r="L9">
        <v>5.8440728631431281E-10</v>
      </c>
      <c r="M9">
        <v>3.5272531447631769E-10</v>
      </c>
      <c r="N9">
        <v>1.7513284691908668E-10</v>
      </c>
      <c r="O9">
        <v>1.9273022203556316E-10</v>
      </c>
      <c r="P9">
        <v>1.8198931633880607E-10</v>
      </c>
      <c r="Q9">
        <v>1.055305476117836</v>
      </c>
      <c r="R9">
        <v>41.778821741908381</v>
      </c>
      <c r="S9">
        <v>54.399175967485327</v>
      </c>
      <c r="T9">
        <v>18.963790784157688</v>
      </c>
      <c r="U9">
        <v>40.363158271097298</v>
      </c>
      <c r="V9">
        <v>5.7153119180662617E-10</v>
      </c>
      <c r="W9">
        <v>8.6346133335654811E-11</v>
      </c>
      <c r="X9">
        <v>9.0755923144652923E-11</v>
      </c>
      <c r="Y9">
        <v>6.3482053732749596E-11</v>
      </c>
      <c r="Z9">
        <v>9.9258954805262387E-11</v>
      </c>
    </row>
    <row r="10" spans="1:26">
      <c r="A10">
        <v>2007</v>
      </c>
      <c r="B10">
        <v>6.258935014742041E-9</v>
      </c>
      <c r="C10">
        <v>1.9924296586127115E-9</v>
      </c>
      <c r="D10">
        <v>1.4349800369182579E-9</v>
      </c>
      <c r="E10">
        <v>1.6011502921491542E-9</v>
      </c>
      <c r="F10">
        <v>2.2017164087096057E-9</v>
      </c>
      <c r="G10">
        <v>2.1860797276737793</v>
      </c>
      <c r="H10">
        <v>0.63696312107545494</v>
      </c>
      <c r="I10">
        <v>0.92088691352063734</v>
      </c>
      <c r="J10">
        <v>0.39048720202720177</v>
      </c>
      <c r="K10">
        <v>0.70253628129242374</v>
      </c>
      <c r="L10">
        <v>5.819284973267084E-10</v>
      </c>
      <c r="M10">
        <v>3.3726870798197219E-10</v>
      </c>
      <c r="N10">
        <v>1.6213800960038563E-10</v>
      </c>
      <c r="O10">
        <v>1.6784110063445872E-10</v>
      </c>
      <c r="P10">
        <v>1.7925398541785054E-10</v>
      </c>
      <c r="Q10">
        <v>1.0174013925858003</v>
      </c>
      <c r="R10">
        <v>45.887358918911019</v>
      </c>
      <c r="S10">
        <v>58.909519575504191</v>
      </c>
      <c r="T10">
        <v>17.533570928131766</v>
      </c>
      <c r="U10">
        <v>36.265082172415639</v>
      </c>
      <c r="V10">
        <v>5.6122233661856541E-10</v>
      </c>
      <c r="W10">
        <v>8.464092765432003E-11</v>
      </c>
      <c r="X10">
        <v>8.8850864420432347E-11</v>
      </c>
      <c r="Y10">
        <v>5.9011285857515765E-11</v>
      </c>
      <c r="Z10">
        <v>9.7278040695986541E-11</v>
      </c>
    </row>
    <row r="11" spans="1:26">
      <c r="A11">
        <v>2008</v>
      </c>
      <c r="B11">
        <v>6.2704780100978564E-9</v>
      </c>
      <c r="C11">
        <v>1.8631282818405717E-9</v>
      </c>
      <c r="D11">
        <v>1.4809850108516343E-9</v>
      </c>
      <c r="E11">
        <v>1.5278642892217362E-9</v>
      </c>
      <c r="F11">
        <v>2.2352832155972088E-9</v>
      </c>
      <c r="G11">
        <v>2.2024315342956258</v>
      </c>
      <c r="H11">
        <v>0.60607662452359456</v>
      </c>
      <c r="I11">
        <v>0.88104559720836784</v>
      </c>
      <c r="J11">
        <v>0.35316761430113403</v>
      </c>
      <c r="K11">
        <v>0.68023984761508816</v>
      </c>
      <c r="L11">
        <v>5.5999694880340486E-10</v>
      </c>
      <c r="M11">
        <v>3.1547888320961598E-10</v>
      </c>
      <c r="N11">
        <v>1.5119268803170325E-10</v>
      </c>
      <c r="O11">
        <v>1.5682601014250414E-10</v>
      </c>
      <c r="P11">
        <v>1.8201172424243551E-10</v>
      </c>
      <c r="Q11">
        <v>1.0031486638762894</v>
      </c>
      <c r="R11">
        <v>47.625026817544132</v>
      </c>
      <c r="S11">
        <v>59.316621481521487</v>
      </c>
      <c r="T11">
        <v>19.70343478038161</v>
      </c>
      <c r="U11">
        <v>35.792487186897006</v>
      </c>
      <c r="V11">
        <v>5.152548039309446E-10</v>
      </c>
      <c r="W11">
        <v>7.7309380641073511E-11</v>
      </c>
      <c r="X11">
        <v>8.3945992311268715E-11</v>
      </c>
      <c r="Y11">
        <v>5.4161667750400477E-11</v>
      </c>
      <c r="Z11">
        <v>9.2232060147244225E-11</v>
      </c>
    </row>
    <row r="12" spans="1:26">
      <c r="A12">
        <v>2009</v>
      </c>
      <c r="B12">
        <v>5.7084628241014432E-9</v>
      </c>
      <c r="C12">
        <v>1.5754984635270948E-9</v>
      </c>
      <c r="D12">
        <v>1.283287553749988E-9</v>
      </c>
      <c r="E12">
        <v>1.3334534280349394E-9</v>
      </c>
      <c r="F12">
        <v>2.1621528139180898E-9</v>
      </c>
      <c r="G12">
        <v>2.2256561765582354</v>
      </c>
      <c r="H12">
        <v>0.47559489802752025</v>
      </c>
      <c r="I12">
        <v>0.68835997416482353</v>
      </c>
      <c r="J12">
        <v>0.27239412636070715</v>
      </c>
      <c r="K12">
        <v>0.6194693891863533</v>
      </c>
      <c r="L12">
        <v>5.4278136643765597E-10</v>
      </c>
      <c r="M12">
        <v>2.6378436939493829E-10</v>
      </c>
      <c r="N12">
        <v>1.3208544933590143E-10</v>
      </c>
      <c r="O12">
        <v>1.2636766184734434E-10</v>
      </c>
      <c r="P12">
        <v>1.9411397389620891E-10</v>
      </c>
      <c r="Q12">
        <v>0.9523282667651759</v>
      </c>
      <c r="R12">
        <v>40.017111809821913</v>
      </c>
      <c r="S12">
        <v>49.56757327843372</v>
      </c>
      <c r="T12">
        <v>18.359164281061716</v>
      </c>
      <c r="U12">
        <v>38.021218877963818</v>
      </c>
      <c r="V12">
        <v>4.8863369932114666E-10</v>
      </c>
      <c r="W12">
        <v>6.054210059752312E-11</v>
      </c>
      <c r="X12">
        <v>6.688148941973819E-11</v>
      </c>
      <c r="Y12">
        <v>4.2032155953379312E-11</v>
      </c>
      <c r="Z12">
        <v>8.5845908882801577E-11</v>
      </c>
    </row>
    <row r="13" spans="1:26">
      <c r="A13">
        <v>2010</v>
      </c>
      <c r="B13">
        <v>5.4562056063569256E-9</v>
      </c>
      <c r="C13">
        <v>1.7755214527398661E-9</v>
      </c>
      <c r="D13">
        <v>1.3504001426214342E-9</v>
      </c>
      <c r="E13">
        <v>1.3862439900312819E-9</v>
      </c>
      <c r="F13">
        <v>2.3838888727244673E-9</v>
      </c>
      <c r="G13">
        <v>2.3269858330436715</v>
      </c>
      <c r="H13">
        <v>0.53061626633672498</v>
      </c>
      <c r="I13">
        <v>0.70771523111410095</v>
      </c>
      <c r="J13">
        <v>0.30138748661093584</v>
      </c>
      <c r="K13">
        <v>0.62550877123070103</v>
      </c>
      <c r="L13">
        <v>5.4434421742328047E-10</v>
      </c>
      <c r="M13">
        <v>2.8686581591039801E-10</v>
      </c>
      <c r="N13">
        <v>1.3182244639890676E-10</v>
      </c>
      <c r="O13">
        <v>1.3682525421715796E-10</v>
      </c>
      <c r="P13">
        <v>1.9009155116589424E-10</v>
      </c>
      <c r="Q13">
        <v>0.93759154074915041</v>
      </c>
      <c r="R13">
        <v>47.511669833776963</v>
      </c>
      <c r="S13">
        <v>51.534200930200242</v>
      </c>
      <c r="T13">
        <v>21.654992290587789</v>
      </c>
      <c r="U13">
        <v>37.922451625578674</v>
      </c>
      <c r="V13">
        <v>5.1262032095042102E-10</v>
      </c>
      <c r="W13">
        <v>6.901549976192227E-11</v>
      </c>
      <c r="X13">
        <v>7.657594953864615E-11</v>
      </c>
      <c r="Y13">
        <v>4.4154766595116787E-11</v>
      </c>
      <c r="Z13">
        <v>8.790476935622172E-11</v>
      </c>
    </row>
    <row r="14" spans="1:26">
      <c r="A14">
        <v>2011</v>
      </c>
      <c r="B14">
        <v>5.1918190071104988E-9</v>
      </c>
      <c r="C14">
        <v>1.7492058045274375E-9</v>
      </c>
      <c r="D14">
        <v>1.3399587561559699E-9</v>
      </c>
      <c r="E14">
        <v>1.3574730197729169E-9</v>
      </c>
      <c r="F14">
        <v>2.2960101430988519E-9</v>
      </c>
      <c r="G14">
        <v>2.3717932455568431</v>
      </c>
      <c r="H14">
        <v>0.51096745668922516</v>
      </c>
      <c r="I14">
        <v>0.70108197430860097</v>
      </c>
      <c r="J14">
        <v>0.30377975042676886</v>
      </c>
      <c r="K14">
        <v>0.58894952294795411</v>
      </c>
      <c r="L14">
        <v>5.2922020374263371E-10</v>
      </c>
      <c r="M14">
        <v>2.7482840390172728E-10</v>
      </c>
      <c r="N14">
        <v>1.3494127241105886E-10</v>
      </c>
      <c r="O14">
        <v>1.4002755590002989E-10</v>
      </c>
      <c r="P14">
        <v>1.8655755742972385E-10</v>
      </c>
      <c r="Q14">
        <v>0.98979223910072267</v>
      </c>
      <c r="R14">
        <v>46.590184288854545</v>
      </c>
      <c r="S14">
        <v>60.42071055982327</v>
      </c>
      <c r="T14">
        <v>21.737741552347533</v>
      </c>
      <c r="U14">
        <v>35.206756019289536</v>
      </c>
      <c r="V14">
        <v>5.1283644320483893E-10</v>
      </c>
      <c r="W14">
        <v>6.7171514612625388E-11</v>
      </c>
      <c r="X14">
        <v>7.797531097359695E-11</v>
      </c>
      <c r="Y14">
        <v>4.3856297685401034E-11</v>
      </c>
      <c r="Z14">
        <v>8.2169194060740272E-11</v>
      </c>
    </row>
    <row r="15" spans="1:26">
      <c r="A15">
        <v>2012</v>
      </c>
      <c r="B15">
        <v>4.900383181926306E-9</v>
      </c>
      <c r="C15">
        <v>1.7481922390395364E-9</v>
      </c>
      <c r="D15">
        <v>1.2492523064495367E-9</v>
      </c>
      <c r="E15">
        <v>1.2727117510141544E-9</v>
      </c>
      <c r="F15">
        <v>2.1793324654150386E-9</v>
      </c>
      <c r="G15">
        <v>2.4468904006582561</v>
      </c>
      <c r="H15">
        <v>0.48670491754713491</v>
      </c>
      <c r="I15">
        <v>0.65465749765657788</v>
      </c>
      <c r="J15">
        <v>0.28481893630214777</v>
      </c>
      <c r="K15">
        <v>0.52822617243223968</v>
      </c>
      <c r="L15">
        <v>5.0814307443106415E-10</v>
      </c>
      <c r="M15">
        <v>2.6078418859741348E-10</v>
      </c>
      <c r="N15">
        <v>1.2661879563951932E-10</v>
      </c>
      <c r="O15">
        <v>1.3367429682007763E-10</v>
      </c>
      <c r="P15">
        <v>1.8712864020232654E-10</v>
      </c>
      <c r="Q15">
        <v>1.0038846513502524</v>
      </c>
      <c r="R15">
        <v>48.970334213266987</v>
      </c>
      <c r="S15">
        <v>52.344328704842795</v>
      </c>
      <c r="T15">
        <v>20.349689532484586</v>
      </c>
      <c r="U15">
        <v>36.005626136883919</v>
      </c>
      <c r="V15">
        <v>4.8131548075873025E-10</v>
      </c>
      <c r="W15">
        <v>6.0694292066340126E-11</v>
      </c>
      <c r="X15">
        <v>7.4181430025878237E-11</v>
      </c>
      <c r="Y15">
        <v>4.1735057931895977E-11</v>
      </c>
      <c r="Z15">
        <v>7.7496823372789725E-11</v>
      </c>
    </row>
    <row r="16" spans="1:26">
      <c r="A16">
        <v>2013</v>
      </c>
      <c r="B16">
        <v>4.661752996165077E-9</v>
      </c>
      <c r="C16">
        <v>1.8022738660282221E-9</v>
      </c>
      <c r="D16">
        <v>1.1574374942674869E-9</v>
      </c>
      <c r="E16">
        <v>1.2591173292252765E-9</v>
      </c>
      <c r="F16">
        <v>2.0844249763898918E-9</v>
      </c>
      <c r="G16">
        <v>2.4972635915966812</v>
      </c>
      <c r="H16">
        <v>0.48030324377452066</v>
      </c>
      <c r="I16">
        <v>0.6602454822062086</v>
      </c>
      <c r="J16">
        <v>0.27942870861208402</v>
      </c>
      <c r="K16">
        <v>0.47123305443756991</v>
      </c>
      <c r="L16">
        <v>5.2476596173066381E-10</v>
      </c>
      <c r="M16">
        <v>2.5593028005255448E-10</v>
      </c>
      <c r="N16">
        <v>1.2481681968289087E-10</v>
      </c>
      <c r="O16">
        <v>1.2721819675177363E-10</v>
      </c>
      <c r="P16">
        <v>1.9028740510626465E-10</v>
      </c>
      <c r="Q16">
        <v>0.97874194939550796</v>
      </c>
      <c r="R16">
        <v>50.518674020742395</v>
      </c>
      <c r="S16">
        <v>51.861949370950775</v>
      </c>
      <c r="T16">
        <v>19.622163626030833</v>
      </c>
      <c r="U16">
        <v>39.714074306392767</v>
      </c>
      <c r="V16">
        <v>4.7904718191342454E-10</v>
      </c>
      <c r="W16">
        <v>6.0228188853565731E-11</v>
      </c>
      <c r="X16">
        <v>7.2680964824035028E-11</v>
      </c>
      <c r="Y16">
        <v>4.0421481111340917E-11</v>
      </c>
      <c r="Z16">
        <v>7.5698531530097228E-11</v>
      </c>
    </row>
    <row r="17" spans="1:26">
      <c r="A17">
        <v>2014</v>
      </c>
      <c r="B17">
        <v>4.4403277858783898E-9</v>
      </c>
      <c r="C17">
        <v>1.8150031155208249E-9</v>
      </c>
      <c r="D17">
        <v>1.1465734923704394E-9</v>
      </c>
      <c r="E17">
        <v>1.2104543157469124E-9</v>
      </c>
      <c r="F17">
        <v>2.0419730115783459E-9</v>
      </c>
      <c r="G17">
        <v>2.4557307875540553</v>
      </c>
      <c r="H17">
        <v>0.48568004439405904</v>
      </c>
      <c r="I17">
        <v>0.6106620894728112</v>
      </c>
      <c r="J17">
        <v>0.28021820413090237</v>
      </c>
      <c r="K17">
        <v>0.45703400134223798</v>
      </c>
      <c r="L17">
        <v>5.2221616655342933E-10</v>
      </c>
      <c r="M17">
        <v>2.4900363809690691E-10</v>
      </c>
      <c r="N17">
        <v>1.2567471795255764E-10</v>
      </c>
      <c r="O17">
        <v>1.2592138347081584E-10</v>
      </c>
      <c r="P17">
        <v>1.934877301010742E-10</v>
      </c>
      <c r="Q17">
        <v>1.0611459939740062</v>
      </c>
      <c r="R17">
        <v>49.600678320688623</v>
      </c>
      <c r="S17">
        <v>56.374275527380995</v>
      </c>
      <c r="T17">
        <v>20.303337575664784</v>
      </c>
      <c r="U17">
        <v>41.643302174318279</v>
      </c>
      <c r="V17">
        <v>4.7151327450816106E-10</v>
      </c>
      <c r="W17">
        <v>5.9493427950827028E-11</v>
      </c>
      <c r="X17">
        <v>7.6468529688497766E-11</v>
      </c>
      <c r="Y17">
        <v>4.0349861177941832E-11</v>
      </c>
      <c r="Z17">
        <v>7.5567732436067944E-11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G3" sqref="G3"/>
    </sheetView>
  </sheetViews>
  <sheetFormatPr defaultRowHeight="15"/>
  <cols>
    <col min="9" max="9" width="11.5703125" bestFit="1" customWidth="1"/>
  </cols>
  <sheetData>
    <row r="1" spans="1:28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O1" t="s">
        <v>5</v>
      </c>
      <c r="P1" t="s">
        <v>6</v>
      </c>
      <c r="Q1" t="s">
        <v>7</v>
      </c>
      <c r="R1" t="s">
        <v>8</v>
      </c>
      <c r="S1" t="s">
        <v>10</v>
      </c>
      <c r="T1" t="s">
        <v>9</v>
      </c>
      <c r="U1" t="s">
        <v>47</v>
      </c>
      <c r="W1" t="s">
        <v>5</v>
      </c>
      <c r="X1" t="s">
        <v>6</v>
      </c>
      <c r="Y1" t="s">
        <v>7</v>
      </c>
      <c r="Z1" t="s">
        <v>8</v>
      </c>
      <c r="AA1" t="s">
        <v>10</v>
      </c>
      <c r="AB1" t="s">
        <v>9</v>
      </c>
    </row>
    <row r="2" spans="1:28">
      <c r="A2">
        <v>2000</v>
      </c>
      <c r="B2" s="27"/>
      <c r="C2" s="22"/>
      <c r="D2" s="22"/>
      <c r="E2" s="22"/>
      <c r="F2" s="22"/>
      <c r="H2">
        <v>2000</v>
      </c>
      <c r="I2" s="22">
        <f>X2/P2/1000</f>
        <v>1743.3621799003006</v>
      </c>
      <c r="J2" s="22">
        <f t="shared" ref="J2:M15" si="0">Y2/Q2/1000</f>
        <v>30333.35100230886</v>
      </c>
      <c r="K2" s="22">
        <f t="shared" si="0"/>
        <v>41941.272500176994</v>
      </c>
      <c r="L2" s="22">
        <f t="shared" si="0"/>
        <v>33927.230163583954</v>
      </c>
      <c r="M2" s="22">
        <f t="shared" si="0"/>
        <v>3575.0180501530776</v>
      </c>
      <c r="O2">
        <v>2000</v>
      </c>
      <c r="P2">
        <v>1283198.97</v>
      </c>
      <c r="Q2">
        <v>487342.53900000016</v>
      </c>
      <c r="R2">
        <v>127533.93399999999</v>
      </c>
      <c r="S2">
        <v>414438.22399999999</v>
      </c>
      <c r="T2">
        <v>3832493.3220000002</v>
      </c>
      <c r="U2">
        <v>6145006.9890000001</v>
      </c>
      <c r="W2">
        <v>2000</v>
      </c>
      <c r="X2">
        <v>2237080553585.0205</v>
      </c>
      <c r="Y2">
        <v>14782732293843.4</v>
      </c>
      <c r="Z2">
        <v>5348935478913.5879</v>
      </c>
      <c r="AA2">
        <v>14060741014234.963</v>
      </c>
      <c r="AB2">
        <v>13701232803241.131</v>
      </c>
    </row>
    <row r="3" spans="1:28">
      <c r="A3">
        <v>2001</v>
      </c>
      <c r="B3" s="27">
        <f t="shared" ref="B3:B16" si="1">I3/I2-1</f>
        <v>7.6904540937026367E-2</v>
      </c>
      <c r="C3" s="27">
        <f t="shared" ref="C3:C16" si="2">J3/J2-1</f>
        <v>1.9406660642251161E-2</v>
      </c>
      <c r="D3" s="27">
        <f t="shared" ref="D3:D16" si="3">K3/K2-1</f>
        <v>2.5730357307234275E-3</v>
      </c>
      <c r="E3" s="27">
        <f t="shared" ref="E3:E16" si="4">L3/L2-1</f>
        <v>-3.2807864876782666E-4</v>
      </c>
      <c r="F3" s="27">
        <f t="shared" ref="F3:F16" si="5">M3/M2-1</f>
        <v>3.6518155967522059E-3</v>
      </c>
      <c r="H3">
        <v>2001</v>
      </c>
      <c r="I3" s="22">
        <f t="shared" ref="I3:I15" si="6">X3/P3/1000</f>
        <v>1877.4346480325069</v>
      </c>
      <c r="J3" s="22">
        <f t="shared" si="0"/>
        <v>30922.020051352956</v>
      </c>
      <c r="K3" s="22">
        <f t="shared" si="0"/>
        <v>42049.18889291196</v>
      </c>
      <c r="L3" s="22">
        <f t="shared" si="0"/>
        <v>33916.099363755449</v>
      </c>
      <c r="M3" s="22">
        <f t="shared" si="0"/>
        <v>3588.0733568272972</v>
      </c>
      <c r="O3">
        <v>2001</v>
      </c>
      <c r="P3">
        <v>1290937.649</v>
      </c>
      <c r="Q3">
        <v>488603.11900000006</v>
      </c>
      <c r="R3">
        <v>127723.51300000001</v>
      </c>
      <c r="S3">
        <v>418944.19099999999</v>
      </c>
      <c r="T3">
        <v>3897203.6859999993</v>
      </c>
      <c r="U3">
        <v>6223412.1579999998</v>
      </c>
      <c r="W3">
        <v>2001</v>
      </c>
      <c r="X3">
        <v>2423651070682.2271</v>
      </c>
      <c r="Y3">
        <v>15108595442871.596</v>
      </c>
      <c r="Z3">
        <v>5370670124203.2969</v>
      </c>
      <c r="AA3">
        <v>14208952809824.141</v>
      </c>
      <c r="AB3">
        <v>13983452711865.734</v>
      </c>
    </row>
    <row r="4" spans="1:28">
      <c r="A4">
        <v>2002</v>
      </c>
      <c r="B4" s="27">
        <f t="shared" si="1"/>
        <v>8.4828328235884598E-2</v>
      </c>
      <c r="C4" s="27">
        <f t="shared" si="2"/>
        <v>1.0410775266625816E-2</v>
      </c>
      <c r="D4" s="27">
        <f t="shared" si="3"/>
        <v>-2.2203986977553658E-4</v>
      </c>
      <c r="E4" s="27">
        <f t="shared" si="4"/>
        <v>8.8182557431628616E-3</v>
      </c>
      <c r="F4" s="27">
        <f t="shared" si="5"/>
        <v>1.3295173641683533E-2</v>
      </c>
      <c r="H4">
        <v>2002</v>
      </c>
      <c r="I4" s="22">
        <f t="shared" si="6"/>
        <v>2036.6942905972307</v>
      </c>
      <c r="J4" s="22">
        <f t="shared" si="0"/>
        <v>31243.942252897687</v>
      </c>
      <c r="K4" s="22">
        <f t="shared" si="0"/>
        <v>42039.852296486009</v>
      </c>
      <c r="L4" s="22">
        <f t="shared" si="0"/>
        <v>34215.180201755567</v>
      </c>
      <c r="M4" s="22">
        <f t="shared" si="0"/>
        <v>3635.7774151454141</v>
      </c>
      <c r="O4">
        <v>2002</v>
      </c>
      <c r="P4">
        <v>1298646.577</v>
      </c>
      <c r="Q4">
        <v>490118.21000000008</v>
      </c>
      <c r="R4">
        <v>127902.617</v>
      </c>
      <c r="S4">
        <v>423183.34400000004</v>
      </c>
      <c r="T4">
        <v>3962298.8910000012</v>
      </c>
      <c r="U4">
        <v>6302149.6390000004</v>
      </c>
      <c r="W4">
        <v>2002</v>
      </c>
      <c r="X4">
        <v>2644946068879.5371</v>
      </c>
      <c r="Y4">
        <v>15313225050333.584</v>
      </c>
      <c r="Z4">
        <v>5377007127014.0205</v>
      </c>
      <c r="AA4">
        <v>14479294373341.518</v>
      </c>
      <c r="AB4">
        <v>14406036819953.525</v>
      </c>
    </row>
    <row r="5" spans="1:28">
      <c r="A5">
        <v>2003</v>
      </c>
      <c r="B5" s="27">
        <f t="shared" si="1"/>
        <v>9.3872432939898331E-2</v>
      </c>
      <c r="C5" s="27">
        <f t="shared" si="2"/>
        <v>9.6264231335905226E-3</v>
      </c>
      <c r="D5" s="27">
        <f t="shared" si="3"/>
        <v>1.397272887359513E-2</v>
      </c>
      <c r="E5" s="27">
        <f t="shared" si="4"/>
        <v>1.7208050583974455E-2</v>
      </c>
      <c r="F5" s="27">
        <f t="shared" si="5"/>
        <v>2.3011603006188874E-2</v>
      </c>
      <c r="H5">
        <v>2003</v>
      </c>
      <c r="I5" s="22">
        <f t="shared" si="6"/>
        <v>2227.883738810393</v>
      </c>
      <c r="J5" s="22">
        <f t="shared" si="0"/>
        <v>31544.709661385546</v>
      </c>
      <c r="K5" s="22">
        <f t="shared" si="0"/>
        <v>42627.263754510794</v>
      </c>
      <c r="L5" s="22">
        <f t="shared" si="0"/>
        <v>34803.956753407176</v>
      </c>
      <c r="M5" s="22">
        <f t="shared" si="0"/>
        <v>3719.4424816416076</v>
      </c>
      <c r="O5">
        <v>2003</v>
      </c>
      <c r="P5">
        <v>1306343.9110000001</v>
      </c>
      <c r="Q5">
        <v>491826.60000000009</v>
      </c>
      <c r="R5">
        <v>128067.79399999999</v>
      </c>
      <c r="S5">
        <v>427295.88300000003</v>
      </c>
      <c r="T5">
        <v>4027874.7990000001</v>
      </c>
      <c r="U5">
        <v>6381408.9869999997</v>
      </c>
      <c r="W5">
        <v>2003</v>
      </c>
      <c r="X5">
        <v>2910382356610.8716</v>
      </c>
      <c r="Y5">
        <v>15514527300746.408</v>
      </c>
      <c r="Z5">
        <v>5459179633296.3545</v>
      </c>
      <c r="AA5">
        <v>14871587432840.932</v>
      </c>
      <c r="AB5">
        <v>14981448638134.252</v>
      </c>
    </row>
    <row r="6" spans="1:28">
      <c r="A6">
        <v>2004</v>
      </c>
      <c r="B6" s="27">
        <f t="shared" si="1"/>
        <v>9.4690317258371737E-2</v>
      </c>
      <c r="C6" s="27">
        <f t="shared" si="2"/>
        <v>2.1939063063235675E-2</v>
      </c>
      <c r="D6" s="27">
        <f t="shared" si="3"/>
        <v>2.0884340406733148E-2</v>
      </c>
      <c r="E6" s="27">
        <f t="shared" si="4"/>
        <v>2.7109863586109784E-2</v>
      </c>
      <c r="F6" s="27">
        <f t="shared" si="5"/>
        <v>4.8415959196097313E-2</v>
      </c>
      <c r="H6">
        <v>2004</v>
      </c>
      <c r="I6" s="22">
        <f t="shared" si="6"/>
        <v>2438.8427568531165</v>
      </c>
      <c r="J6" s="22">
        <f t="shared" si="0"/>
        <v>32236.771035958143</v>
      </c>
      <c r="K6" s="22">
        <f t="shared" si="0"/>
        <v>43517.506041367596</v>
      </c>
      <c r="L6" s="22">
        <f t="shared" si="0"/>
        <v>35747.487273248909</v>
      </c>
      <c r="M6" s="22">
        <f t="shared" si="0"/>
        <v>3899.5228570649983</v>
      </c>
      <c r="O6">
        <v>2004</v>
      </c>
      <c r="P6">
        <v>1314007.4779999999</v>
      </c>
      <c r="Q6">
        <v>493630.60200000007</v>
      </c>
      <c r="R6">
        <v>128213.632</v>
      </c>
      <c r="S6">
        <v>431484.32400000002</v>
      </c>
      <c r="T6">
        <v>4094034.8289999999</v>
      </c>
      <c r="U6">
        <v>6461370.8650000002</v>
      </c>
      <c r="W6">
        <v>2004</v>
      </c>
      <c r="X6">
        <v>3204657620171.1309</v>
      </c>
      <c r="Y6">
        <v>15913056693016.186</v>
      </c>
      <c r="Z6">
        <v>5579537505145.6816</v>
      </c>
      <c r="AA6">
        <v>15424480380796.41</v>
      </c>
      <c r="AB6">
        <v>15964782393305.691</v>
      </c>
    </row>
    <row r="7" spans="1:28">
      <c r="A7">
        <v>2005</v>
      </c>
      <c r="B7" s="27">
        <f t="shared" si="1"/>
        <v>0.10753844579736693</v>
      </c>
      <c r="C7" s="27">
        <f t="shared" si="2"/>
        <v>1.7352863372258387E-2</v>
      </c>
      <c r="D7" s="27">
        <f t="shared" si="3"/>
        <v>1.5659197444785944E-2</v>
      </c>
      <c r="E7" s="27">
        <f t="shared" si="4"/>
        <v>2.2865131174441444E-2</v>
      </c>
      <c r="F7" s="27">
        <f t="shared" si="5"/>
        <v>3.5507381790174319E-2</v>
      </c>
      <c r="H7">
        <v>2005</v>
      </c>
      <c r="I7" s="22">
        <f t="shared" si="6"/>
        <v>2701.1121164692663</v>
      </c>
      <c r="J7" s="22">
        <f t="shared" si="0"/>
        <v>32796.171319307905</v>
      </c>
      <c r="K7" s="22">
        <f t="shared" si="0"/>
        <v>44198.955260774033</v>
      </c>
      <c r="L7" s="22">
        <f t="shared" si="0"/>
        <v>36564.858258908418</v>
      </c>
      <c r="M7" s="22">
        <f t="shared" si="0"/>
        <v>4037.9847039503165</v>
      </c>
      <c r="O7">
        <v>2005</v>
      </c>
      <c r="P7">
        <v>1321623.49</v>
      </c>
      <c r="Q7">
        <v>495449.41199999995</v>
      </c>
      <c r="R7">
        <v>128335.76700000001</v>
      </c>
      <c r="S7">
        <v>435889.70900000003</v>
      </c>
      <c r="T7">
        <v>4160861.0050000008</v>
      </c>
      <c r="U7">
        <v>6542159.3830000004</v>
      </c>
      <c r="W7">
        <v>2005</v>
      </c>
      <c r="X7">
        <v>3569853222249.3984</v>
      </c>
      <c r="Y7">
        <v>16248843796002.365</v>
      </c>
      <c r="Z7">
        <v>5672306823990.1211</v>
      </c>
      <c r="AA7">
        <v>15938245426101.838</v>
      </c>
      <c r="AB7">
        <v>16801493093453.346</v>
      </c>
    </row>
    <row r="8" spans="1:28">
      <c r="A8">
        <v>2006</v>
      </c>
      <c r="B8" s="27">
        <f t="shared" si="1"/>
        <v>0.12076205261282413</v>
      </c>
      <c r="C8" s="27">
        <f t="shared" si="2"/>
        <v>2.9678115616061485E-2</v>
      </c>
      <c r="D8" s="27">
        <f t="shared" si="3"/>
        <v>1.3432290655422507E-2</v>
      </c>
      <c r="E8" s="27">
        <f t="shared" si="4"/>
        <v>1.5739883838411517E-2</v>
      </c>
      <c r="F8" s="27">
        <f t="shared" si="5"/>
        <v>4.1815882684752115E-2</v>
      </c>
      <c r="H8">
        <v>2006</v>
      </c>
      <c r="I8" s="22">
        <f t="shared" si="6"/>
        <v>3027.3039599914646</v>
      </c>
      <c r="J8" s="22">
        <f t="shared" si="0"/>
        <v>33769.499883486482</v>
      </c>
      <c r="K8" s="22">
        <f t="shared" si="0"/>
        <v>44792.64847450277</v>
      </c>
      <c r="L8" s="22">
        <f t="shared" si="0"/>
        <v>37140.384880471618</v>
      </c>
      <c r="M8" s="22">
        <f t="shared" si="0"/>
        <v>4206.8365986135268</v>
      </c>
      <c r="O8">
        <v>2006</v>
      </c>
      <c r="P8">
        <v>1329209.094</v>
      </c>
      <c r="Q8" s="21">
        <v>497281.14100000006</v>
      </c>
      <c r="R8">
        <v>128432.99400000001</v>
      </c>
      <c r="S8">
        <v>440565.21700000006</v>
      </c>
      <c r="T8">
        <v>4228359.4670000002</v>
      </c>
      <c r="U8">
        <v>6623847.9129999997</v>
      </c>
      <c r="W8">
        <v>2006</v>
      </c>
      <c r="X8">
        <v>4023919953922.8667</v>
      </c>
      <c r="Y8">
        <v>16792935433059.525</v>
      </c>
      <c r="Z8">
        <v>5752853952769.9238</v>
      </c>
      <c r="AA8">
        <v>16362761724328.498</v>
      </c>
      <c r="AB8">
        <v>17788017357869.586</v>
      </c>
    </row>
    <row r="9" spans="1:28">
      <c r="A9">
        <v>2007</v>
      </c>
      <c r="B9" s="27">
        <f t="shared" si="1"/>
        <v>0.13582691744791475</v>
      </c>
      <c r="C9" s="27">
        <f t="shared" si="2"/>
        <v>2.6997560299987233E-2</v>
      </c>
      <c r="D9" s="27">
        <f t="shared" si="3"/>
        <v>1.5970249222347244E-2</v>
      </c>
      <c r="E9" s="27">
        <f t="shared" si="4"/>
        <v>6.8939935241230099E-3</v>
      </c>
      <c r="F9" s="27">
        <f t="shared" si="5"/>
        <v>4.2689617500798915E-2</v>
      </c>
      <c r="H9">
        <v>2007</v>
      </c>
      <c r="I9" s="22">
        <f t="shared" si="6"/>
        <v>3438.4933250549707</v>
      </c>
      <c r="J9" s="22">
        <f t="shared" si="0"/>
        <v>34681.19399289132</v>
      </c>
      <c r="K9" s="22">
        <f t="shared" si="0"/>
        <v>45507.998233969571</v>
      </c>
      <c r="L9" s="22">
        <f t="shared" si="0"/>
        <v>37396.430453321023</v>
      </c>
      <c r="M9" s="22">
        <f t="shared" si="0"/>
        <v>4386.4248438967006</v>
      </c>
      <c r="O9">
        <v>2007</v>
      </c>
      <c r="P9">
        <v>1336800.5060000001</v>
      </c>
      <c r="Q9" s="21">
        <v>499123.10200000007</v>
      </c>
      <c r="R9">
        <v>128505.251</v>
      </c>
      <c r="S9">
        <v>445451.45299999998</v>
      </c>
      <c r="T9">
        <v>4296538.2810000004</v>
      </c>
      <c r="U9">
        <v>6706418.5930000003</v>
      </c>
      <c r="W9">
        <v>2007</v>
      </c>
      <c r="X9">
        <v>4596579616811.1074</v>
      </c>
      <c r="Y9">
        <v>17310185126795.684</v>
      </c>
      <c r="Z9">
        <v>5848016735563.8164</v>
      </c>
      <c r="AA9">
        <v>16658294282445.299</v>
      </c>
      <c r="AB9">
        <v>18846442258531.625</v>
      </c>
    </row>
    <row r="10" spans="1:28">
      <c r="A10">
        <v>2008</v>
      </c>
      <c r="B10" s="27">
        <f t="shared" si="1"/>
        <v>9.0332112984622848E-2</v>
      </c>
      <c r="C10" s="27">
        <f t="shared" si="2"/>
        <v>1.2839989521316042E-3</v>
      </c>
      <c r="D10" s="27">
        <f t="shared" si="3"/>
        <v>-1.1283612300933887E-2</v>
      </c>
      <c r="E10" s="27">
        <f t="shared" si="4"/>
        <v>-1.27283608761668E-2</v>
      </c>
      <c r="F10" s="27">
        <f t="shared" si="5"/>
        <v>2.1001761230721172E-2</v>
      </c>
      <c r="H10">
        <v>2008</v>
      </c>
      <c r="I10" s="22">
        <f t="shared" si="6"/>
        <v>3749.0996925907079</v>
      </c>
      <c r="J10" s="22">
        <f t="shared" si="0"/>
        <v>34725.724609636862</v>
      </c>
      <c r="K10" s="22">
        <f t="shared" si="0"/>
        <v>44994.503625305872</v>
      </c>
      <c r="L10" s="22">
        <f t="shared" si="0"/>
        <v>36920.43519103068</v>
      </c>
      <c r="M10" s="22">
        <f t="shared" si="0"/>
        <v>4478.5474911247229</v>
      </c>
      <c r="O10">
        <v>2008</v>
      </c>
      <c r="P10">
        <v>1344415.227</v>
      </c>
      <c r="Q10" s="21">
        <v>500892.14199999993</v>
      </c>
      <c r="R10">
        <v>128550.508</v>
      </c>
      <c r="S10">
        <v>450440.424</v>
      </c>
      <c r="T10">
        <v>4365472.9520000098</v>
      </c>
      <c r="U10">
        <v>6789771.2530000098</v>
      </c>
      <c r="W10">
        <v>2008</v>
      </c>
      <c r="X10">
        <v>5040346714259.9668</v>
      </c>
      <c r="Y10">
        <v>17393842582223.117</v>
      </c>
      <c r="Z10">
        <v>5784066298240.9111</v>
      </c>
      <c r="AA10">
        <v>16630456481712.381</v>
      </c>
      <c r="AB10">
        <v>19550977936752.484</v>
      </c>
    </row>
    <row r="11" spans="1:28">
      <c r="A11">
        <v>2009</v>
      </c>
      <c r="B11" s="27">
        <f t="shared" si="1"/>
        <v>8.7805973956721184E-2</v>
      </c>
      <c r="C11" s="27">
        <f t="shared" si="2"/>
        <v>-4.6521786805440168E-2</v>
      </c>
      <c r="D11" s="27">
        <f t="shared" si="3"/>
        <v>-5.4282947226514278E-2</v>
      </c>
      <c r="E11" s="27">
        <f t="shared" si="4"/>
        <v>-3.8459475293073586E-2</v>
      </c>
      <c r="F11" s="27">
        <f t="shared" si="5"/>
        <v>-1.8780838753248541E-2</v>
      </c>
      <c r="H11">
        <v>2009</v>
      </c>
      <c r="I11" s="22">
        <f t="shared" si="6"/>
        <v>4078.2930425594791</v>
      </c>
      <c r="J11" s="22">
        <f t="shared" si="0"/>
        <v>33110.221852682909</v>
      </c>
      <c r="K11" s="22">
        <f t="shared" si="0"/>
        <v>42552.069359530185</v>
      </c>
      <c r="L11" s="22">
        <f t="shared" si="0"/>
        <v>35500.494625991712</v>
      </c>
      <c r="M11" s="22">
        <f t="shared" si="0"/>
        <v>4394.4366128451438</v>
      </c>
      <c r="O11">
        <v>2009</v>
      </c>
      <c r="P11">
        <v>1352068.091</v>
      </c>
      <c r="Q11">
        <v>502486.17799999996</v>
      </c>
      <c r="R11">
        <v>128566.659</v>
      </c>
      <c r="S11">
        <v>455371.42100000003</v>
      </c>
      <c r="T11">
        <v>4435248.7049999991</v>
      </c>
      <c r="U11">
        <v>6873741.0539999995</v>
      </c>
      <c r="W11">
        <v>2009</v>
      </c>
      <c r="X11">
        <v>5514129888591.9766</v>
      </c>
      <c r="Y11">
        <v>16637428831486.713</v>
      </c>
      <c r="Z11">
        <v>5470777391091.0664</v>
      </c>
      <c r="AA11">
        <v>16165910684040.711</v>
      </c>
      <c r="AB11">
        <v>19490419296326.008</v>
      </c>
    </row>
    <row r="12" spans="1:28">
      <c r="A12">
        <v>2010</v>
      </c>
      <c r="B12" s="27">
        <f t="shared" si="1"/>
        <v>0.10010688698064474</v>
      </c>
      <c r="C12" s="27">
        <f t="shared" si="2"/>
        <v>1.9625594688872594E-2</v>
      </c>
      <c r="D12" s="27">
        <f t="shared" si="3"/>
        <v>4.2037233629276027E-2</v>
      </c>
      <c r="E12" s="27">
        <f t="shared" si="4"/>
        <v>1.6924212419233253E-2</v>
      </c>
      <c r="F12" s="27">
        <f t="shared" si="5"/>
        <v>4.1109932214764555E-2</v>
      </c>
      <c r="H12">
        <v>2010</v>
      </c>
      <c r="I12" s="22">
        <f t="shared" si="6"/>
        <v>4486.5582632449305</v>
      </c>
      <c r="J12" s="22">
        <f t="shared" si="0"/>
        <v>33760.029646822317</v>
      </c>
      <c r="K12" s="22">
        <f t="shared" si="0"/>
        <v>44340.840640605915</v>
      </c>
      <c r="L12" s="22">
        <f t="shared" si="0"/>
        <v>36101.312538029844</v>
      </c>
      <c r="M12" s="22">
        <f t="shared" si="0"/>
        <v>4575.0916041212868</v>
      </c>
      <c r="O12">
        <v>2010</v>
      </c>
      <c r="P12">
        <v>1359755.102</v>
      </c>
      <c r="Q12">
        <v>503835.89700000006</v>
      </c>
      <c r="R12">
        <v>128551.87300000001</v>
      </c>
      <c r="S12">
        <v>460129</v>
      </c>
      <c r="T12">
        <v>4505897.2870000005</v>
      </c>
      <c r="U12">
        <v>6958169.159</v>
      </c>
      <c r="W12">
        <v>2010</v>
      </c>
      <c r="X12">
        <v>6100620488867.5537</v>
      </c>
      <c r="Y12">
        <v>17009514819853.318</v>
      </c>
      <c r="Z12">
        <v>5700098114744.4102</v>
      </c>
      <c r="AA12">
        <v>16611260836811.135</v>
      </c>
      <c r="AB12">
        <v>20614892846786.586</v>
      </c>
    </row>
    <row r="13" spans="1:28">
      <c r="A13">
        <v>2011</v>
      </c>
      <c r="B13" s="27">
        <f t="shared" si="1"/>
        <v>8.917650335563243E-2</v>
      </c>
      <c r="C13" s="27">
        <f t="shared" si="2"/>
        <v>1.5420080029958649E-2</v>
      </c>
      <c r="D13" s="27">
        <f t="shared" si="3"/>
        <v>-7.9298064392063772E-4</v>
      </c>
      <c r="E13" s="27">
        <f t="shared" si="4"/>
        <v>7.0754828626049537E-3</v>
      </c>
      <c r="F13" s="27">
        <f t="shared" si="5"/>
        <v>2.8507646986131396E-2</v>
      </c>
      <c r="H13">
        <v>2011</v>
      </c>
      <c r="I13" s="22">
        <f t="shared" si="6"/>
        <v>4886.6538412624323</v>
      </c>
      <c r="J13" s="22">
        <f t="shared" si="0"/>
        <v>34280.612005790092</v>
      </c>
      <c r="K13" s="22">
        <f t="shared" si="0"/>
        <v>44305.679212242743</v>
      </c>
      <c r="L13" s="22">
        <f t="shared" si="0"/>
        <v>36356.746756210217</v>
      </c>
      <c r="M13" s="22">
        <f t="shared" si="0"/>
        <v>4705.5167005007897</v>
      </c>
      <c r="O13">
        <v>2011</v>
      </c>
      <c r="P13">
        <v>1367480.264</v>
      </c>
      <c r="Q13">
        <v>504894.84199999995</v>
      </c>
      <c r="R13">
        <v>128505.399</v>
      </c>
      <c r="S13">
        <v>464680.01200000005</v>
      </c>
      <c r="T13">
        <v>4577448.0690000001</v>
      </c>
      <c r="U13">
        <v>7043008.5860000001</v>
      </c>
      <c r="W13">
        <v>2011</v>
      </c>
      <c r="X13">
        <v>6682402684926.1641</v>
      </c>
      <c r="Y13">
        <v>17308104182326.689</v>
      </c>
      <c r="Z13">
        <v>5693518985135.2598</v>
      </c>
      <c r="AA13">
        <v>16894253518956.725</v>
      </c>
      <c r="AB13">
        <v>21539258334354.594</v>
      </c>
    </row>
    <row r="14" spans="1:28">
      <c r="A14">
        <v>2012</v>
      </c>
      <c r="B14" s="27">
        <f t="shared" si="1"/>
        <v>7.2509147019471865E-2</v>
      </c>
      <c r="C14" s="27">
        <f t="shared" si="2"/>
        <v>-5.5244567719869853E-3</v>
      </c>
      <c r="D14" s="27">
        <f t="shared" si="3"/>
        <v>1.5575349671271388E-2</v>
      </c>
      <c r="E14" s="27">
        <f t="shared" si="4"/>
        <v>1.2423068559670014E-2</v>
      </c>
      <c r="F14" s="27">
        <f t="shared" si="5"/>
        <v>2.1221785425850737E-2</v>
      </c>
      <c r="H14">
        <v>2012</v>
      </c>
      <c r="I14" s="22">
        <f t="shared" si="6"/>
        <v>5240.9809430717969</v>
      </c>
      <c r="J14" s="22">
        <f t="shared" si="0"/>
        <v>34091.230246646846</v>
      </c>
      <c r="K14" s="22">
        <f t="shared" si="0"/>
        <v>44995.7556583966</v>
      </c>
      <c r="L14" s="22">
        <f t="shared" si="0"/>
        <v>36808.409113769179</v>
      </c>
      <c r="M14" s="22">
        <f t="shared" si="0"/>
        <v>4805.3761662365741</v>
      </c>
      <c r="O14">
        <v>2012</v>
      </c>
      <c r="P14">
        <v>1375198.6189999999</v>
      </c>
      <c r="Q14">
        <v>505686.86300000001</v>
      </c>
      <c r="R14">
        <v>128426.38400000001</v>
      </c>
      <c r="S14">
        <v>469064.435</v>
      </c>
      <c r="T14">
        <v>4649800.6340000005</v>
      </c>
      <c r="U14">
        <v>7128176.9349999996</v>
      </c>
      <c r="W14">
        <v>2012</v>
      </c>
      <c r="X14">
        <v>7207389755117.6523</v>
      </c>
      <c r="Y14">
        <v>17239487279237.561</v>
      </c>
      <c r="Z14">
        <v>5778642194555.415</v>
      </c>
      <c r="AA14">
        <v>17265515624198.99</v>
      </c>
      <c r="AB14">
        <v>22344041144375.313</v>
      </c>
    </row>
    <row r="15" spans="1:28">
      <c r="A15">
        <v>2013</v>
      </c>
      <c r="B15" s="27">
        <f t="shared" si="1"/>
        <v>7.1658074061468291E-2</v>
      </c>
      <c r="C15" s="27">
        <f t="shared" si="2"/>
        <v>1.355328968627223E-3</v>
      </c>
      <c r="D15" s="27">
        <f t="shared" si="3"/>
        <v>2.0904642016112973E-2</v>
      </c>
      <c r="E15" s="27">
        <f t="shared" si="4"/>
        <v>9.8488494026736095E-3</v>
      </c>
      <c r="F15" s="27">
        <f t="shared" si="5"/>
        <v>2.0048688076148569E-2</v>
      </c>
      <c r="H15">
        <v>2013</v>
      </c>
      <c r="I15" s="22">
        <f t="shared" si="6"/>
        <v>5616.5395436451799</v>
      </c>
      <c r="J15" s="22">
        <f t="shared" si="0"/>
        <v>34137.435078576265</v>
      </c>
      <c r="K15" s="22">
        <f t="shared" si="0"/>
        <v>45936.375822679867</v>
      </c>
      <c r="L15" s="22">
        <f t="shared" si="0"/>
        <v>37170.92959188269</v>
      </c>
      <c r="M15" s="22">
        <f t="shared" si="0"/>
        <v>4901.7176540820101</v>
      </c>
      <c r="O15">
        <v>2013</v>
      </c>
      <c r="P15">
        <v>1382793.2120000001</v>
      </c>
      <c r="Q15">
        <v>506301.89999999997</v>
      </c>
      <c r="R15">
        <v>128312.92</v>
      </c>
      <c r="S15">
        <v>473328.14</v>
      </c>
      <c r="T15">
        <v>4722690.2799999993</v>
      </c>
      <c r="U15">
        <v>7213426.4519999996</v>
      </c>
      <c r="W15">
        <v>2013</v>
      </c>
      <c r="X15">
        <v>7766512755882.1328</v>
      </c>
      <c r="Y15">
        <v>17283848241409.811</v>
      </c>
      <c r="Z15">
        <v>5894230516025.4561</v>
      </c>
      <c r="AA15">
        <v>17594046965796.793</v>
      </c>
      <c r="AB15">
        <v>23149294320237.512</v>
      </c>
    </row>
    <row r="16" spans="1:28">
      <c r="A16">
        <v>2014</v>
      </c>
      <c r="B16" s="27">
        <f t="shared" si="1"/>
        <v>6.7328792251829972E-2</v>
      </c>
      <c r="C16" s="27">
        <f t="shared" si="2"/>
        <v>1.6697794983237868E-2</v>
      </c>
      <c r="D16" s="27">
        <f t="shared" si="3"/>
        <v>4.9223342699060701E-3</v>
      </c>
      <c r="E16" s="27">
        <f t="shared" si="4"/>
        <v>1.5867486308568601E-2</v>
      </c>
      <c r="F16" s="27">
        <f t="shared" si="5"/>
        <v>1.4616916422398152E-2</v>
      </c>
      <c r="H16">
        <v>2014</v>
      </c>
      <c r="I16" s="22">
        <f>X16/P16/1000</f>
        <v>5994.6943677534546</v>
      </c>
      <c r="J16" s="22">
        <f t="shared" ref="J16:M16" si="7">Y16/Q16/1000</f>
        <v>34707.454970771927</v>
      </c>
      <c r="K16" s="22">
        <f t="shared" si="7"/>
        <v>46162.490019627126</v>
      </c>
      <c r="L16" s="22">
        <f>AA16/S16/1000</f>
        <v>37760.738808258655</v>
      </c>
      <c r="M16" s="22">
        <f t="shared" si="7"/>
        <v>4973.3656513579199</v>
      </c>
      <c r="O16">
        <v>2014</v>
      </c>
      <c r="P16" s="22">
        <v>1390110.388</v>
      </c>
      <c r="Q16" s="22">
        <v>506872.00999999995</v>
      </c>
      <c r="R16" s="22">
        <v>128162.87300000001</v>
      </c>
      <c r="S16" s="22">
        <v>477545.10699999996</v>
      </c>
      <c r="T16" s="22">
        <v>4795762.6550000003</v>
      </c>
      <c r="U16" s="22">
        <v>7298453.0329999998</v>
      </c>
      <c r="W16">
        <v>2014</v>
      </c>
      <c r="X16">
        <v>8333286913499.1689</v>
      </c>
      <c r="Y16">
        <v>17592237463019.656</v>
      </c>
      <c r="Z16">
        <v>5916317345749.2393</v>
      </c>
      <c r="AA16">
        <v>18032456054588.93</v>
      </c>
      <c r="AB16">
        <v>23851081260442.063</v>
      </c>
    </row>
    <row r="17" spans="1:28">
      <c r="A17">
        <v>2015</v>
      </c>
      <c r="B17" s="19">
        <f>I17/I16-1</f>
        <v>6.3708289110796512E-2</v>
      </c>
      <c r="C17" s="19">
        <f t="shared" ref="C17:F17" si="8">J17/J16-1</f>
        <v>2.2230425731929238E-2</v>
      </c>
      <c r="D17" s="19">
        <f t="shared" si="8"/>
        <v>1.5026483526682011E-2</v>
      </c>
      <c r="E17" s="19">
        <f t="shared" si="8"/>
        <v>1.7942455633617405E-2</v>
      </c>
      <c r="F17" s="19">
        <f t="shared" si="8"/>
        <v>7.9179232337645011E-3</v>
      </c>
      <c r="H17">
        <v>2015</v>
      </c>
      <c r="I17" s="17">
        <f>X17/P17/1000</f>
        <v>6376.6060896651552</v>
      </c>
      <c r="J17" s="17">
        <f t="shared" ref="J17:M17" si="9">Y17/Q17/1000</f>
        <v>35479.016470843948</v>
      </c>
      <c r="K17" s="17">
        <f t="shared" si="9"/>
        <v>46856.149915457674</v>
      </c>
      <c r="L17" s="17">
        <f t="shared" si="9"/>
        <v>38438.259189018449</v>
      </c>
      <c r="M17" s="17">
        <f t="shared" si="9"/>
        <v>5012.7443787988132</v>
      </c>
      <c r="O17">
        <v>2015</v>
      </c>
      <c r="P17" s="17">
        <v>1397028.5530000001</v>
      </c>
      <c r="Q17" s="17">
        <v>507491.95199999999</v>
      </c>
      <c r="R17" s="17">
        <v>127974.958</v>
      </c>
      <c r="S17" s="17">
        <v>481769.82</v>
      </c>
      <c r="T17" s="17">
        <f>U17-P17-Q17-R17-S17</f>
        <v>4868743.5370000005</v>
      </c>
      <c r="U17" s="17">
        <v>7383008.8200000003</v>
      </c>
      <c r="W17">
        <v>2015</v>
      </c>
      <c r="X17" s="22">
        <v>8908300778495.9004</v>
      </c>
      <c r="Y17" s="22">
        <v>18005315323828.746</v>
      </c>
      <c r="Z17" s="22">
        <v>5996413817472.3994</v>
      </c>
      <c r="AA17" s="22">
        <v>18518393210606.766</v>
      </c>
      <c r="AB17" s="22">
        <v>24405766796909.805</v>
      </c>
    </row>
    <row r="18" spans="1:28">
      <c r="A18">
        <v>2016</v>
      </c>
      <c r="B18" s="19">
        <f>I18/I17-1</f>
        <v>6.207985635329627E-2</v>
      </c>
      <c r="C18" s="19">
        <f t="shared" ref="C18:F18" si="10">J18/J17-1</f>
        <v>1.9018972347223828E-2</v>
      </c>
      <c r="D18" s="19">
        <f t="shared" si="10"/>
        <v>1.1171153374931686E-2</v>
      </c>
      <c r="E18" s="19">
        <f t="shared" si="10"/>
        <v>6.6634833956202844E-3</v>
      </c>
      <c r="F18" s="19">
        <f t="shared" si="10"/>
        <v>1.1684716605657064E-2</v>
      </c>
      <c r="H18">
        <v>2016</v>
      </c>
      <c r="I18" s="17">
        <f t="shared" ref="I18:I29" si="11">X18/P18/1000</f>
        <v>6772.4648797331229</v>
      </c>
      <c r="J18" s="17">
        <f t="shared" ref="J18:J30" si="12">Y18/Q18/1000</f>
        <v>36153.790904009627</v>
      </c>
      <c r="K18" s="17">
        <f t="shared" ref="K18:K30" si="13">Z18/R18/1000</f>
        <v>47379.587152722044</v>
      </c>
      <c r="L18" s="17">
        <f t="shared" ref="L18:L30" si="14">AA18/S18/1000</f>
        <v>38694.391890881023</v>
      </c>
      <c r="M18" s="17">
        <f t="shared" ref="M18:M30" si="15">AB18/T18/1000</f>
        <v>5071.3168762816777</v>
      </c>
      <c r="O18">
        <v>2016</v>
      </c>
      <c r="P18" s="17">
        <v>1403500.365</v>
      </c>
      <c r="Q18" s="17">
        <v>508193.26700000011</v>
      </c>
      <c r="R18" s="17">
        <v>127748.51300000001</v>
      </c>
      <c r="S18" s="17">
        <v>486009.85</v>
      </c>
      <c r="T18" s="17">
        <f t="shared" ref="T18:T42" si="16">U18-P18-Q18-R18-S18</f>
        <v>4941512.2850000001</v>
      </c>
      <c r="U18" s="17">
        <v>7466964.2800000003</v>
      </c>
      <c r="W18">
        <v>2016</v>
      </c>
      <c r="X18" s="22">
        <v>9505156930655.1191</v>
      </c>
      <c r="Y18" s="22">
        <v>18373113113943.539</v>
      </c>
      <c r="Z18" s="22">
        <v>6052671805314.1455</v>
      </c>
      <c r="AA18" s="22">
        <v>18805855598728.301</v>
      </c>
      <c r="AB18" s="22">
        <v>25059974645273.738</v>
      </c>
    </row>
    <row r="19" spans="1:28">
      <c r="A19">
        <v>2017</v>
      </c>
      <c r="B19" s="19">
        <f t="shared" ref="B19:B42" si="17">I19/I18-1</f>
        <v>6.4436588990183008E-2</v>
      </c>
      <c r="C19" s="19">
        <f t="shared" ref="C19:C42" si="18">J19/J18-1</f>
        <v>2.3044844340774473E-2</v>
      </c>
      <c r="D19" s="19">
        <f t="shared" ref="D19:D42" si="19">K19/K18-1</f>
        <v>1.9452805715705068E-2</v>
      </c>
      <c r="E19" s="19">
        <f t="shared" ref="E19:E42" si="20">L19/L18-1</f>
        <v>1.4136111227744053E-2</v>
      </c>
      <c r="F19" s="19">
        <f t="shared" ref="F19:F42" si="21">M19/M18-1</f>
        <v>1.7353444892816983E-2</v>
      </c>
      <c r="H19">
        <v>2017</v>
      </c>
      <c r="I19" s="17">
        <f t="shared" si="11"/>
        <v>7208.8594156389354</v>
      </c>
      <c r="J19" s="17">
        <f t="shared" si="12"/>
        <v>36986.949387721434</v>
      </c>
      <c r="K19" s="17">
        <f t="shared" si="13"/>
        <v>48301.253056494257</v>
      </c>
      <c r="L19" s="17">
        <f t="shared" si="14"/>
        <v>39241.380118540437</v>
      </c>
      <c r="M19" s="17">
        <f t="shared" si="15"/>
        <v>5159.3216942282443</v>
      </c>
      <c r="O19">
        <v>2017</v>
      </c>
      <c r="P19" s="17">
        <v>1409517.3970000001</v>
      </c>
      <c r="Q19" s="17">
        <v>508943.60600000009</v>
      </c>
      <c r="R19" s="17">
        <v>127484.45</v>
      </c>
      <c r="S19" s="17">
        <v>490246.93799999997</v>
      </c>
      <c r="T19" s="17">
        <f t="shared" si="16"/>
        <v>5014069.71</v>
      </c>
      <c r="U19" s="17">
        <v>7550262.1009999998</v>
      </c>
      <c r="W19">
        <v>2017</v>
      </c>
      <c r="X19" s="22">
        <v>10161012758870.334</v>
      </c>
      <c r="Y19" s="22">
        <v>18824271396326.441</v>
      </c>
      <c r="Z19" s="22">
        <v>6157658680217.9893</v>
      </c>
      <c r="AA19" s="22">
        <v>19237966446008.523</v>
      </c>
      <c r="AB19" s="22">
        <v>25869198631175.719</v>
      </c>
    </row>
    <row r="20" spans="1:28">
      <c r="A20">
        <v>2018</v>
      </c>
      <c r="B20" s="19">
        <f t="shared" si="17"/>
        <v>6.2432834081269428E-2</v>
      </c>
      <c r="C20" s="19">
        <f t="shared" si="18"/>
        <v>2.088856046237253E-2</v>
      </c>
      <c r="D20" s="19">
        <f t="shared" si="19"/>
        <v>1.4179579371621287E-2</v>
      </c>
      <c r="E20" s="19">
        <f t="shared" si="20"/>
        <v>1.1268998572432354E-2</v>
      </c>
      <c r="F20" s="19">
        <f t="shared" si="21"/>
        <v>1.5350788907700474E-2</v>
      </c>
      <c r="H20">
        <v>2018</v>
      </c>
      <c r="I20" s="17">
        <f t="shared" si="11"/>
        <v>7658.9289394507186</v>
      </c>
      <c r="J20" s="17">
        <f t="shared" si="12"/>
        <v>37759.553516325563</v>
      </c>
      <c r="K20" s="17">
        <f t="shared" si="13"/>
        <v>48986.144507957586</v>
      </c>
      <c r="L20" s="17">
        <f t="shared" si="14"/>
        <v>39683.591175076544</v>
      </c>
      <c r="M20" s="17">
        <f t="shared" si="15"/>
        <v>5238.5213524632618</v>
      </c>
      <c r="O20">
        <v>2018</v>
      </c>
      <c r="P20" s="17">
        <v>1415045.9280000001</v>
      </c>
      <c r="Q20" s="17">
        <v>509697.10399999993</v>
      </c>
      <c r="R20" s="17">
        <v>127185.33199999999</v>
      </c>
      <c r="S20" s="17">
        <v>494479.587</v>
      </c>
      <c r="T20" s="17">
        <f t="shared" si="16"/>
        <v>5086411.3739999989</v>
      </c>
      <c r="U20" s="17">
        <v>7632819.3250000002</v>
      </c>
      <c r="W20">
        <v>2018</v>
      </c>
      <c r="X20" s="17">
        <v>10837736208611.098</v>
      </c>
      <c r="Y20" s="17">
        <v>19245935075604.152</v>
      </c>
      <c r="Z20" s="17">
        <v>6230319052644.5615</v>
      </c>
      <c r="AA20" s="17">
        <v>19622725774928.695</v>
      </c>
      <c r="AB20" s="17">
        <v>26645274590110.992</v>
      </c>
    </row>
    <row r="21" spans="1:28">
      <c r="A21">
        <v>2019</v>
      </c>
      <c r="B21" s="19">
        <f t="shared" si="17"/>
        <v>6.0640213194293802E-2</v>
      </c>
      <c r="C21" s="19">
        <f t="shared" si="18"/>
        <v>1.9431400069162441E-2</v>
      </c>
      <c r="D21" s="19">
        <f t="shared" si="19"/>
        <v>1.4737560799952476E-2</v>
      </c>
      <c r="E21" s="19">
        <f t="shared" si="20"/>
        <v>8.39136947433472E-3</v>
      </c>
      <c r="F21" s="19">
        <f t="shared" si="21"/>
        <v>1.5590710659165286E-2</v>
      </c>
      <c r="H21">
        <v>2019</v>
      </c>
      <c r="I21" s="17">
        <f t="shared" si="11"/>
        <v>8123.3680231789567</v>
      </c>
      <c r="J21" s="17">
        <f t="shared" si="12"/>
        <v>38493.274507134236</v>
      </c>
      <c r="K21" s="17">
        <f t="shared" si="13"/>
        <v>49708.080790998873</v>
      </c>
      <c r="L21" s="17">
        <f t="shared" si="14"/>
        <v>40016.590850695058</v>
      </c>
      <c r="M21" s="17">
        <f t="shared" si="15"/>
        <v>5320.1936231513755</v>
      </c>
      <c r="O21">
        <v>2019</v>
      </c>
      <c r="P21" s="17">
        <v>1420062.0220000001</v>
      </c>
      <c r="Q21" s="17">
        <v>510381.37900000007</v>
      </c>
      <c r="R21" s="17">
        <v>126854.745</v>
      </c>
      <c r="S21" s="17">
        <v>498700.95600000001</v>
      </c>
      <c r="T21" s="17">
        <f t="shared" si="16"/>
        <v>5158577.8210000005</v>
      </c>
      <c r="U21" s="17">
        <v>7714576.9230000004</v>
      </c>
      <c r="W21">
        <v>2019</v>
      </c>
      <c r="X21" s="17">
        <v>11535686420445.652</v>
      </c>
      <c r="Y21" s="17">
        <v>19646250525176.719</v>
      </c>
      <c r="Z21" s="17">
        <v>6305705913181.5605</v>
      </c>
      <c r="AA21" s="17">
        <v>19956312113102.48</v>
      </c>
      <c r="AB21" s="17">
        <v>27444632827814.324</v>
      </c>
    </row>
    <row r="22" spans="1:28">
      <c r="A22">
        <v>2020</v>
      </c>
      <c r="B22" s="19">
        <f t="shared" si="17"/>
        <v>5.1577867006297407E-2</v>
      </c>
      <c r="C22" s="19">
        <f t="shared" si="18"/>
        <v>1.2082314185607901E-2</v>
      </c>
      <c r="D22" s="19">
        <f t="shared" si="19"/>
        <v>8.9561338383448152E-3</v>
      </c>
      <c r="E22" s="19">
        <f t="shared" si="20"/>
        <v>6.5155563469048161E-3</v>
      </c>
      <c r="F22" s="19">
        <f t="shared" si="21"/>
        <v>1.58197378384346E-2</v>
      </c>
      <c r="H22">
        <v>2020</v>
      </c>
      <c r="I22" s="17">
        <f t="shared" si="11"/>
        <v>8542.3540187216895</v>
      </c>
      <c r="J22" s="17">
        <f t="shared" si="12"/>
        <v>38958.362343762281</v>
      </c>
      <c r="K22" s="17">
        <f t="shared" si="13"/>
        <v>50153.273015410312</v>
      </c>
      <c r="L22" s="17">
        <f t="shared" si="14"/>
        <v>40277.321203193802</v>
      </c>
      <c r="M22" s="17">
        <f t="shared" si="15"/>
        <v>5404.3576915193416</v>
      </c>
      <c r="O22">
        <v>2020</v>
      </c>
      <c r="P22" s="17">
        <v>1424548.2660000001</v>
      </c>
      <c r="Q22" s="17">
        <v>510945.01500000001</v>
      </c>
      <c r="R22" s="17">
        <v>126495.647</v>
      </c>
      <c r="S22" s="17">
        <v>502904.766</v>
      </c>
      <c r="T22" s="17">
        <f t="shared" si="16"/>
        <v>5230588.6150000012</v>
      </c>
      <c r="U22" s="17">
        <v>7795482.3090000004</v>
      </c>
      <c r="W22">
        <v>2020</v>
      </c>
      <c r="X22" s="17">
        <v>12168995604928.117</v>
      </c>
      <c r="Y22" s="17">
        <v>19905581032109.055</v>
      </c>
      <c r="Z22" s="17">
        <v>6344170719251.9678</v>
      </c>
      <c r="AA22" s="17">
        <v>20255656794799.016</v>
      </c>
      <c r="AB22" s="17">
        <v>28267971812648.754</v>
      </c>
    </row>
    <row r="23" spans="1:28">
      <c r="A23">
        <v>2021</v>
      </c>
      <c r="B23" s="19">
        <f t="shared" si="17"/>
        <v>4.6810424943599882E-2</v>
      </c>
      <c r="C23" s="19">
        <f t="shared" si="18"/>
        <v>1.0846304813568741E-2</v>
      </c>
      <c r="D23" s="19">
        <f t="shared" si="19"/>
        <v>8.5790386368669314E-3</v>
      </c>
      <c r="E23" s="19">
        <f t="shared" si="20"/>
        <v>9.5948820588551698E-3</v>
      </c>
      <c r="F23" s="19">
        <f t="shared" si="21"/>
        <v>1.6049267809338019E-2</v>
      </c>
      <c r="H23">
        <v>2021</v>
      </c>
      <c r="I23" s="17">
        <f t="shared" si="11"/>
        <v>8942.22524035672</v>
      </c>
      <c r="J23" s="17">
        <f t="shared" si="12"/>
        <v>39380.916616780189</v>
      </c>
      <c r="K23" s="17">
        <f t="shared" si="13"/>
        <v>50583.539882374847</v>
      </c>
      <c r="L23" s="17">
        <f t="shared" si="14"/>
        <v>40663.777349785072</v>
      </c>
      <c r="M23" s="17">
        <f t="shared" si="15"/>
        <v>5491.0936754479908</v>
      </c>
      <c r="O23">
        <v>2021</v>
      </c>
      <c r="P23" s="17">
        <v>1428480.534</v>
      </c>
      <c r="Q23" s="17">
        <v>511376.52600000007</v>
      </c>
      <c r="R23" s="17">
        <v>126109.47500000001</v>
      </c>
      <c r="S23" s="17">
        <v>507091.56799999997</v>
      </c>
      <c r="T23" s="17">
        <f t="shared" si="16"/>
        <v>5302406.5309999995</v>
      </c>
      <c r="U23" s="17">
        <v>7875464.6339999996</v>
      </c>
      <c r="W23">
        <v>2021</v>
      </c>
      <c r="X23" s="17">
        <v>12773794686493.045</v>
      </c>
      <c r="Y23" s="17">
        <v>20138476330184.73</v>
      </c>
      <c r="Z23" s="17">
        <v>6379063658207.8535</v>
      </c>
      <c r="AA23" s="17">
        <v>20620258617105.398</v>
      </c>
      <c r="AB23" s="17">
        <v>29116010967028.219</v>
      </c>
    </row>
    <row r="24" spans="1:28">
      <c r="A24">
        <v>2022</v>
      </c>
      <c r="B24" s="19">
        <f t="shared" si="17"/>
        <v>4.3937839237284448E-2</v>
      </c>
      <c r="C24" s="19">
        <f t="shared" si="18"/>
        <v>1.0964454927989475E-2</v>
      </c>
      <c r="D24" s="19">
        <f t="shared" si="19"/>
        <v>9.3030943843794844E-3</v>
      </c>
      <c r="E24" s="19">
        <f t="shared" si="20"/>
        <v>1.0689913940858942E-2</v>
      </c>
      <c r="F24" s="19">
        <f t="shared" si="21"/>
        <v>1.6285025648532292E-2</v>
      </c>
      <c r="H24">
        <v>2022</v>
      </c>
      <c r="I24" s="17">
        <f t="shared" si="11"/>
        <v>9335.1272953911011</v>
      </c>
      <c r="J24" s="17">
        <f t="shared" si="12"/>
        <v>39812.706902047787</v>
      </c>
      <c r="K24" s="17">
        <f t="shared" si="13"/>
        <v>51054.123328196605</v>
      </c>
      <c r="L24" s="17">
        <f t="shared" si="14"/>
        <v>41098.469630164524</v>
      </c>
      <c r="M24" s="17">
        <f t="shared" si="15"/>
        <v>5580.5162767911552</v>
      </c>
      <c r="O24">
        <v>2022</v>
      </c>
      <c r="P24" s="17">
        <v>1431849.6510000001</v>
      </c>
      <c r="Q24" s="17">
        <v>511698.00400000002</v>
      </c>
      <c r="R24" s="17">
        <v>125696.76300000001</v>
      </c>
      <c r="S24" s="17">
        <v>511260.97200000001</v>
      </c>
      <c r="T24" s="17">
        <f t="shared" si="16"/>
        <v>5373963.5920000002</v>
      </c>
      <c r="U24" s="17">
        <v>7954468.9819999998</v>
      </c>
      <c r="W24">
        <v>2022</v>
      </c>
      <c r="X24" s="17">
        <v>13366498759946.322</v>
      </c>
      <c r="Y24" s="17">
        <v>20372082655614.875</v>
      </c>
      <c r="Z24" s="17">
        <v>6417338040157.1006</v>
      </c>
      <c r="AA24" s="17">
        <v>21012043530830.398</v>
      </c>
      <c r="AB24" s="17">
        <v>29989491296039.066</v>
      </c>
    </row>
    <row r="25" spans="1:28">
      <c r="A25">
        <v>2023</v>
      </c>
      <c r="B25" s="19">
        <f t="shared" si="17"/>
        <v>4.1743602647247302E-2</v>
      </c>
      <c r="C25" s="19">
        <f t="shared" si="18"/>
        <v>1.1538898958068255E-2</v>
      </c>
      <c r="D25" s="19">
        <f t="shared" si="19"/>
        <v>1.0622903475689505E-2</v>
      </c>
      <c r="E25" s="19">
        <f t="shared" si="20"/>
        <v>1.080968327226306E-2</v>
      </c>
      <c r="F25" s="19">
        <f t="shared" si="21"/>
        <v>1.65217591040836E-2</v>
      </c>
      <c r="H25">
        <v>2023</v>
      </c>
      <c r="I25" s="17">
        <f t="shared" si="11"/>
        <v>9724.8091398713805</v>
      </c>
      <c r="J25" s="17">
        <f t="shared" si="12"/>
        <v>40272.101704237706</v>
      </c>
      <c r="K25" s="17">
        <f t="shared" si="13"/>
        <v>51596.46635234799</v>
      </c>
      <c r="L25" s="17">
        <f t="shared" si="14"/>
        <v>41542.73106984132</v>
      </c>
      <c r="M25" s="17">
        <f t="shared" si="15"/>
        <v>5672.7162223927162</v>
      </c>
      <c r="O25">
        <v>2023</v>
      </c>
      <c r="P25" s="17">
        <v>1434676.1159999999</v>
      </c>
      <c r="Q25" s="17">
        <v>511931.25700000004</v>
      </c>
      <c r="R25" s="17">
        <v>125258.6</v>
      </c>
      <c r="S25" s="17">
        <v>515403.58099999995</v>
      </c>
      <c r="T25" s="17">
        <f t="shared" si="16"/>
        <v>5445217.9209999992</v>
      </c>
      <c r="U25" s="17">
        <v>8032487.4749999996</v>
      </c>
      <c r="W25">
        <v>2023</v>
      </c>
      <c r="X25" s="17">
        <v>13951951405631.973</v>
      </c>
      <c r="Y25" s="17">
        <v>20616547647482.254</v>
      </c>
      <c r="Z25" s="17">
        <v>6462901140242.2168</v>
      </c>
      <c r="AA25" s="17">
        <v>21411272357916.176</v>
      </c>
      <c r="AB25" s="17">
        <v>30889176034920.238</v>
      </c>
    </row>
    <row r="26" spans="1:28">
      <c r="A26">
        <v>2024</v>
      </c>
      <c r="B26" s="19">
        <f t="shared" si="17"/>
        <v>4.0018936931179194E-2</v>
      </c>
      <c r="C26" s="19">
        <f t="shared" si="18"/>
        <v>1.2246200129191864E-2</v>
      </c>
      <c r="D26" s="19">
        <f t="shared" si="19"/>
        <v>1.2239039136505037E-2</v>
      </c>
      <c r="E26" s="19">
        <f t="shared" si="20"/>
        <v>1.0951357081285362E-2</v>
      </c>
      <c r="F26" s="19">
        <f t="shared" si="21"/>
        <v>1.6759914059759851E-2</v>
      </c>
      <c r="H26">
        <v>2024</v>
      </c>
      <c r="I26" s="17">
        <f t="shared" si="11"/>
        <v>10113.985663507648</v>
      </c>
      <c r="J26" s="17">
        <f t="shared" si="12"/>
        <v>40765.28192133097</v>
      </c>
      <c r="K26" s="17">
        <f t="shared" si="13"/>
        <v>52227.957523339748</v>
      </c>
      <c r="L26" s="17">
        <f t="shared" si="14"/>
        <v>41997.680351918956</v>
      </c>
      <c r="M26" s="17">
        <f t="shared" si="15"/>
        <v>5767.7904587654239</v>
      </c>
      <c r="O26">
        <v>2024</v>
      </c>
      <c r="P26" s="17">
        <v>1436995.094</v>
      </c>
      <c r="Q26" s="17">
        <v>512110.18700000003</v>
      </c>
      <c r="R26" s="17">
        <v>124795.916</v>
      </c>
      <c r="S26" s="17">
        <v>519506.94299999997</v>
      </c>
      <c r="T26" s="17">
        <f t="shared" si="16"/>
        <v>5516124.6830000002</v>
      </c>
      <c r="U26" s="17">
        <v>8109532.8229999999</v>
      </c>
      <c r="W26">
        <v>2024</v>
      </c>
      <c r="X26" s="17">
        <v>14533747779246.826</v>
      </c>
      <c r="Y26" s="17">
        <v>20876316147840.527</v>
      </c>
      <c r="Z26" s="17">
        <v>6517835799934.2754</v>
      </c>
      <c r="AA26" s="17">
        <v>21818086532716.582</v>
      </c>
      <c r="AB26" s="17">
        <v>31815851315967.848</v>
      </c>
    </row>
    <row r="27" spans="1:28">
      <c r="A27">
        <v>2025</v>
      </c>
      <c r="B27" s="19">
        <f t="shared" si="17"/>
        <v>3.8569727847529212E-2</v>
      </c>
      <c r="C27" s="19">
        <f t="shared" si="18"/>
        <v>1.2904536817740064E-2</v>
      </c>
      <c r="D27" s="19">
        <f t="shared" si="19"/>
        <v>1.3748778188121813E-2</v>
      </c>
      <c r="E27" s="19">
        <f t="shared" si="20"/>
        <v>1.1111049174699517E-2</v>
      </c>
      <c r="F27" s="19">
        <f t="shared" si="21"/>
        <v>1.6997670962437539E-2</v>
      </c>
      <c r="H27">
        <v>2025</v>
      </c>
      <c r="I27" s="17">
        <f t="shared" si="11"/>
        <v>10504.079338002952</v>
      </c>
      <c r="J27" s="17">
        <f t="shared" si="12"/>
        <v>41291.339002770335</v>
      </c>
      <c r="K27" s="17">
        <f t="shared" si="13"/>
        <v>52946.028126546793</v>
      </c>
      <c r="L27" s="17">
        <f t="shared" si="14"/>
        <v>42464.318643532439</v>
      </c>
      <c r="M27" s="17">
        <f t="shared" si="15"/>
        <v>5865.8294631638046</v>
      </c>
      <c r="O27">
        <v>2025</v>
      </c>
      <c r="P27" s="17">
        <v>1438835.6969999999</v>
      </c>
      <c r="Q27" s="17">
        <v>512259.56900000002</v>
      </c>
      <c r="R27" s="17">
        <v>124309.808</v>
      </c>
      <c r="S27" s="17">
        <v>523560.27100000001</v>
      </c>
      <c r="T27" s="17">
        <f t="shared" si="16"/>
        <v>5586648.4120000005</v>
      </c>
      <c r="U27" s="17">
        <v>8185613.7570000002</v>
      </c>
      <c r="W27">
        <v>2025</v>
      </c>
      <c r="X27" s="17">
        <v>15113644315638.775</v>
      </c>
      <c r="Y27" s="17">
        <v>21151883520992.023</v>
      </c>
      <c r="Z27" s="17">
        <v>6581710590773.6318</v>
      </c>
      <c r="AA27" s="17">
        <v>22232630176838.195</v>
      </c>
      <c r="AB27" s="17">
        <v>32770326855446.883</v>
      </c>
    </row>
    <row r="28" spans="1:28">
      <c r="A28">
        <v>2026</v>
      </c>
      <c r="B28" s="19">
        <f t="shared" si="17"/>
        <v>3.7112735410105735E-2</v>
      </c>
      <c r="C28" s="19">
        <f t="shared" si="18"/>
        <v>1.3350519641762926E-2</v>
      </c>
      <c r="D28" s="19">
        <f t="shared" si="19"/>
        <v>1.4950288451303306E-2</v>
      </c>
      <c r="E28" s="19">
        <f t="shared" si="20"/>
        <v>1.1276113233569252E-2</v>
      </c>
      <c r="F28" s="19">
        <f t="shared" si="21"/>
        <v>1.7234143324158513E-2</v>
      </c>
      <c r="H28">
        <v>2026</v>
      </c>
      <c r="I28" s="17">
        <f t="shared" si="11"/>
        <v>10893.914455201015</v>
      </c>
      <c r="J28" s="17">
        <f t="shared" si="12"/>
        <v>41842.599835161513</v>
      </c>
      <c r="K28" s="17">
        <f t="shared" si="13"/>
        <v>53737.586519389486</v>
      </c>
      <c r="L28" s="17">
        <f t="shared" si="14"/>
        <v>42943.151108943275</v>
      </c>
      <c r="M28" s="17">
        <f t="shared" si="15"/>
        <v>5966.9220088470411</v>
      </c>
      <c r="O28">
        <v>2026</v>
      </c>
      <c r="P28" s="17">
        <v>1440205.3759999999</v>
      </c>
      <c r="Q28" s="17">
        <v>512385.68399999989</v>
      </c>
      <c r="R28" s="17">
        <v>123801.486</v>
      </c>
      <c r="S28" s="17">
        <v>527559.1</v>
      </c>
      <c r="T28" s="17">
        <f t="shared" si="16"/>
        <v>5656758.4780000001</v>
      </c>
      <c r="U28" s="17">
        <v>8260710.1239999998</v>
      </c>
      <c r="W28">
        <v>2026</v>
      </c>
      <c r="X28" s="17">
        <v>15689474164064.613</v>
      </c>
      <c r="Y28" s="17">
        <v>21439549136877.516</v>
      </c>
      <c r="Z28" s="17">
        <v>6652793065153.9863</v>
      </c>
      <c r="AA28" s="17">
        <v>22655050150198.117</v>
      </c>
      <c r="AB28" s="17">
        <v>33753436661110.289</v>
      </c>
    </row>
    <row r="29" spans="1:28">
      <c r="A29">
        <v>2027</v>
      </c>
      <c r="B29" s="19">
        <f t="shared" si="17"/>
        <v>3.5752447858040437E-2</v>
      </c>
      <c r="C29" s="19">
        <f t="shared" si="18"/>
        <v>1.3711340358008028E-2</v>
      </c>
      <c r="D29" s="19">
        <f t="shared" si="19"/>
        <v>1.58403102514455E-2</v>
      </c>
      <c r="E29" s="19">
        <f t="shared" si="20"/>
        <v>1.1445473340650159E-2</v>
      </c>
      <c r="F29" s="19">
        <f t="shared" si="21"/>
        <v>1.7466063223521289E-2</v>
      </c>
      <c r="H29">
        <v>2027</v>
      </c>
      <c r="I29" s="17">
        <f t="shared" si="11"/>
        <v>11283.398563730541</v>
      </c>
      <c r="J29" s="17">
        <f t="shared" si="12"/>
        <v>42416.317962965339</v>
      </c>
      <c r="K29" s="17">
        <f t="shared" si="13"/>
        <v>54588.806562020509</v>
      </c>
      <c r="L29" s="17">
        <f t="shared" si="14"/>
        <v>43434.655800124201</v>
      </c>
      <c r="M29" s="17">
        <f t="shared" si="15"/>
        <v>6071.1406459033842</v>
      </c>
      <c r="O29">
        <v>2027</v>
      </c>
      <c r="P29" s="17">
        <v>1441105.7919999999</v>
      </c>
      <c r="Q29" s="17">
        <v>512481.04300000001</v>
      </c>
      <c r="R29" s="17">
        <v>123272.52800000001</v>
      </c>
      <c r="S29" s="17">
        <v>531499.46</v>
      </c>
      <c r="T29" s="17">
        <f t="shared" si="16"/>
        <v>5726442.8200000003</v>
      </c>
      <c r="U29" s="17">
        <v>8334801.6430000002</v>
      </c>
      <c r="W29">
        <v>2027</v>
      </c>
      <c r="X29" s="17">
        <v>16260571023636.564</v>
      </c>
      <c r="Y29" s="17">
        <v>21737558869880.113</v>
      </c>
      <c r="Z29" s="17">
        <v>6729300185403.2578</v>
      </c>
      <c r="AA29" s="17">
        <v>23085496103051.879</v>
      </c>
      <c r="AB29" s="17">
        <v>34766039760943.598</v>
      </c>
    </row>
    <row r="30" spans="1:28">
      <c r="A30">
        <v>2028</v>
      </c>
      <c r="B30" s="19">
        <f t="shared" si="17"/>
        <v>3.4377470902200447E-2</v>
      </c>
      <c r="C30" s="19">
        <f t="shared" si="18"/>
        <v>1.398277331976594E-2</v>
      </c>
      <c r="D30" s="19">
        <f t="shared" si="19"/>
        <v>1.661746772499062E-2</v>
      </c>
      <c r="E30" s="19">
        <f t="shared" si="20"/>
        <v>1.3615620575029519E-2</v>
      </c>
      <c r="F30" s="19">
        <f t="shared" si="21"/>
        <v>1.7690238946542758E-2</v>
      </c>
      <c r="H30">
        <v>2028</v>
      </c>
      <c r="I30" s="17">
        <f>X30/P30/1000</f>
        <v>11671.293269533118</v>
      </c>
      <c r="J30" s="17">
        <f t="shared" si="12"/>
        <v>43009.415722100603</v>
      </c>
      <c r="K30" s="17">
        <f t="shared" si="13"/>
        <v>55495.934293210645</v>
      </c>
      <c r="L30" s="17">
        <f t="shared" si="14"/>
        <v>44026.045593305695</v>
      </c>
      <c r="M30" s="17">
        <f t="shared" si="15"/>
        <v>6178.540574607483</v>
      </c>
      <c r="O30">
        <v>2028</v>
      </c>
      <c r="P30" s="17">
        <v>1441555.1429999999</v>
      </c>
      <c r="Q30" s="17">
        <v>512540.29100000008</v>
      </c>
      <c r="R30" s="17">
        <v>122724.751</v>
      </c>
      <c r="S30" s="17">
        <v>535371.53300000005</v>
      </c>
      <c r="T30" s="17">
        <f t="shared" si="16"/>
        <v>5795708.6339999996</v>
      </c>
      <c r="U30" s="17">
        <v>8407900.352</v>
      </c>
      <c r="W30">
        <v>2028</v>
      </c>
      <c r="X30" s="17">
        <v>16824812838156.752</v>
      </c>
      <c r="Y30" s="17">
        <v>22044058449945.422</v>
      </c>
      <c r="Z30" s="17">
        <v>6810724717646.6377</v>
      </c>
      <c r="AA30" s="17">
        <v>23570291521215.965</v>
      </c>
      <c r="AB30" s="17">
        <v>35809020953771.906</v>
      </c>
    </row>
    <row r="31" spans="1:28">
      <c r="A31">
        <v>2029</v>
      </c>
      <c r="B31" s="19">
        <f t="shared" si="17"/>
        <v>3.3186328633133089E-2</v>
      </c>
      <c r="C31" s="19">
        <f t="shared" si="18"/>
        <v>1.4273338086928877E-2</v>
      </c>
      <c r="D31" s="19">
        <f t="shared" si="19"/>
        <v>1.7079187026485254E-2</v>
      </c>
      <c r="E31" s="19">
        <f t="shared" si="20"/>
        <v>1.3817629127720554E-2</v>
      </c>
      <c r="F31" s="19">
        <f t="shared" si="21"/>
        <v>1.7904967597420995E-2</v>
      </c>
      <c r="H31">
        <v>2029</v>
      </c>
      <c r="I31" s="17">
        <f t="shared" ref="I31:I42" si="22">X31/P31/1000</f>
        <v>12058.620643549519</v>
      </c>
      <c r="J31" s="17">
        <f t="shared" ref="J31:J42" si="23">Y31/Q31/1000</f>
        <v>43623.303653623421</v>
      </c>
      <c r="K31" s="17">
        <f t="shared" ref="K31:K42" si="24">Z31/R31/1000</f>
        <v>56443.759734213927</v>
      </c>
      <c r="L31" s="17">
        <f t="shared" ref="L31:L42" si="25">AA31/S31/1000</f>
        <v>44634.381163274105</v>
      </c>
      <c r="M31" s="17">
        <f t="shared" ref="M31:M42" si="26">AB31/T31/1000</f>
        <v>6289.1671433951806</v>
      </c>
      <c r="O31">
        <v>2029</v>
      </c>
      <c r="P31" s="17">
        <v>1441574.2180000001</v>
      </c>
      <c r="Q31" s="17">
        <v>512553.76400000008</v>
      </c>
      <c r="R31" s="17">
        <v>122160.14200000001</v>
      </c>
      <c r="S31" s="17">
        <v>539164.36199999996</v>
      </c>
      <c r="T31" s="17">
        <f t="shared" si="16"/>
        <v>5864574.8700000001</v>
      </c>
      <c r="U31" s="17">
        <v>8480027.3560000006</v>
      </c>
      <c r="W31">
        <v>2029</v>
      </c>
      <c r="X31" s="17">
        <v>17383396624383.555</v>
      </c>
      <c r="Y31" s="17">
        <v>22359288485779.641</v>
      </c>
      <c r="Z31" s="17">
        <v>6895177704145.4561</v>
      </c>
      <c r="AA31" s="17">
        <v>24065267643161.496</v>
      </c>
      <c r="AB31" s="17">
        <v>36883291582385.063</v>
      </c>
    </row>
    <row r="32" spans="1:28">
      <c r="A32">
        <v>2030</v>
      </c>
      <c r="B32" s="19">
        <f t="shared" si="17"/>
        <v>3.1980911287422753E-2</v>
      </c>
      <c r="C32" s="19">
        <f t="shared" si="18"/>
        <v>1.4477226771539842E-2</v>
      </c>
      <c r="D32" s="19">
        <f t="shared" si="19"/>
        <v>1.7528063429247842E-2</v>
      </c>
      <c r="E32" s="19">
        <f t="shared" si="20"/>
        <v>1.3038712674968256E-2</v>
      </c>
      <c r="F32" s="19">
        <f t="shared" si="21"/>
        <v>1.811207176478602E-2</v>
      </c>
      <c r="H32">
        <v>2030</v>
      </c>
      <c r="I32" s="17">
        <f t="shared" si="22"/>
        <v>12444.266320599561</v>
      </c>
      <c r="J32" s="17">
        <f t="shared" si="23"/>
        <v>44254.848113140666</v>
      </c>
      <c r="K32" s="17">
        <f t="shared" si="24"/>
        <v>57433.109535020456</v>
      </c>
      <c r="L32" s="17">
        <f t="shared" si="25"/>
        <v>45216.356034687051</v>
      </c>
      <c r="M32" s="17">
        <f t="shared" si="26"/>
        <v>6403.0769900370879</v>
      </c>
      <c r="O32">
        <v>2030</v>
      </c>
      <c r="P32" s="17">
        <v>1441181.8130000001</v>
      </c>
      <c r="Q32" s="17">
        <v>512514.74600000004</v>
      </c>
      <c r="R32" s="17">
        <v>121580.505</v>
      </c>
      <c r="S32" s="17">
        <v>542869.33199999994</v>
      </c>
      <c r="T32" s="17">
        <f t="shared" si="16"/>
        <v>5933052.2479999997</v>
      </c>
      <c r="U32" s="17">
        <v>8551198.6439999994</v>
      </c>
      <c r="W32">
        <v>2030</v>
      </c>
      <c r="X32" s="17">
        <v>17934450297376.516</v>
      </c>
      <c r="Y32" s="17">
        <v>22681262239974.867</v>
      </c>
      <c r="Z32" s="17">
        <v>6982746460988.1025</v>
      </c>
      <c r="AA32" s="17">
        <v>24546572996024.727</v>
      </c>
      <c r="AB32" s="17">
        <v>37989790329856.617</v>
      </c>
    </row>
    <row r="33" spans="1:28">
      <c r="A33">
        <v>2031</v>
      </c>
      <c r="B33" s="19">
        <f t="shared" si="17"/>
        <v>3.0865196930223826E-2</v>
      </c>
      <c r="C33" s="19">
        <f t="shared" si="18"/>
        <v>1.4682017827586158E-2</v>
      </c>
      <c r="D33" s="19">
        <f t="shared" si="19"/>
        <v>1.7764406122568133E-2</v>
      </c>
      <c r="E33" s="19">
        <f t="shared" si="20"/>
        <v>1.2264406688315299E-2</v>
      </c>
      <c r="F33" s="19">
        <f t="shared" si="21"/>
        <v>1.8315133948337392E-2</v>
      </c>
      <c r="H33">
        <v>2031</v>
      </c>
      <c r="I33" s="17">
        <f t="shared" si="22"/>
        <v>12828.36105123702</v>
      </c>
      <c r="J33" s="17">
        <f t="shared" si="23"/>
        <v>44904.598582094914</v>
      </c>
      <c r="K33" s="17">
        <f t="shared" si="24"/>
        <v>58453.374617682501</v>
      </c>
      <c r="L33" s="17">
        <f t="shared" si="25"/>
        <v>45770.907814060112</v>
      </c>
      <c r="M33" s="17">
        <f t="shared" si="26"/>
        <v>6520.3502027911336</v>
      </c>
      <c r="O33">
        <v>2031</v>
      </c>
      <c r="P33" s="17">
        <v>1440391.65</v>
      </c>
      <c r="Q33" s="17">
        <v>512422.80900000012</v>
      </c>
      <c r="R33" s="17">
        <v>120987.465</v>
      </c>
      <c r="S33" s="17">
        <v>546481.57700000005</v>
      </c>
      <c r="T33" s="17">
        <f t="shared" si="16"/>
        <v>6001132.2740000002</v>
      </c>
      <c r="U33" s="17">
        <v>8621415.7750000004</v>
      </c>
      <c r="W33">
        <v>2031</v>
      </c>
      <c r="X33" s="17">
        <v>18477864141387.023</v>
      </c>
      <c r="Y33" s="17">
        <v>23010140542454.5</v>
      </c>
      <c r="Z33" s="17">
        <v>7072125615688.75</v>
      </c>
      <c r="AA33" s="17">
        <v>25012957882949.195</v>
      </c>
      <c r="AB33" s="17">
        <v>39129484039752.32</v>
      </c>
    </row>
    <row r="34" spans="1:28">
      <c r="A34">
        <v>2032</v>
      </c>
      <c r="B34" s="19">
        <f t="shared" si="17"/>
        <v>2.9640861326918344E-2</v>
      </c>
      <c r="C34" s="19">
        <f t="shared" si="18"/>
        <v>1.4978449042282183E-2</v>
      </c>
      <c r="D34" s="19">
        <f t="shared" si="19"/>
        <v>1.7892327807601527E-2</v>
      </c>
      <c r="E34" s="19">
        <f t="shared" si="20"/>
        <v>1.248237105082084E-2</v>
      </c>
      <c r="F34" s="19">
        <f t="shared" si="21"/>
        <v>1.8516351924519947E-2</v>
      </c>
      <c r="H34">
        <v>2032</v>
      </c>
      <c r="I34" s="17">
        <f t="shared" si="22"/>
        <v>13208.604722208376</v>
      </c>
      <c r="J34" s="17">
        <f t="shared" si="23"/>
        <v>45577.199823720963</v>
      </c>
      <c r="K34" s="17">
        <f t="shared" si="24"/>
        <v>59499.241557802612</v>
      </c>
      <c r="L34" s="17">
        <f t="shared" si="25"/>
        <v>46342.237268728124</v>
      </c>
      <c r="M34" s="17">
        <f t="shared" si="26"/>
        <v>6641.0833018171297</v>
      </c>
      <c r="O34">
        <v>2032</v>
      </c>
      <c r="P34" s="17">
        <v>1439215.3470000001</v>
      </c>
      <c r="Q34" s="17">
        <v>512282.23099999991</v>
      </c>
      <c r="R34" s="17">
        <v>120382.18700000001</v>
      </c>
      <c r="S34" s="17">
        <v>549999.43000000005</v>
      </c>
      <c r="T34" s="17">
        <f t="shared" si="16"/>
        <v>6068794.3109999998</v>
      </c>
      <c r="U34" s="17">
        <v>8690673.5059999991</v>
      </c>
      <c r="W34">
        <v>2032</v>
      </c>
      <c r="X34" s="17">
        <v>19010026628658.969</v>
      </c>
      <c r="Y34" s="17">
        <v>23348389608428.578</v>
      </c>
      <c r="Z34" s="17">
        <v>7162648823569.5654</v>
      </c>
      <c r="AA34" s="17">
        <v>25488204082725.227</v>
      </c>
      <c r="AB34" s="17">
        <v>40303368560944.891</v>
      </c>
    </row>
    <row r="35" spans="1:28">
      <c r="A35">
        <v>2033</v>
      </c>
      <c r="B35" s="19">
        <f t="shared" si="17"/>
        <v>2.8506492389249072E-2</v>
      </c>
      <c r="C35" s="19">
        <f t="shared" si="18"/>
        <v>1.5169518272248217E-2</v>
      </c>
      <c r="D35" s="19">
        <f t="shared" si="19"/>
        <v>1.8015539320858975E-2</v>
      </c>
      <c r="E35" s="19">
        <f t="shared" si="20"/>
        <v>1.2698422298426326E-2</v>
      </c>
      <c r="F35" s="19">
        <f t="shared" si="21"/>
        <v>1.8714901486486246E-2</v>
      </c>
      <c r="H35">
        <v>2033</v>
      </c>
      <c r="I35" s="17">
        <f t="shared" si="22"/>
        <v>13585.135712194608</v>
      </c>
      <c r="J35" s="17">
        <f t="shared" si="23"/>
        <v>46268.583989244806</v>
      </c>
      <c r="K35" s="17">
        <f t="shared" si="24"/>
        <v>60571.152483648497</v>
      </c>
      <c r="L35" s="17">
        <f t="shared" si="25"/>
        <v>46930.710567820301</v>
      </c>
      <c r="M35" s="17">
        <f t="shared" si="26"/>
        <v>6765.3705215741857</v>
      </c>
      <c r="O35">
        <v>2033</v>
      </c>
      <c r="P35" s="17">
        <v>1437667.004</v>
      </c>
      <c r="Q35" s="17">
        <v>512095.76200000005</v>
      </c>
      <c r="R35" s="17">
        <v>119765.44</v>
      </c>
      <c r="S35" s="17">
        <v>553421.83499999996</v>
      </c>
      <c r="T35" s="17">
        <f t="shared" si="16"/>
        <v>6136023.0729999999</v>
      </c>
      <c r="U35" s="17">
        <v>8758973.1140000001</v>
      </c>
      <c r="W35">
        <v>2033</v>
      </c>
      <c r="X35" s="17">
        <v>19530901358284.227</v>
      </c>
      <c r="Y35" s="17">
        <v>23693945774633.32</v>
      </c>
      <c r="Z35" s="17">
        <v>7254330728511.2549</v>
      </c>
      <c r="AA35" s="17">
        <v>25972479960297.004</v>
      </c>
      <c r="AB35" s="17">
        <v>41512469617773.242</v>
      </c>
    </row>
    <row r="36" spans="1:28">
      <c r="A36">
        <v>2034</v>
      </c>
      <c r="B36" s="19">
        <f t="shared" si="17"/>
        <v>2.7362410865860332E-2</v>
      </c>
      <c r="C36" s="19">
        <f t="shared" si="18"/>
        <v>1.5452471995691441E-2</v>
      </c>
      <c r="D36" s="19">
        <f t="shared" si="19"/>
        <v>1.8136412781555311E-2</v>
      </c>
      <c r="E36" s="19">
        <f t="shared" si="20"/>
        <v>1.2909691564689574E-2</v>
      </c>
      <c r="F36" s="19">
        <f t="shared" si="21"/>
        <v>1.8911345101602972E-2</v>
      </c>
      <c r="H36">
        <v>2034</v>
      </c>
      <c r="I36" s="17">
        <f t="shared" si="22"/>
        <v>13956.857777220148</v>
      </c>
      <c r="J36" s="17">
        <f t="shared" si="23"/>
        <v>46983.547987618913</v>
      </c>
      <c r="K36" s="17">
        <f t="shared" si="24"/>
        <v>61669.695907746471</v>
      </c>
      <c r="L36" s="17">
        <f t="shared" si="25"/>
        <v>47536.57156616258</v>
      </c>
      <c r="M36" s="17">
        <f t="shared" si="26"/>
        <v>6893.3127782478869</v>
      </c>
      <c r="O36">
        <v>2034</v>
      </c>
      <c r="P36" s="17">
        <v>1435760.4779999999</v>
      </c>
      <c r="Q36" s="17">
        <v>511867.57900000003</v>
      </c>
      <c r="R36" s="17">
        <v>119137.70699999999</v>
      </c>
      <c r="S36" s="17">
        <v>556749.38699999999</v>
      </c>
      <c r="T36" s="17">
        <f t="shared" si="16"/>
        <v>6202800.4649999999</v>
      </c>
      <c r="U36" s="17">
        <v>8826315.6160000004</v>
      </c>
      <c r="W36">
        <v>2034</v>
      </c>
      <c r="X36" s="17">
        <v>20038704793599.617</v>
      </c>
      <c r="Y36" s="17">
        <v>24049354961252.816</v>
      </c>
      <c r="Z36" s="17">
        <v>7347186161836.1982</v>
      </c>
      <c r="AA36" s="17">
        <v>26465957079542.645</v>
      </c>
      <c r="AB36" s="17">
        <v>42757843706306.438</v>
      </c>
    </row>
    <row r="37" spans="1:28">
      <c r="A37">
        <v>2035</v>
      </c>
      <c r="B37" s="19">
        <f t="shared" si="17"/>
        <v>2.6209323202187162E-2</v>
      </c>
      <c r="C37" s="19">
        <f t="shared" si="18"/>
        <v>1.5729530425002913E-2</v>
      </c>
      <c r="D37" s="19">
        <f t="shared" si="19"/>
        <v>1.8151642959873593E-2</v>
      </c>
      <c r="E37" s="19">
        <f t="shared" si="20"/>
        <v>1.411032671047896E-2</v>
      </c>
      <c r="F37" s="19">
        <f t="shared" si="21"/>
        <v>1.9105548261644678E-2</v>
      </c>
      <c r="H37">
        <v>2035</v>
      </c>
      <c r="I37" s="17">
        <f t="shared" si="22"/>
        <v>14322.657573590272</v>
      </c>
      <c r="J37" s="17">
        <f t="shared" si="23"/>
        <v>47722.577135164749</v>
      </c>
      <c r="K37" s="17">
        <f t="shared" si="24"/>
        <v>62789.102209307865</v>
      </c>
      <c r="L37" s="17">
        <f t="shared" si="25"/>
        <v>48207.3281216572</v>
      </c>
      <c r="M37" s="17">
        <f t="shared" si="26"/>
        <v>7025.0132982153145</v>
      </c>
      <c r="O37">
        <v>2035</v>
      </c>
      <c r="P37" s="17">
        <v>1433508.888</v>
      </c>
      <c r="Q37" s="17">
        <v>511600.72699999996</v>
      </c>
      <c r="R37" s="17">
        <v>118499.79</v>
      </c>
      <c r="S37" s="17">
        <v>559982.83400000003</v>
      </c>
      <c r="T37" s="17">
        <f t="shared" si="16"/>
        <v>6269109.7009999994</v>
      </c>
      <c r="U37" s="17">
        <v>8892701.9399999995</v>
      </c>
      <c r="W37">
        <v>2035</v>
      </c>
      <c r="X37" s="17">
        <v>20531656931522.168</v>
      </c>
      <c r="Y37" s="17">
        <v>24414905156663.863</v>
      </c>
      <c r="Z37" s="17">
        <v>7440495426091.5176</v>
      </c>
      <c r="AA37" s="17">
        <v>26995276221133.496</v>
      </c>
      <c r="AB37" s="17">
        <v>44040579017495.633</v>
      </c>
    </row>
    <row r="38" spans="1:28">
      <c r="A38">
        <v>2036</v>
      </c>
      <c r="B38" s="19">
        <f t="shared" si="17"/>
        <v>2.5149613022857231E-2</v>
      </c>
      <c r="C38" s="19">
        <f t="shared" si="18"/>
        <v>1.6005098095079218E-2</v>
      </c>
      <c r="D38" s="19">
        <f t="shared" si="19"/>
        <v>1.81587700931225E-2</v>
      </c>
      <c r="E38" s="19">
        <f t="shared" si="20"/>
        <v>1.4313960198162112E-2</v>
      </c>
      <c r="F38" s="19">
        <f t="shared" si="21"/>
        <v>1.9297700120017192E-2</v>
      </c>
      <c r="H38">
        <v>2036</v>
      </c>
      <c r="I38" s="17">
        <f t="shared" si="22"/>
        <v>14682.866869024961</v>
      </c>
      <c r="J38" s="17">
        <f t="shared" si="23"/>
        <v>48486.381663563043</v>
      </c>
      <c r="K38" s="17">
        <f t="shared" si="24"/>
        <v>63929.275080680251</v>
      </c>
      <c r="L38" s="17">
        <f t="shared" si="25"/>
        <v>48897.365897650343</v>
      </c>
      <c r="M38" s="17">
        <f t="shared" si="26"/>
        <v>7160.5798981834059</v>
      </c>
      <c r="O38">
        <v>2036</v>
      </c>
      <c r="P38" s="17">
        <v>1430922.4979999999</v>
      </c>
      <c r="Q38" s="17">
        <v>511296.03499999997</v>
      </c>
      <c r="R38" s="17">
        <v>117852.825</v>
      </c>
      <c r="S38" s="17">
        <v>563121.98499999999</v>
      </c>
      <c r="T38" s="17">
        <f t="shared" si="16"/>
        <v>6334933.3479999993</v>
      </c>
      <c r="U38" s="17">
        <v>8958126.6909999996</v>
      </c>
      <c r="W38">
        <v>2036</v>
      </c>
      <c r="X38" s="17">
        <v>21010044538026.637</v>
      </c>
      <c r="Y38" s="17">
        <v>24790894696076.488</v>
      </c>
      <c r="Z38" s="17">
        <v>7534245668460.2705</v>
      </c>
      <c r="AA38" s="17">
        <v>27535181745556.168</v>
      </c>
      <c r="AB38" s="17">
        <v>45361796388020.5</v>
      </c>
    </row>
    <row r="39" spans="1:28">
      <c r="A39">
        <v>2037</v>
      </c>
      <c r="B39" s="19">
        <f t="shared" si="17"/>
        <v>2.4183079330990065E-2</v>
      </c>
      <c r="C39" s="19">
        <f t="shared" si="18"/>
        <v>1.6182059612294575E-2</v>
      </c>
      <c r="D39" s="19">
        <f t="shared" si="19"/>
        <v>1.8153115384579976E-2</v>
      </c>
      <c r="E39" s="19">
        <f t="shared" si="20"/>
        <v>1.4514150093723588E-2</v>
      </c>
      <c r="F39" s="19">
        <f t="shared" si="21"/>
        <v>1.948698163799345E-2</v>
      </c>
      <c r="H39">
        <v>2037</v>
      </c>
      <c r="I39" s="17">
        <f t="shared" si="22"/>
        <v>15037.943803324959</v>
      </c>
      <c r="J39" s="17">
        <f t="shared" si="23"/>
        <v>49270.991182027283</v>
      </c>
      <c r="K39" s="17">
        <f t="shared" si="24"/>
        <v>65089.790587672389</v>
      </c>
      <c r="L39" s="17">
        <f t="shared" si="25"/>
        <v>49607.069605476558</v>
      </c>
      <c r="M39" s="17">
        <f t="shared" si="26"/>
        <v>7300.1179871766917</v>
      </c>
      <c r="O39">
        <v>2037</v>
      </c>
      <c r="P39" s="17">
        <v>1428012.1540000001</v>
      </c>
      <c r="Q39" s="17">
        <v>510952.85400000005</v>
      </c>
      <c r="R39" s="17">
        <v>117198.46799999999</v>
      </c>
      <c r="S39" s="17">
        <v>566166.99200000009</v>
      </c>
      <c r="T39" s="17">
        <f t="shared" si="16"/>
        <v>6400259.6069999989</v>
      </c>
      <c r="U39" s="17">
        <v>9022590.0749999993</v>
      </c>
      <c r="W39">
        <v>2037</v>
      </c>
      <c r="X39" s="17">
        <v>21474366522317.027</v>
      </c>
      <c r="Y39" s="17">
        <v>25175153563865.676</v>
      </c>
      <c r="Z39" s="17">
        <v>7628423739316.0234</v>
      </c>
      <c r="AA39" s="17">
        <v>28085885380467.293</v>
      </c>
      <c r="AB39" s="17">
        <v>46722650279661.117</v>
      </c>
    </row>
    <row r="40" spans="1:28">
      <c r="A40">
        <v>2038</v>
      </c>
      <c r="B40" s="19">
        <f t="shared" si="17"/>
        <v>2.3207709986830194E-2</v>
      </c>
      <c r="C40" s="19">
        <f t="shared" si="18"/>
        <v>1.6460071951003519E-2</v>
      </c>
      <c r="D40" s="19">
        <f t="shared" si="19"/>
        <v>1.8030649348019345E-2</v>
      </c>
      <c r="E40" s="19">
        <f t="shared" si="20"/>
        <v>1.4707404520149847E-2</v>
      </c>
      <c r="F40" s="19">
        <f t="shared" si="21"/>
        <v>1.9672545412292131E-2</v>
      </c>
      <c r="H40">
        <v>2038</v>
      </c>
      <c r="I40" s="17">
        <f t="shared" si="22"/>
        <v>15386.940041910775</v>
      </c>
      <c r="J40" s="17">
        <f t="shared" si="23"/>
        <v>50081.995241980716</v>
      </c>
      <c r="K40" s="17">
        <f t="shared" si="24"/>
        <v>66263.401777894716</v>
      </c>
      <c r="L40" s="17">
        <f t="shared" si="25"/>
        <v>50336.66084522353</v>
      </c>
      <c r="M40" s="17">
        <f t="shared" si="26"/>
        <v>7443.7298897945157</v>
      </c>
      <c r="O40">
        <v>2038</v>
      </c>
      <c r="P40" s="17">
        <v>1424791.4609999999</v>
      </c>
      <c r="Q40" s="17">
        <v>510570.78199999989</v>
      </c>
      <c r="R40" s="17">
        <v>116538.74</v>
      </c>
      <c r="S40" s="17">
        <v>569120.05299999996</v>
      </c>
      <c r="T40" s="17">
        <f t="shared" si="16"/>
        <v>6465082.7609999999</v>
      </c>
      <c r="U40" s="17">
        <v>9086103.7970000003</v>
      </c>
      <c r="W40">
        <v>2038</v>
      </c>
      <c r="X40" s="17">
        <v>21923180782633.453</v>
      </c>
      <c r="Y40" s="17">
        <v>25570403474818.367</v>
      </c>
      <c r="Z40" s="17">
        <v>7722253351309.6104</v>
      </c>
      <c r="AA40" s="17">
        <v>28647603088076.641</v>
      </c>
      <c r="AB40" s="17">
        <v>48124329788050.953</v>
      </c>
    </row>
    <row r="41" spans="1:28">
      <c r="A41">
        <v>2039</v>
      </c>
      <c r="B41" s="19">
        <f t="shared" si="17"/>
        <v>2.2423728311611768E-2</v>
      </c>
      <c r="C41" s="19">
        <f t="shared" si="18"/>
        <v>1.6739796273193663E-2</v>
      </c>
      <c r="D41" s="19">
        <f t="shared" si="19"/>
        <v>1.7989781208228584E-2</v>
      </c>
      <c r="E41" s="19">
        <f t="shared" si="20"/>
        <v>1.4892288258423259E-2</v>
      </c>
      <c r="F41" s="19">
        <f t="shared" si="21"/>
        <v>1.9854110708993566E-2</v>
      </c>
      <c r="H41">
        <v>2039</v>
      </c>
      <c r="I41" s="17">
        <f t="shared" si="22"/>
        <v>15731.972604957644</v>
      </c>
      <c r="J41" s="17">
        <f t="shared" si="23"/>
        <v>50920.357639286529</v>
      </c>
      <c r="K41" s="17">
        <f t="shared" si="24"/>
        <v>67455.465877991985</v>
      </c>
      <c r="L41" s="17">
        <f t="shared" si="25"/>
        <v>51086.288908497081</v>
      </c>
      <c r="M41" s="17">
        <f t="shared" si="26"/>
        <v>7591.51852711434</v>
      </c>
      <c r="O41">
        <v>2039</v>
      </c>
      <c r="P41" s="17">
        <v>1421274.537</v>
      </c>
      <c r="Q41" s="17">
        <v>510149.06599999988</v>
      </c>
      <c r="R41" s="17">
        <v>115875.93</v>
      </c>
      <c r="S41" s="17">
        <v>571984.299</v>
      </c>
      <c r="T41" s="17">
        <f t="shared" si="16"/>
        <v>6529399.8170000007</v>
      </c>
      <c r="U41" s="17">
        <v>9148683.6490000002</v>
      </c>
      <c r="W41">
        <v>2039</v>
      </c>
      <c r="X41" s="17">
        <v>22359452080207.859</v>
      </c>
      <c r="Y41" s="17">
        <v>25976972890067.98</v>
      </c>
      <c r="Z41" s="17">
        <v>7816464842195.5879</v>
      </c>
      <c r="AA41" s="17">
        <v>29220555149838.176</v>
      </c>
      <c r="AB41" s="17">
        <v>49568059681692.484</v>
      </c>
    </row>
    <row r="42" spans="1:28">
      <c r="A42">
        <v>2040</v>
      </c>
      <c r="B42" s="19">
        <f t="shared" si="17"/>
        <v>2.1632733585040587E-2</v>
      </c>
      <c r="C42" s="19">
        <f t="shared" si="18"/>
        <v>1.6921218887766099E-2</v>
      </c>
      <c r="D42" s="19">
        <f t="shared" si="19"/>
        <v>1.7931817445823617E-2</v>
      </c>
      <c r="E42" s="19">
        <f t="shared" si="20"/>
        <v>1.506861339891663E-2</v>
      </c>
      <c r="F42" s="19">
        <f t="shared" si="21"/>
        <v>2.0032711818464666E-2</v>
      </c>
      <c r="H42">
        <v>2040</v>
      </c>
      <c r="I42" s="17">
        <f t="shared" si="22"/>
        <v>16072.298177087849</v>
      </c>
      <c r="J42" s="17">
        <f t="shared" si="23"/>
        <v>51781.992156744229</v>
      </c>
      <c r="K42" s="17">
        <f t="shared" si="24"/>
        <v>68665.064977839123</v>
      </c>
      <c r="L42" s="17">
        <f t="shared" si="25"/>
        <v>51856.088446044581</v>
      </c>
      <c r="M42" s="17">
        <f t="shared" si="26"/>
        <v>7743.5972300325566</v>
      </c>
      <c r="O42">
        <v>2040</v>
      </c>
      <c r="P42" s="17">
        <v>1417472.814</v>
      </c>
      <c r="Q42" s="17">
        <v>509686.92700000003</v>
      </c>
      <c r="R42" s="17">
        <v>115212.067</v>
      </c>
      <c r="S42" s="17">
        <v>574763.10199999996</v>
      </c>
      <c r="T42" s="17">
        <f t="shared" si="16"/>
        <v>6593202.0940000005</v>
      </c>
      <c r="U42" s="17">
        <v>9210337.0040000007</v>
      </c>
      <c r="W42">
        <v>2040</v>
      </c>
      <c r="X42" s="17">
        <v>22782045724523.785</v>
      </c>
      <c r="Y42" s="17">
        <v>26392604456309.07</v>
      </c>
      <c r="Z42" s="17">
        <v>7911044066786.1543</v>
      </c>
      <c r="AA42" s="17">
        <v>29804966252834.941</v>
      </c>
      <c r="AB42" s="17">
        <v>51055101472143.258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RowHeight="15"/>
  <cols>
    <col min="1" max="1" width="29.42578125" bestFit="1" customWidth="1"/>
  </cols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47</v>
      </c>
    </row>
    <row r="2" spans="1:7">
      <c r="A2" t="s">
        <v>92</v>
      </c>
      <c r="B2">
        <v>1283198.97</v>
      </c>
      <c r="C2">
        <v>487342.53900000016</v>
      </c>
      <c r="D2">
        <v>127533.93399999999</v>
      </c>
      <c r="E2">
        <v>414438.22399999999</v>
      </c>
      <c r="F2">
        <f t="shared" ref="F2:F16" si="0">G2-B2-C2-D2-E2</f>
        <v>3832493.3220000002</v>
      </c>
      <c r="G2">
        <v>6145006.9890000001</v>
      </c>
    </row>
    <row r="3" spans="1:7">
      <c r="A3" t="s">
        <v>49</v>
      </c>
      <c r="B3">
        <v>1290937.649</v>
      </c>
      <c r="C3">
        <v>488603.11900000006</v>
      </c>
      <c r="D3">
        <v>127723.51300000001</v>
      </c>
      <c r="E3">
        <v>418944.19099999999</v>
      </c>
      <c r="F3">
        <f t="shared" si="0"/>
        <v>3897203.6859999993</v>
      </c>
      <c r="G3">
        <v>6223412.1579999998</v>
      </c>
    </row>
    <row r="4" spans="1:7">
      <c r="A4" t="s">
        <v>50</v>
      </c>
      <c r="B4">
        <v>1298646.577</v>
      </c>
      <c r="C4">
        <v>490118.21000000008</v>
      </c>
      <c r="D4">
        <v>127902.617</v>
      </c>
      <c r="E4">
        <v>423183.34400000004</v>
      </c>
      <c r="F4">
        <f t="shared" si="0"/>
        <v>3962298.8910000012</v>
      </c>
      <c r="G4">
        <v>6302149.6390000004</v>
      </c>
    </row>
    <row r="5" spans="1:7">
      <c r="A5" t="s">
        <v>51</v>
      </c>
      <c r="B5">
        <v>1306343.9110000001</v>
      </c>
      <c r="C5">
        <v>491826.60000000009</v>
      </c>
      <c r="D5">
        <v>128067.79399999999</v>
      </c>
      <c r="E5">
        <v>427295.88300000003</v>
      </c>
      <c r="F5">
        <f t="shared" si="0"/>
        <v>4027874.7990000001</v>
      </c>
      <c r="G5">
        <v>6381408.9869999997</v>
      </c>
    </row>
    <row r="6" spans="1:7">
      <c r="A6" t="s">
        <v>52</v>
      </c>
      <c r="B6">
        <v>1314007.4779999999</v>
      </c>
      <c r="C6">
        <v>493630.60200000007</v>
      </c>
      <c r="D6">
        <v>128213.632</v>
      </c>
      <c r="E6">
        <v>431484.32400000002</v>
      </c>
      <c r="F6">
        <f t="shared" si="0"/>
        <v>4094034.8289999999</v>
      </c>
      <c r="G6">
        <v>6461370.8650000002</v>
      </c>
    </row>
    <row r="7" spans="1:7">
      <c r="A7" t="s">
        <v>53</v>
      </c>
      <c r="B7">
        <v>1321623.49</v>
      </c>
      <c r="C7">
        <v>495449.41199999995</v>
      </c>
      <c r="D7">
        <v>128335.76700000001</v>
      </c>
      <c r="E7">
        <v>435889.70900000003</v>
      </c>
      <c r="F7">
        <f t="shared" si="0"/>
        <v>4160861.0050000008</v>
      </c>
      <c r="G7">
        <v>6542159.3830000004</v>
      </c>
    </row>
    <row r="8" spans="1:7">
      <c r="A8" t="s">
        <v>54</v>
      </c>
      <c r="B8">
        <v>1329209.094</v>
      </c>
      <c r="C8">
        <v>497281.14100000006</v>
      </c>
      <c r="D8">
        <v>128432.99400000001</v>
      </c>
      <c r="E8">
        <v>440565.21700000006</v>
      </c>
      <c r="F8">
        <f t="shared" si="0"/>
        <v>4228359.4670000002</v>
      </c>
      <c r="G8">
        <v>6623847.9129999997</v>
      </c>
    </row>
    <row r="9" spans="1:7">
      <c r="A9" t="s">
        <v>55</v>
      </c>
      <c r="B9">
        <v>1336800.5060000001</v>
      </c>
      <c r="C9">
        <v>499123.10200000007</v>
      </c>
      <c r="D9">
        <v>128505.251</v>
      </c>
      <c r="E9">
        <v>445451.45299999998</v>
      </c>
      <c r="F9">
        <f t="shared" si="0"/>
        <v>4296538.2810000004</v>
      </c>
      <c r="G9">
        <v>6706418.5930000003</v>
      </c>
    </row>
    <row r="10" spans="1:7">
      <c r="A10" t="s">
        <v>56</v>
      </c>
      <c r="B10">
        <v>1344415.227</v>
      </c>
      <c r="C10">
        <v>500892.14199999993</v>
      </c>
      <c r="D10">
        <v>128550.508</v>
      </c>
      <c r="E10">
        <v>450440.424</v>
      </c>
      <c r="F10">
        <f t="shared" si="0"/>
        <v>4365472.9520000098</v>
      </c>
      <c r="G10">
        <v>6789771.2530000098</v>
      </c>
    </row>
    <row r="11" spans="1:7">
      <c r="A11" t="s">
        <v>57</v>
      </c>
      <c r="B11">
        <v>1352068.091</v>
      </c>
      <c r="C11">
        <v>502486.17799999996</v>
      </c>
      <c r="D11">
        <v>128566.659</v>
      </c>
      <c r="E11">
        <v>455371.42100000003</v>
      </c>
      <c r="F11">
        <f t="shared" si="0"/>
        <v>4435248.7049999991</v>
      </c>
      <c r="G11">
        <v>6873741.0539999995</v>
      </c>
    </row>
    <row r="12" spans="1:7">
      <c r="A12" t="s">
        <v>58</v>
      </c>
      <c r="B12">
        <v>1359755.102</v>
      </c>
      <c r="C12">
        <v>503835.89700000006</v>
      </c>
      <c r="D12">
        <v>128551.87300000001</v>
      </c>
      <c r="E12">
        <v>460129</v>
      </c>
      <c r="F12">
        <f t="shared" si="0"/>
        <v>4505897.2870000005</v>
      </c>
      <c r="G12">
        <v>6958169.159</v>
      </c>
    </row>
    <row r="13" spans="1:7">
      <c r="A13" t="s">
        <v>59</v>
      </c>
      <c r="B13">
        <v>1367480.264</v>
      </c>
      <c r="C13">
        <v>504894.84199999995</v>
      </c>
      <c r="D13">
        <v>128505.399</v>
      </c>
      <c r="E13">
        <v>464680.01200000005</v>
      </c>
      <c r="F13">
        <f t="shared" si="0"/>
        <v>4577448.0690000001</v>
      </c>
      <c r="G13">
        <v>7043008.5860000001</v>
      </c>
    </row>
    <row r="14" spans="1:7">
      <c r="A14" t="s">
        <v>60</v>
      </c>
      <c r="B14">
        <v>1375198.6189999999</v>
      </c>
      <c r="C14">
        <v>505686.86300000001</v>
      </c>
      <c r="D14">
        <v>128426.38400000001</v>
      </c>
      <c r="E14">
        <v>469064.435</v>
      </c>
      <c r="F14">
        <f t="shared" si="0"/>
        <v>4649800.6340000005</v>
      </c>
      <c r="G14">
        <v>7128176.9349999996</v>
      </c>
    </row>
    <row r="15" spans="1:7">
      <c r="A15" t="s">
        <v>61</v>
      </c>
      <c r="B15">
        <v>1382793.2120000001</v>
      </c>
      <c r="C15">
        <v>506301.89999999997</v>
      </c>
      <c r="D15">
        <v>128312.92</v>
      </c>
      <c r="E15">
        <v>473328.14</v>
      </c>
      <c r="F15">
        <f t="shared" si="0"/>
        <v>4722690.2799999993</v>
      </c>
      <c r="G15">
        <v>7213426.4519999996</v>
      </c>
    </row>
    <row r="16" spans="1:7">
      <c r="A16" t="s">
        <v>62</v>
      </c>
      <c r="B16">
        <v>1390110.388</v>
      </c>
      <c r="C16">
        <v>506872.00999999995</v>
      </c>
      <c r="D16">
        <v>128162.87300000001</v>
      </c>
      <c r="E16">
        <v>477545.10699999996</v>
      </c>
      <c r="F16">
        <f t="shared" si="0"/>
        <v>4795762.6550000003</v>
      </c>
      <c r="G16">
        <v>7298453.0329999998</v>
      </c>
    </row>
    <row r="17" spans="1:7">
      <c r="A17" t="s">
        <v>21</v>
      </c>
      <c r="B17">
        <v>1397028.5530000001</v>
      </c>
      <c r="C17">
        <v>507491.95199999999</v>
      </c>
      <c r="D17">
        <v>127974.958</v>
      </c>
      <c r="E17">
        <v>481769.82</v>
      </c>
      <c r="F17">
        <f>G17-B17-C17-D17-E17</f>
        <v>4868743.5370000005</v>
      </c>
      <c r="G17">
        <v>7383008.8200000003</v>
      </c>
    </row>
    <row r="18" spans="1:7">
      <c r="A18" t="s">
        <v>22</v>
      </c>
      <c r="B18">
        <v>1403500.365</v>
      </c>
      <c r="C18">
        <v>508193.26700000011</v>
      </c>
      <c r="D18">
        <v>127748.51300000001</v>
      </c>
      <c r="E18">
        <v>486009.85</v>
      </c>
      <c r="F18">
        <f t="shared" ref="F18:F42" si="1">G18-B18-C18-D18-E18</f>
        <v>4941512.2850000001</v>
      </c>
      <c r="G18">
        <v>7466964.2800000003</v>
      </c>
    </row>
    <row r="19" spans="1:7">
      <c r="A19" t="s">
        <v>23</v>
      </c>
      <c r="B19">
        <v>1409517.3970000001</v>
      </c>
      <c r="C19">
        <v>508943.60600000009</v>
      </c>
      <c r="D19">
        <v>127484.45</v>
      </c>
      <c r="E19">
        <v>490246.93799999997</v>
      </c>
      <c r="F19">
        <f t="shared" si="1"/>
        <v>5014069.71</v>
      </c>
      <c r="G19">
        <v>7550262.1009999998</v>
      </c>
    </row>
    <row r="20" spans="1:7">
      <c r="A20" t="s">
        <v>24</v>
      </c>
      <c r="B20">
        <v>1415045.9280000001</v>
      </c>
      <c r="C20">
        <v>509697.10399999993</v>
      </c>
      <c r="D20">
        <v>127185.33199999999</v>
      </c>
      <c r="E20">
        <v>494479.587</v>
      </c>
      <c r="F20">
        <f t="shared" si="1"/>
        <v>5086411.3739999989</v>
      </c>
      <c r="G20">
        <v>7632819.3250000002</v>
      </c>
    </row>
    <row r="21" spans="1:7">
      <c r="A21" t="s">
        <v>25</v>
      </c>
      <c r="B21">
        <v>1420062.0220000001</v>
      </c>
      <c r="C21">
        <v>510381.37900000007</v>
      </c>
      <c r="D21">
        <v>126854.745</v>
      </c>
      <c r="E21">
        <v>498700.95600000001</v>
      </c>
      <c r="F21">
        <f t="shared" si="1"/>
        <v>5158577.8210000005</v>
      </c>
      <c r="G21">
        <v>7714576.9230000004</v>
      </c>
    </row>
    <row r="22" spans="1:7">
      <c r="A22" t="s">
        <v>26</v>
      </c>
      <c r="B22">
        <v>1424548.2660000001</v>
      </c>
      <c r="C22">
        <v>510945.01500000001</v>
      </c>
      <c r="D22">
        <v>126495.647</v>
      </c>
      <c r="E22">
        <v>502904.766</v>
      </c>
      <c r="F22">
        <f t="shared" si="1"/>
        <v>5230588.6150000012</v>
      </c>
      <c r="G22">
        <v>7795482.3090000004</v>
      </c>
    </row>
    <row r="23" spans="1:7">
      <c r="A23" t="s">
        <v>27</v>
      </c>
      <c r="B23">
        <v>1428480.534</v>
      </c>
      <c r="C23">
        <v>511376.52600000007</v>
      </c>
      <c r="D23">
        <v>126109.47500000001</v>
      </c>
      <c r="E23">
        <v>507091.56799999997</v>
      </c>
      <c r="F23">
        <f t="shared" si="1"/>
        <v>5302406.5309999995</v>
      </c>
      <c r="G23">
        <v>7875464.6339999996</v>
      </c>
    </row>
    <row r="24" spans="1:7">
      <c r="A24" t="s">
        <v>28</v>
      </c>
      <c r="B24">
        <v>1431849.6510000001</v>
      </c>
      <c r="C24">
        <v>511698.00400000002</v>
      </c>
      <c r="D24">
        <v>125696.76300000001</v>
      </c>
      <c r="E24">
        <v>511260.97200000001</v>
      </c>
      <c r="F24">
        <f t="shared" si="1"/>
        <v>5373963.5920000002</v>
      </c>
      <c r="G24">
        <v>7954468.9819999998</v>
      </c>
    </row>
    <row r="25" spans="1:7">
      <c r="A25" t="s">
        <v>29</v>
      </c>
      <c r="B25">
        <v>1434676.1159999999</v>
      </c>
      <c r="C25">
        <v>511931.25700000004</v>
      </c>
      <c r="D25">
        <v>125258.6</v>
      </c>
      <c r="E25">
        <v>515403.58099999995</v>
      </c>
      <c r="F25">
        <f t="shared" si="1"/>
        <v>5445217.9209999992</v>
      </c>
      <c r="G25">
        <v>8032487.4749999996</v>
      </c>
    </row>
    <row r="26" spans="1:7">
      <c r="A26" t="s">
        <v>30</v>
      </c>
      <c r="B26">
        <v>1436995.094</v>
      </c>
      <c r="C26">
        <v>512110.18700000003</v>
      </c>
      <c r="D26">
        <v>124795.916</v>
      </c>
      <c r="E26">
        <v>519506.94299999997</v>
      </c>
      <c r="F26">
        <f t="shared" si="1"/>
        <v>5516124.6830000002</v>
      </c>
      <c r="G26">
        <v>8109532.8229999999</v>
      </c>
    </row>
    <row r="27" spans="1:7">
      <c r="A27" t="s">
        <v>31</v>
      </c>
      <c r="B27">
        <v>1438835.6969999999</v>
      </c>
      <c r="C27">
        <v>512259.56900000002</v>
      </c>
      <c r="D27">
        <v>124309.808</v>
      </c>
      <c r="E27">
        <v>523560.27100000001</v>
      </c>
      <c r="F27">
        <f t="shared" si="1"/>
        <v>5586648.4120000005</v>
      </c>
      <c r="G27">
        <v>8185613.7570000002</v>
      </c>
    </row>
    <row r="28" spans="1:7">
      <c r="A28" t="s">
        <v>32</v>
      </c>
      <c r="B28">
        <v>1440205.3759999999</v>
      </c>
      <c r="C28">
        <v>512385.68399999989</v>
      </c>
      <c r="D28">
        <v>123801.486</v>
      </c>
      <c r="E28">
        <v>527559.1</v>
      </c>
      <c r="F28">
        <f t="shared" si="1"/>
        <v>5656758.4780000001</v>
      </c>
      <c r="G28">
        <v>8260710.1239999998</v>
      </c>
    </row>
    <row r="29" spans="1:7">
      <c r="A29" t="s">
        <v>33</v>
      </c>
      <c r="B29">
        <v>1441105.7919999999</v>
      </c>
      <c r="C29">
        <v>512481.04300000001</v>
      </c>
      <c r="D29">
        <v>123272.52800000001</v>
      </c>
      <c r="E29">
        <v>531499.46</v>
      </c>
      <c r="F29">
        <f t="shared" si="1"/>
        <v>5726442.8200000003</v>
      </c>
      <c r="G29">
        <v>8334801.6430000002</v>
      </c>
    </row>
    <row r="30" spans="1:7">
      <c r="A30" t="s">
        <v>34</v>
      </c>
      <c r="B30">
        <v>1441555.1429999999</v>
      </c>
      <c r="C30">
        <v>512540.29100000008</v>
      </c>
      <c r="D30">
        <v>122724.751</v>
      </c>
      <c r="E30">
        <v>535371.53300000005</v>
      </c>
      <c r="F30">
        <f t="shared" si="1"/>
        <v>5795708.6339999996</v>
      </c>
      <c r="G30">
        <v>8407900.352</v>
      </c>
    </row>
    <row r="31" spans="1:7">
      <c r="A31" t="s">
        <v>35</v>
      </c>
      <c r="B31">
        <v>1441574.2180000001</v>
      </c>
      <c r="C31">
        <v>512553.76400000008</v>
      </c>
      <c r="D31">
        <v>122160.14200000001</v>
      </c>
      <c r="E31">
        <v>539164.36199999996</v>
      </c>
      <c r="F31">
        <f t="shared" si="1"/>
        <v>5864574.8700000001</v>
      </c>
      <c r="G31">
        <v>8480027.3560000006</v>
      </c>
    </row>
    <row r="32" spans="1:7">
      <c r="A32" t="s">
        <v>36</v>
      </c>
      <c r="B32">
        <v>1441181.8130000001</v>
      </c>
      <c r="C32">
        <v>512514.74600000004</v>
      </c>
      <c r="D32">
        <v>121580.505</v>
      </c>
      <c r="E32">
        <v>542869.33199999994</v>
      </c>
      <c r="F32">
        <f t="shared" si="1"/>
        <v>5933052.2479999997</v>
      </c>
      <c r="G32">
        <v>8551198.6439999994</v>
      </c>
    </row>
    <row r="33" spans="1:7">
      <c r="A33" t="s">
        <v>37</v>
      </c>
      <c r="B33">
        <v>1440391.65</v>
      </c>
      <c r="C33">
        <v>512422.80900000012</v>
      </c>
      <c r="D33">
        <v>120987.465</v>
      </c>
      <c r="E33">
        <v>546481.57700000005</v>
      </c>
      <c r="F33">
        <f t="shared" si="1"/>
        <v>6001132.2740000002</v>
      </c>
      <c r="G33">
        <v>8621415.7750000004</v>
      </c>
    </row>
    <row r="34" spans="1:7">
      <c r="A34" t="s">
        <v>38</v>
      </c>
      <c r="B34">
        <v>1439215.3470000001</v>
      </c>
      <c r="C34">
        <v>512282.23099999991</v>
      </c>
      <c r="D34">
        <v>120382.18700000001</v>
      </c>
      <c r="E34">
        <v>549999.43000000005</v>
      </c>
      <c r="F34">
        <f t="shared" si="1"/>
        <v>6068794.3109999998</v>
      </c>
      <c r="G34">
        <v>8690673.5059999991</v>
      </c>
    </row>
    <row r="35" spans="1:7">
      <c r="A35" t="s">
        <v>39</v>
      </c>
      <c r="B35">
        <v>1437667.004</v>
      </c>
      <c r="C35">
        <v>512095.76200000005</v>
      </c>
      <c r="D35">
        <v>119765.44</v>
      </c>
      <c r="E35">
        <v>553421.83499999996</v>
      </c>
      <c r="F35">
        <f t="shared" si="1"/>
        <v>6136023.0729999999</v>
      </c>
      <c r="G35">
        <v>8758973.1140000001</v>
      </c>
    </row>
    <row r="36" spans="1:7">
      <c r="A36" t="s">
        <v>40</v>
      </c>
      <c r="B36">
        <v>1435760.4779999999</v>
      </c>
      <c r="C36">
        <v>511867.57900000003</v>
      </c>
      <c r="D36">
        <v>119137.70699999999</v>
      </c>
      <c r="E36">
        <v>556749.38699999999</v>
      </c>
      <c r="F36">
        <f t="shared" si="1"/>
        <v>6202800.4649999999</v>
      </c>
      <c r="G36">
        <v>8826315.6160000004</v>
      </c>
    </row>
    <row r="37" spans="1:7">
      <c r="A37" t="s">
        <v>41</v>
      </c>
      <c r="B37">
        <v>1433508.888</v>
      </c>
      <c r="C37">
        <v>511600.72699999996</v>
      </c>
      <c r="D37">
        <v>118499.79</v>
      </c>
      <c r="E37">
        <v>559982.83400000003</v>
      </c>
      <c r="F37">
        <f t="shared" si="1"/>
        <v>6269109.7009999994</v>
      </c>
      <c r="G37">
        <v>8892701.9399999995</v>
      </c>
    </row>
    <row r="38" spans="1:7">
      <c r="A38" t="s">
        <v>42</v>
      </c>
      <c r="B38">
        <v>1430922.4979999999</v>
      </c>
      <c r="C38">
        <v>511296.03499999997</v>
      </c>
      <c r="D38">
        <v>117852.825</v>
      </c>
      <c r="E38">
        <v>563121.98499999999</v>
      </c>
      <c r="F38">
        <f t="shared" si="1"/>
        <v>6334933.3479999993</v>
      </c>
      <c r="G38">
        <v>8958126.6909999996</v>
      </c>
    </row>
    <row r="39" spans="1:7">
      <c r="A39" t="s">
        <v>43</v>
      </c>
      <c r="B39">
        <v>1428012.1540000001</v>
      </c>
      <c r="C39">
        <v>510952.85400000005</v>
      </c>
      <c r="D39">
        <v>117198.46799999999</v>
      </c>
      <c r="E39">
        <v>566166.99200000009</v>
      </c>
      <c r="F39">
        <f t="shared" si="1"/>
        <v>6400259.6069999989</v>
      </c>
      <c r="G39">
        <v>9022590.0749999993</v>
      </c>
    </row>
    <row r="40" spans="1:7">
      <c r="A40" t="s">
        <v>44</v>
      </c>
      <c r="B40">
        <v>1424791.4609999999</v>
      </c>
      <c r="C40">
        <v>510570.78199999989</v>
      </c>
      <c r="D40">
        <v>116538.74</v>
      </c>
      <c r="E40">
        <v>569120.05299999996</v>
      </c>
      <c r="F40">
        <f t="shared" si="1"/>
        <v>6465082.7609999999</v>
      </c>
      <c r="G40">
        <v>9086103.7970000003</v>
      </c>
    </row>
    <row r="41" spans="1:7">
      <c r="A41" t="s">
        <v>45</v>
      </c>
      <c r="B41">
        <v>1421274.537</v>
      </c>
      <c r="C41">
        <v>510149.06599999988</v>
      </c>
      <c r="D41">
        <v>115875.93</v>
      </c>
      <c r="E41">
        <v>571984.299</v>
      </c>
      <c r="F41">
        <f t="shared" si="1"/>
        <v>6529399.8170000007</v>
      </c>
      <c r="G41">
        <v>9148683.6490000002</v>
      </c>
    </row>
    <row r="42" spans="1:7">
      <c r="A42" t="s">
        <v>46</v>
      </c>
      <c r="B42">
        <v>1417472.814</v>
      </c>
      <c r="C42">
        <v>509686.92700000003</v>
      </c>
      <c r="D42">
        <v>115212.067</v>
      </c>
      <c r="E42">
        <v>574763.10199999996</v>
      </c>
      <c r="F42">
        <f t="shared" si="1"/>
        <v>6593202.0940000005</v>
      </c>
      <c r="G42">
        <v>9210337.0040000007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D32" sqref="D32:S32"/>
    </sheetView>
  </sheetViews>
  <sheetFormatPr defaultRowHeight="15"/>
  <cols>
    <col min="3" max="3" width="20.42578125" bestFit="1" customWidth="1"/>
  </cols>
  <sheetData>
    <row r="1" spans="1:19"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</row>
    <row r="2" spans="1:19">
      <c r="A2" s="23">
        <v>136</v>
      </c>
      <c r="B2" s="24" t="s">
        <v>63</v>
      </c>
      <c r="C2" s="26" t="s">
        <v>7</v>
      </c>
      <c r="D2" s="21">
        <f>SUM(D3:D30)</f>
        <v>487342.53900000016</v>
      </c>
      <c r="E2" s="21">
        <f t="shared" ref="E2:S2" si="0">SUM(E3:E30)</f>
        <v>488603.11900000006</v>
      </c>
      <c r="F2" s="21">
        <f t="shared" si="0"/>
        <v>490118.21000000008</v>
      </c>
      <c r="G2" s="21">
        <f t="shared" si="0"/>
        <v>491826.60000000009</v>
      </c>
      <c r="H2" s="21">
        <f t="shared" si="0"/>
        <v>493630.60200000007</v>
      </c>
      <c r="I2" s="21">
        <f t="shared" si="0"/>
        <v>495449.41199999995</v>
      </c>
      <c r="J2" s="21">
        <f t="shared" si="0"/>
        <v>497281.14100000006</v>
      </c>
      <c r="K2" s="21">
        <f t="shared" si="0"/>
        <v>499123.10200000007</v>
      </c>
      <c r="L2" s="21">
        <f t="shared" si="0"/>
        <v>500892.14199999993</v>
      </c>
      <c r="M2" s="21">
        <f t="shared" si="0"/>
        <v>502486.17799999996</v>
      </c>
      <c r="N2" s="21">
        <f t="shared" si="0"/>
        <v>503835.89700000006</v>
      </c>
      <c r="O2" s="21">
        <f t="shared" si="0"/>
        <v>504894.84199999995</v>
      </c>
      <c r="P2" s="21">
        <f t="shared" si="0"/>
        <v>505686.86300000001</v>
      </c>
      <c r="Q2" s="21">
        <f t="shared" si="0"/>
        <v>506301.89999999997</v>
      </c>
      <c r="R2" s="21">
        <f t="shared" si="0"/>
        <v>506872.00999999995</v>
      </c>
      <c r="S2" s="21">
        <f t="shared" si="0"/>
        <v>507491.95199999999</v>
      </c>
    </row>
    <row r="3" spans="1:19">
      <c r="A3" s="23">
        <v>179</v>
      </c>
      <c r="B3" s="24" t="s">
        <v>63</v>
      </c>
      <c r="C3" s="25" t="s">
        <v>85</v>
      </c>
      <c r="D3" s="21">
        <v>8069.2759999999998</v>
      </c>
      <c r="E3" s="21">
        <v>8097.7479999999996</v>
      </c>
      <c r="F3" s="21">
        <v>8134.4120000000003</v>
      </c>
      <c r="G3" s="21">
        <v>8175.8519999999999</v>
      </c>
      <c r="H3" s="21">
        <v>8216.8050000000003</v>
      </c>
      <c r="I3" s="21">
        <v>8253.65</v>
      </c>
      <c r="J3" s="21">
        <v>8284.7350000000006</v>
      </c>
      <c r="K3" s="21">
        <v>8311.7829999999994</v>
      </c>
      <c r="L3" s="21">
        <v>8338.4529999999995</v>
      </c>
      <c r="M3" s="21">
        <v>8370.0380000000005</v>
      </c>
      <c r="N3" s="21">
        <v>8409.9490000000005</v>
      </c>
      <c r="O3" s="21">
        <v>8459.8639999999996</v>
      </c>
      <c r="P3" s="21">
        <v>8517.5480000000007</v>
      </c>
      <c r="Q3" s="21">
        <v>8577.7819999999992</v>
      </c>
      <c r="R3" s="21">
        <v>8633.2199999999993</v>
      </c>
      <c r="S3" s="21">
        <v>8678.6569999999992</v>
      </c>
    </row>
    <row r="4" spans="1:19">
      <c r="A4" s="23">
        <v>180</v>
      </c>
      <c r="B4" s="24" t="s">
        <v>63</v>
      </c>
      <c r="C4" s="25" t="s">
        <v>86</v>
      </c>
      <c r="D4" s="21">
        <v>10282.032999999999</v>
      </c>
      <c r="E4" s="21">
        <v>10319.019</v>
      </c>
      <c r="F4" s="21">
        <v>10364.885</v>
      </c>
      <c r="G4" s="21">
        <v>10419.031999999999</v>
      </c>
      <c r="H4" s="21">
        <v>10480.117</v>
      </c>
      <c r="I4" s="21">
        <v>10546.886</v>
      </c>
      <c r="J4" s="21">
        <v>10619.566999999999</v>
      </c>
      <c r="K4" s="21">
        <v>10697.834999999999</v>
      </c>
      <c r="L4" s="21">
        <v>10779.173000000001</v>
      </c>
      <c r="M4" s="21">
        <v>10860.29</v>
      </c>
      <c r="N4" s="21">
        <v>10938.739</v>
      </c>
      <c r="O4" s="21">
        <v>11013.083000000001</v>
      </c>
      <c r="P4" s="21">
        <v>11083.55</v>
      </c>
      <c r="Q4" s="21">
        <v>11151.512000000001</v>
      </c>
      <c r="R4" s="21">
        <v>11219.161</v>
      </c>
      <c r="S4" s="21">
        <v>11287.94</v>
      </c>
    </row>
    <row r="5" spans="1:19">
      <c r="A5" s="23">
        <v>138</v>
      </c>
      <c r="B5" s="24" t="s">
        <v>63</v>
      </c>
      <c r="C5" s="25" t="s">
        <v>64</v>
      </c>
      <c r="D5" s="21">
        <v>7997.7870000000003</v>
      </c>
      <c r="E5" s="21">
        <v>7930.5460000000003</v>
      </c>
      <c r="F5" s="21">
        <v>7866.0860000000002</v>
      </c>
      <c r="G5" s="21">
        <v>7803.8810000000003</v>
      </c>
      <c r="H5" s="21">
        <v>7743.2640000000001</v>
      </c>
      <c r="I5" s="21">
        <v>7683.7629999999999</v>
      </c>
      <c r="J5" s="21">
        <v>7624.9589999999998</v>
      </c>
      <c r="K5" s="21">
        <v>7566.9489999999996</v>
      </c>
      <c r="L5" s="21">
        <v>7510.3310000000001</v>
      </c>
      <c r="M5" s="21">
        <v>7456.03</v>
      </c>
      <c r="N5" s="21">
        <v>7404.59</v>
      </c>
      <c r="O5" s="21">
        <v>7356.2129999999997</v>
      </c>
      <c r="P5" s="21">
        <v>7310.3829999999998</v>
      </c>
      <c r="Q5" s="21">
        <v>7266.1409999999996</v>
      </c>
      <c r="R5" s="21">
        <v>7222.1450000000004</v>
      </c>
      <c r="S5" s="21">
        <v>7177.3959999999997</v>
      </c>
    </row>
    <row r="6" spans="1:19">
      <c r="A6" s="23">
        <v>165</v>
      </c>
      <c r="B6" s="24" t="s">
        <v>63</v>
      </c>
      <c r="C6" s="25" t="s">
        <v>78</v>
      </c>
      <c r="D6" s="21">
        <v>4428.0720000000001</v>
      </c>
      <c r="E6" s="21">
        <v>4408.08</v>
      </c>
      <c r="F6" s="21">
        <v>4395.8190000000004</v>
      </c>
      <c r="G6" s="21">
        <v>4388.9459999999999</v>
      </c>
      <c r="H6" s="21">
        <v>4383.92</v>
      </c>
      <c r="I6" s="21">
        <v>4378.0569999999998</v>
      </c>
      <c r="J6" s="21">
        <v>4370.6989999999996</v>
      </c>
      <c r="K6" s="21">
        <v>4362.2659999999996</v>
      </c>
      <c r="L6" s="21">
        <v>4352.4279999999999</v>
      </c>
      <c r="M6" s="21">
        <v>4341.0839999999998</v>
      </c>
      <c r="N6" s="21">
        <v>4328.1530000000002</v>
      </c>
      <c r="O6" s="21">
        <v>4313.3710000000001</v>
      </c>
      <c r="P6" s="21">
        <v>4296.5259999999998</v>
      </c>
      <c r="Q6" s="21">
        <v>4277.8059999999996</v>
      </c>
      <c r="R6" s="21">
        <v>4257.5330000000004</v>
      </c>
      <c r="S6" s="21">
        <v>4236.0159999999996</v>
      </c>
    </row>
    <row r="7" spans="1:19">
      <c r="A7" s="23">
        <v>120</v>
      </c>
      <c r="B7" s="24" t="s">
        <v>63</v>
      </c>
      <c r="C7" s="25" t="s">
        <v>91</v>
      </c>
      <c r="D7" s="21">
        <v>943.28599999999994</v>
      </c>
      <c r="E7" s="21">
        <v>960.28200000000004</v>
      </c>
      <c r="F7" s="21">
        <v>976.96600000000001</v>
      </c>
      <c r="G7" s="21">
        <v>993.56299999999999</v>
      </c>
      <c r="H7" s="21">
        <v>1010.41</v>
      </c>
      <c r="I7" s="21">
        <v>1027.6579999999999</v>
      </c>
      <c r="J7" s="21">
        <v>1045.509</v>
      </c>
      <c r="K7" s="21">
        <v>1063.712</v>
      </c>
      <c r="L7" s="21">
        <v>1081.5630000000001</v>
      </c>
      <c r="M7" s="21">
        <v>1098.076</v>
      </c>
      <c r="N7" s="21">
        <v>1112.607</v>
      </c>
      <c r="O7" s="21">
        <v>1124.835</v>
      </c>
      <c r="P7" s="21">
        <v>1135.0619999999999</v>
      </c>
      <c r="Q7" s="21">
        <v>1143.896</v>
      </c>
      <c r="R7" s="21">
        <v>1152.309</v>
      </c>
      <c r="S7" s="21">
        <v>1160.9849999999999</v>
      </c>
    </row>
    <row r="8" spans="1:19">
      <c r="A8" s="23">
        <v>139</v>
      </c>
      <c r="B8" s="24" t="s">
        <v>63</v>
      </c>
      <c r="C8" s="25" t="s">
        <v>65</v>
      </c>
      <c r="D8" s="21">
        <v>10289.593999999999</v>
      </c>
      <c r="E8" s="21">
        <v>10271.204</v>
      </c>
      <c r="F8" s="21">
        <v>10252.439</v>
      </c>
      <c r="G8" s="21">
        <v>10239.277</v>
      </c>
      <c r="H8" s="21">
        <v>10239.536</v>
      </c>
      <c r="I8" s="21">
        <v>10258.175999999999</v>
      </c>
      <c r="J8" s="21">
        <v>10298.288</v>
      </c>
      <c r="K8" s="21">
        <v>10356.585999999999</v>
      </c>
      <c r="L8" s="21">
        <v>10423.794</v>
      </c>
      <c r="M8" s="21">
        <v>10486.844999999999</v>
      </c>
      <c r="N8" s="21">
        <v>10536.286</v>
      </c>
      <c r="O8" s="21">
        <v>10568.715</v>
      </c>
      <c r="P8" s="21">
        <v>10586.754999999999</v>
      </c>
      <c r="Q8" s="21">
        <v>10594.481</v>
      </c>
      <c r="R8" s="21">
        <v>10598.526</v>
      </c>
      <c r="S8" s="21">
        <v>10603.762000000001</v>
      </c>
    </row>
    <row r="9" spans="1:19">
      <c r="A9" s="23">
        <v>149</v>
      </c>
      <c r="B9" s="24" t="s">
        <v>63</v>
      </c>
      <c r="C9" s="25" t="s">
        <v>70</v>
      </c>
      <c r="D9" s="21">
        <v>5341.1940000000004</v>
      </c>
      <c r="E9" s="21">
        <v>5358.0619999999999</v>
      </c>
      <c r="F9" s="21">
        <v>5372.8010000000004</v>
      </c>
      <c r="G9" s="21">
        <v>5386.9679999999998</v>
      </c>
      <c r="H9" s="21">
        <v>5402.7610000000004</v>
      </c>
      <c r="I9" s="21">
        <v>5421.7020000000002</v>
      </c>
      <c r="J9" s="21">
        <v>5444.3029999999999</v>
      </c>
      <c r="K9" s="21">
        <v>5469.9570000000003</v>
      </c>
      <c r="L9" s="21">
        <v>5497.7950000000001</v>
      </c>
      <c r="M9" s="21">
        <v>5526.4470000000001</v>
      </c>
      <c r="N9" s="21">
        <v>5554.8440000000001</v>
      </c>
      <c r="O9" s="21">
        <v>5582.8729999999996</v>
      </c>
      <c r="P9" s="21">
        <v>5610.66</v>
      </c>
      <c r="Q9" s="21">
        <v>5637.817</v>
      </c>
      <c r="R9" s="21">
        <v>5663.9139999999998</v>
      </c>
      <c r="S9" s="21">
        <v>5688.6949999999997</v>
      </c>
    </row>
    <row r="10" spans="1:19">
      <c r="A10" s="23">
        <v>150</v>
      </c>
      <c r="B10" s="24" t="s">
        <v>63</v>
      </c>
      <c r="C10" s="25" t="s">
        <v>71</v>
      </c>
      <c r="D10" s="21">
        <v>1399.1120000000001</v>
      </c>
      <c r="E10" s="21">
        <v>1391.729</v>
      </c>
      <c r="F10" s="21">
        <v>1382.732</v>
      </c>
      <c r="G10" s="21">
        <v>1372.9090000000001</v>
      </c>
      <c r="H10" s="21">
        <v>1363.5650000000001</v>
      </c>
      <c r="I10" s="21">
        <v>1355.6479999999999</v>
      </c>
      <c r="J10" s="21">
        <v>1349.297</v>
      </c>
      <c r="K10" s="21">
        <v>1344.0719999999999</v>
      </c>
      <c r="L10" s="21">
        <v>1339.712</v>
      </c>
      <c r="M10" s="21">
        <v>1335.83</v>
      </c>
      <c r="N10" s="21">
        <v>1332.1020000000001</v>
      </c>
      <c r="O10" s="21">
        <v>1328.4490000000001</v>
      </c>
      <c r="P10" s="21">
        <v>1324.934</v>
      </c>
      <c r="Q10" s="21">
        <v>1321.56</v>
      </c>
      <c r="R10" s="21">
        <v>1318.3589999999999</v>
      </c>
      <c r="S10" s="21">
        <v>1315.3209999999999</v>
      </c>
    </row>
    <row r="11" spans="1:19">
      <c r="A11" s="23">
        <v>152</v>
      </c>
      <c r="B11" s="24" t="s">
        <v>63</v>
      </c>
      <c r="C11" s="25" t="s">
        <v>72</v>
      </c>
      <c r="D11" s="21">
        <v>5187.9539999999997</v>
      </c>
      <c r="E11" s="21">
        <v>5200.4790000000003</v>
      </c>
      <c r="F11" s="21">
        <v>5213.3729999999996</v>
      </c>
      <c r="G11" s="21">
        <v>5227.1030000000001</v>
      </c>
      <c r="H11" s="21">
        <v>5242.1850000000004</v>
      </c>
      <c r="I11" s="21">
        <v>5258.9269999999997</v>
      </c>
      <c r="J11" s="21">
        <v>5277.57</v>
      </c>
      <c r="K11" s="21">
        <v>5298.0140000000001</v>
      </c>
      <c r="L11" s="21">
        <v>5319.902</v>
      </c>
      <c r="M11" s="21">
        <v>5342.6459999999997</v>
      </c>
      <c r="N11" s="21">
        <v>5365.7820000000002</v>
      </c>
      <c r="O11" s="21">
        <v>5389.2420000000002</v>
      </c>
      <c r="P11" s="21">
        <v>5412.98</v>
      </c>
      <c r="Q11" s="21">
        <v>5436.616</v>
      </c>
      <c r="R11" s="21">
        <v>5459.7169999999996</v>
      </c>
      <c r="S11" s="21">
        <v>5481.9660000000003</v>
      </c>
    </row>
    <row r="12" spans="1:19">
      <c r="A12" s="23">
        <v>181</v>
      </c>
      <c r="B12" s="24" t="s">
        <v>63</v>
      </c>
      <c r="C12" s="25" t="s">
        <v>87</v>
      </c>
      <c r="D12" s="21">
        <v>59608.201000000001</v>
      </c>
      <c r="E12" s="21">
        <v>59911.252</v>
      </c>
      <c r="F12" s="21">
        <v>60225.076000000001</v>
      </c>
      <c r="G12" s="21">
        <v>60550.097000000002</v>
      </c>
      <c r="H12" s="21">
        <v>60886.607000000004</v>
      </c>
      <c r="I12" s="21">
        <v>61233.9</v>
      </c>
      <c r="J12" s="21">
        <v>61592.883999999998</v>
      </c>
      <c r="K12" s="21">
        <v>61960.95</v>
      </c>
      <c r="L12" s="21">
        <v>62329.567000000003</v>
      </c>
      <c r="M12" s="21">
        <v>62687.521000000001</v>
      </c>
      <c r="N12" s="21">
        <v>63026.74</v>
      </c>
      <c r="O12" s="21">
        <v>63343.576999999997</v>
      </c>
      <c r="P12" s="21">
        <v>63639.873</v>
      </c>
      <c r="Q12" s="21">
        <v>63919.917000000001</v>
      </c>
      <c r="R12" s="21">
        <v>64190.637999999999</v>
      </c>
      <c r="S12" s="21">
        <v>64457.201000000001</v>
      </c>
    </row>
    <row r="13" spans="1:19">
      <c r="A13" s="23">
        <v>182</v>
      </c>
      <c r="B13" s="24" t="s">
        <v>63</v>
      </c>
      <c r="C13" s="25" t="s">
        <v>88</v>
      </c>
      <c r="D13" s="21">
        <v>81487.756999999998</v>
      </c>
      <c r="E13" s="21">
        <v>81535.847999999998</v>
      </c>
      <c r="F13" s="21">
        <v>81611.868000000002</v>
      </c>
      <c r="G13" s="21">
        <v>81686.494999999995</v>
      </c>
      <c r="H13" s="21">
        <v>81715.659</v>
      </c>
      <c r="I13" s="21">
        <v>81671.233999999997</v>
      </c>
      <c r="J13" s="21">
        <v>81540.353000000003</v>
      </c>
      <c r="K13" s="21">
        <v>81344.456999999995</v>
      </c>
      <c r="L13" s="21">
        <v>81130.944000000003</v>
      </c>
      <c r="M13" s="21">
        <v>80965.611999999994</v>
      </c>
      <c r="N13" s="21">
        <v>80894.785000000003</v>
      </c>
      <c r="O13" s="21">
        <v>80933.98</v>
      </c>
      <c r="P13" s="21">
        <v>81066.228000000003</v>
      </c>
      <c r="Q13" s="21">
        <v>81265.138999999996</v>
      </c>
      <c r="R13" s="21">
        <v>81489.66</v>
      </c>
      <c r="S13" s="21">
        <v>81707.789000000004</v>
      </c>
    </row>
    <row r="14" spans="1:19">
      <c r="A14" s="23">
        <v>167</v>
      </c>
      <c r="B14" s="24" t="s">
        <v>63</v>
      </c>
      <c r="C14" s="25" t="s">
        <v>79</v>
      </c>
      <c r="D14" s="21">
        <v>11142.119000000001</v>
      </c>
      <c r="E14" s="21">
        <v>11184.397999999999</v>
      </c>
      <c r="F14" s="21">
        <v>11216.799000000001</v>
      </c>
      <c r="G14" s="21">
        <v>11243.566999999999</v>
      </c>
      <c r="H14" s="21">
        <v>11270.476000000001</v>
      </c>
      <c r="I14" s="21">
        <v>11301.204</v>
      </c>
      <c r="J14" s="21">
        <v>11338.77</v>
      </c>
      <c r="K14" s="21">
        <v>11380.897000000001</v>
      </c>
      <c r="L14" s="21">
        <v>11419.647000000001</v>
      </c>
      <c r="M14" s="21">
        <v>11443.828</v>
      </c>
      <c r="N14" s="21">
        <v>11446.004999999999</v>
      </c>
      <c r="O14" s="21">
        <v>11422.805</v>
      </c>
      <c r="P14" s="21">
        <v>11378.257</v>
      </c>
      <c r="Q14" s="21">
        <v>11321.3</v>
      </c>
      <c r="R14" s="21">
        <v>11264.726000000001</v>
      </c>
      <c r="S14" s="21">
        <v>11217.8</v>
      </c>
    </row>
    <row r="15" spans="1:19">
      <c r="A15" s="23">
        <v>140</v>
      </c>
      <c r="B15" s="24" t="s">
        <v>63</v>
      </c>
      <c r="C15" s="25" t="s">
        <v>66</v>
      </c>
      <c r="D15" s="21">
        <v>10221.050999999999</v>
      </c>
      <c r="E15" s="21">
        <v>10194.004999999999</v>
      </c>
      <c r="F15" s="21">
        <v>10167.871999999999</v>
      </c>
      <c r="G15" s="21">
        <v>10141.956</v>
      </c>
      <c r="H15" s="21">
        <v>10115.081</v>
      </c>
      <c r="I15" s="21">
        <v>10086.465</v>
      </c>
      <c r="J15" s="21">
        <v>10055.897000000001</v>
      </c>
      <c r="K15" s="21">
        <v>10023.887000000001</v>
      </c>
      <c r="L15" s="21">
        <v>9991.2009999999991</v>
      </c>
      <c r="M15" s="21">
        <v>9958.9419999999991</v>
      </c>
      <c r="N15" s="21">
        <v>9927.84</v>
      </c>
      <c r="O15" s="21">
        <v>9898.2039999999997</v>
      </c>
      <c r="P15" s="21">
        <v>9869.6839999999993</v>
      </c>
      <c r="Q15" s="21">
        <v>9841.6970000000001</v>
      </c>
      <c r="R15" s="21">
        <v>9813.3349999999991</v>
      </c>
      <c r="S15" s="21">
        <v>9783.9249999999993</v>
      </c>
    </row>
    <row r="16" spans="1:19">
      <c r="A16" s="23">
        <v>154</v>
      </c>
      <c r="B16" s="24" t="s">
        <v>63</v>
      </c>
      <c r="C16" s="25" t="s">
        <v>73</v>
      </c>
      <c r="D16" s="21">
        <v>3848.7759999999998</v>
      </c>
      <c r="E16" s="21">
        <v>3909.2930000000001</v>
      </c>
      <c r="F16" s="21">
        <v>3976.288</v>
      </c>
      <c r="G16" s="21">
        <v>4049.547</v>
      </c>
      <c r="H16" s="21">
        <v>4128.7489999999998</v>
      </c>
      <c r="I16" s="21">
        <v>4212.9769999999999</v>
      </c>
      <c r="J16" s="21">
        <v>4303.37</v>
      </c>
      <c r="K16" s="21">
        <v>4398.0730000000003</v>
      </c>
      <c r="L16" s="21">
        <v>4489.5889999999999</v>
      </c>
      <c r="M16" s="21">
        <v>4568.0640000000003</v>
      </c>
      <c r="N16" s="21">
        <v>4626.9279999999999</v>
      </c>
      <c r="O16" s="21">
        <v>4662.5789999999997</v>
      </c>
      <c r="P16" s="21">
        <v>4678.1170000000002</v>
      </c>
      <c r="Q16" s="21">
        <v>4681.9669999999996</v>
      </c>
      <c r="R16" s="21">
        <v>4686.3469999999998</v>
      </c>
      <c r="S16" s="21">
        <v>4700.107</v>
      </c>
    </row>
    <row r="17" spans="1:19">
      <c r="A17" s="23">
        <v>169</v>
      </c>
      <c r="B17" s="24" t="s">
        <v>63</v>
      </c>
      <c r="C17" s="25" t="s">
        <v>80</v>
      </c>
      <c r="D17" s="21">
        <v>57293.720999999998</v>
      </c>
      <c r="E17" s="21">
        <v>57506.366999999998</v>
      </c>
      <c r="F17" s="21">
        <v>57801.762999999999</v>
      </c>
      <c r="G17" s="21">
        <v>58147.036999999997</v>
      </c>
      <c r="H17" s="21">
        <v>58494.703999999998</v>
      </c>
      <c r="I17" s="21">
        <v>58808.483</v>
      </c>
      <c r="J17" s="21">
        <v>59079.868999999999</v>
      </c>
      <c r="K17" s="21">
        <v>59313.510999999999</v>
      </c>
      <c r="L17" s="21">
        <v>59502.385000000002</v>
      </c>
      <c r="M17" s="21">
        <v>59641.853000000003</v>
      </c>
      <c r="N17" s="21">
        <v>59729.807000000001</v>
      </c>
      <c r="O17" s="21">
        <v>59759.928999999996</v>
      </c>
      <c r="P17" s="21">
        <v>59733.834000000003</v>
      </c>
      <c r="Q17" s="21">
        <v>59668</v>
      </c>
      <c r="R17" s="21">
        <v>59585.667999999998</v>
      </c>
      <c r="S17" s="21">
        <v>59504.212</v>
      </c>
    </row>
    <row r="18" spans="1:19">
      <c r="A18" s="23">
        <v>156</v>
      </c>
      <c r="B18" s="24" t="s">
        <v>63</v>
      </c>
      <c r="C18" s="25" t="s">
        <v>74</v>
      </c>
      <c r="D18" s="21">
        <v>2384.163</v>
      </c>
      <c r="E18" s="21">
        <v>2358.6770000000001</v>
      </c>
      <c r="F18" s="21">
        <v>2332.4920000000002</v>
      </c>
      <c r="G18" s="21">
        <v>2305.7750000000001</v>
      </c>
      <c r="H18" s="21">
        <v>2278.855</v>
      </c>
      <c r="I18" s="21">
        <v>2251.9830000000002</v>
      </c>
      <c r="J18" s="21">
        <v>2225.223</v>
      </c>
      <c r="K18" s="21">
        <v>2198.518</v>
      </c>
      <c r="L18" s="21">
        <v>2171.8809999999999</v>
      </c>
      <c r="M18" s="21">
        <v>2145.3090000000002</v>
      </c>
      <c r="N18" s="21">
        <v>2118.848</v>
      </c>
      <c r="O18" s="21">
        <v>2092.4929999999999</v>
      </c>
      <c r="P18" s="21">
        <v>2066.3739999999998</v>
      </c>
      <c r="Q18" s="21">
        <v>2040.7840000000001</v>
      </c>
      <c r="R18" s="21">
        <v>2016.125</v>
      </c>
      <c r="S18" s="21">
        <v>1992.663</v>
      </c>
    </row>
    <row r="19" spans="1:19">
      <c r="A19" s="23">
        <v>157</v>
      </c>
      <c r="B19" s="24" t="s">
        <v>63</v>
      </c>
      <c r="C19" s="25" t="s">
        <v>75</v>
      </c>
      <c r="D19" s="21">
        <v>3501.835</v>
      </c>
      <c r="E19" s="21">
        <v>3473.6170000000002</v>
      </c>
      <c r="F19" s="21">
        <v>3444.7539999999999</v>
      </c>
      <c r="G19" s="21">
        <v>3414.3519999999999</v>
      </c>
      <c r="H19" s="21">
        <v>3381.1179999999999</v>
      </c>
      <c r="I19" s="21">
        <v>3344.252</v>
      </c>
      <c r="J19" s="21">
        <v>3303.6709999999998</v>
      </c>
      <c r="K19" s="21">
        <v>3260.0909999999999</v>
      </c>
      <c r="L19" s="21">
        <v>3214.627</v>
      </c>
      <c r="M19" s="21">
        <v>3168.7719999999999</v>
      </c>
      <c r="N19" s="21">
        <v>3123.8029999999999</v>
      </c>
      <c r="O19" s="21">
        <v>3079.8809999999999</v>
      </c>
      <c r="P19" s="21">
        <v>3037.2460000000001</v>
      </c>
      <c r="Q19" s="21">
        <v>2997.3339999999998</v>
      </c>
      <c r="R19" s="21">
        <v>2961.846</v>
      </c>
      <c r="S19" s="21">
        <v>2931.9259999999999</v>
      </c>
    </row>
    <row r="20" spans="1:19">
      <c r="A20" s="23">
        <v>184</v>
      </c>
      <c r="B20" s="24" t="s">
        <v>63</v>
      </c>
      <c r="C20" s="25" t="s">
        <v>89</v>
      </c>
      <c r="D20" s="21">
        <v>436.10300000000001</v>
      </c>
      <c r="E20" s="21">
        <v>440.19799999999998</v>
      </c>
      <c r="F20" s="21">
        <v>443.726</v>
      </c>
      <c r="G20" s="21">
        <v>447.322</v>
      </c>
      <c r="H20" s="21">
        <v>451.81900000000002</v>
      </c>
      <c r="I20" s="21">
        <v>457.84199999999998</v>
      </c>
      <c r="J20" s="21">
        <v>465.55399999999997</v>
      </c>
      <c r="K20" s="21">
        <v>474.72199999999998</v>
      </c>
      <c r="L20" s="21">
        <v>485.10500000000002</v>
      </c>
      <c r="M20" s="21">
        <v>496.279</v>
      </c>
      <c r="N20" s="21">
        <v>507.88900000000001</v>
      </c>
      <c r="O20" s="21">
        <v>519.94100000000003</v>
      </c>
      <c r="P20" s="21">
        <v>532.38699999999994</v>
      </c>
      <c r="Q20" s="21">
        <v>544.721</v>
      </c>
      <c r="R20" s="21">
        <v>556.31600000000003</v>
      </c>
      <c r="S20" s="21">
        <v>566.74099999999999</v>
      </c>
    </row>
    <row r="21" spans="1:19">
      <c r="A21" s="23">
        <v>170</v>
      </c>
      <c r="B21" s="24" t="s">
        <v>63</v>
      </c>
      <c r="C21" s="25" t="s">
        <v>81</v>
      </c>
      <c r="D21" s="21">
        <v>396.66800000000001</v>
      </c>
      <c r="E21" s="21">
        <v>399.15499999999997</v>
      </c>
      <c r="F21" s="21">
        <v>401.303</v>
      </c>
      <c r="G21" s="21">
        <v>403.21100000000001</v>
      </c>
      <c r="H21" s="21">
        <v>405.00700000000001</v>
      </c>
      <c r="I21" s="21">
        <v>406.78699999999998</v>
      </c>
      <c r="J21" s="21">
        <v>408.56299999999999</v>
      </c>
      <c r="K21" s="21">
        <v>410.32400000000001</v>
      </c>
      <c r="L21" s="21">
        <v>412.12799999999999</v>
      </c>
      <c r="M21" s="21">
        <v>414.04500000000002</v>
      </c>
      <c r="N21" s="21">
        <v>416.11</v>
      </c>
      <c r="O21" s="21">
        <v>418.36700000000002</v>
      </c>
      <c r="P21" s="21">
        <v>420.78899999999999</v>
      </c>
      <c r="Q21" s="21">
        <v>423.24599999999998</v>
      </c>
      <c r="R21" s="21">
        <v>425.57</v>
      </c>
      <c r="S21" s="21">
        <v>427.61599999999999</v>
      </c>
    </row>
    <row r="22" spans="1:19">
      <c r="A22" s="23">
        <v>186</v>
      </c>
      <c r="B22" s="24" t="s">
        <v>63</v>
      </c>
      <c r="C22" s="25" t="s">
        <v>90</v>
      </c>
      <c r="D22" s="21">
        <v>15926.188</v>
      </c>
      <c r="E22" s="21">
        <v>16018.114</v>
      </c>
      <c r="F22" s="21">
        <v>16110.355</v>
      </c>
      <c r="G22" s="21">
        <v>16200.950999999999</v>
      </c>
      <c r="H22" s="21">
        <v>16287.182000000001</v>
      </c>
      <c r="I22" s="21">
        <v>16367.157999999999</v>
      </c>
      <c r="J22" s="21">
        <v>16440.222000000002</v>
      </c>
      <c r="K22" s="21">
        <v>16507.056</v>
      </c>
      <c r="L22" s="21">
        <v>16568.734</v>
      </c>
      <c r="M22" s="21">
        <v>16626.925999999999</v>
      </c>
      <c r="N22" s="21">
        <v>16682.917000000001</v>
      </c>
      <c r="O22" s="21">
        <v>16737.002</v>
      </c>
      <c r="P22" s="21">
        <v>16789.095000000001</v>
      </c>
      <c r="Q22" s="21">
        <v>16839.699000000001</v>
      </c>
      <c r="R22" s="21">
        <v>16889.356</v>
      </c>
      <c r="S22" s="21">
        <v>16938.499</v>
      </c>
    </row>
    <row r="23" spans="1:19">
      <c r="A23" s="23">
        <v>141</v>
      </c>
      <c r="B23" s="24" t="s">
        <v>63</v>
      </c>
      <c r="C23" s="25" t="s">
        <v>67</v>
      </c>
      <c r="D23" s="21">
        <v>38550.495000000003</v>
      </c>
      <c r="E23" s="21">
        <v>38524.004999999997</v>
      </c>
      <c r="F23" s="21">
        <v>38484.472000000002</v>
      </c>
      <c r="G23" s="21">
        <v>38438.826000000001</v>
      </c>
      <c r="H23" s="21">
        <v>38396.065999999999</v>
      </c>
      <c r="I23" s="21">
        <v>38362.665999999997</v>
      </c>
      <c r="J23" s="21">
        <v>38341.036</v>
      </c>
      <c r="K23" s="21">
        <v>38329.584999999999</v>
      </c>
      <c r="L23" s="21">
        <v>38325.688999999998</v>
      </c>
      <c r="M23" s="21">
        <v>38324.870000000003</v>
      </c>
      <c r="N23" s="21">
        <v>38323.402000000002</v>
      </c>
      <c r="O23" s="21">
        <v>38320.947</v>
      </c>
      <c r="P23" s="21">
        <v>38317.404000000002</v>
      </c>
      <c r="Q23" s="21">
        <v>38309.451000000001</v>
      </c>
      <c r="R23" s="21">
        <v>38293.06</v>
      </c>
      <c r="S23" s="21">
        <v>38265.226000000002</v>
      </c>
    </row>
    <row r="24" spans="1:19">
      <c r="A24" s="23">
        <v>172</v>
      </c>
      <c r="B24" s="24" t="s">
        <v>63</v>
      </c>
      <c r="C24" s="25" t="s">
        <v>82</v>
      </c>
      <c r="D24" s="21">
        <v>10355.117</v>
      </c>
      <c r="E24" s="21">
        <v>10399.312</v>
      </c>
      <c r="F24" s="21">
        <v>10443.668</v>
      </c>
      <c r="G24" s="21">
        <v>10487.112999999999</v>
      </c>
      <c r="H24" s="21">
        <v>10528.268</v>
      </c>
      <c r="I24" s="21">
        <v>10565.723</v>
      </c>
      <c r="J24" s="21">
        <v>10599.950999999999</v>
      </c>
      <c r="K24" s="21">
        <v>10630.12</v>
      </c>
      <c r="L24" s="21">
        <v>10652.099</v>
      </c>
      <c r="M24" s="21">
        <v>10660.616</v>
      </c>
      <c r="N24" s="21">
        <v>10652.321</v>
      </c>
      <c r="O24" s="21">
        <v>10625.33</v>
      </c>
      <c r="P24" s="21">
        <v>10581.821</v>
      </c>
      <c r="Q24" s="21">
        <v>10527.674000000001</v>
      </c>
      <c r="R24" s="21">
        <v>10471.168</v>
      </c>
      <c r="S24" s="21">
        <v>10418.473</v>
      </c>
    </row>
    <row r="25" spans="1:19">
      <c r="A25" s="23">
        <v>143</v>
      </c>
      <c r="B25" s="24" t="s">
        <v>63</v>
      </c>
      <c r="C25" s="25" t="s">
        <v>68</v>
      </c>
      <c r="D25" s="21">
        <v>22128.128000000001</v>
      </c>
      <c r="E25" s="21">
        <v>21984.134999999998</v>
      </c>
      <c r="F25" s="21">
        <v>21854.675999999999</v>
      </c>
      <c r="G25" s="21">
        <v>21728.919000000002</v>
      </c>
      <c r="H25" s="21">
        <v>21591.164000000001</v>
      </c>
      <c r="I25" s="21">
        <v>21431.018</v>
      </c>
      <c r="J25" s="21">
        <v>21243.921999999999</v>
      </c>
      <c r="K25" s="21">
        <v>21036.111000000001</v>
      </c>
      <c r="L25" s="21">
        <v>20821.083999999999</v>
      </c>
      <c r="M25" s="21">
        <v>20617.955000000002</v>
      </c>
      <c r="N25" s="21">
        <v>20440.347000000002</v>
      </c>
      <c r="O25" s="21">
        <v>20292.967000000001</v>
      </c>
      <c r="P25" s="21">
        <v>20171.255000000001</v>
      </c>
      <c r="Q25" s="21">
        <v>20068.201000000001</v>
      </c>
      <c r="R25" s="21">
        <v>19972.736000000001</v>
      </c>
      <c r="S25" s="21">
        <v>19876.620999999999</v>
      </c>
    </row>
    <row r="26" spans="1:19">
      <c r="A26" s="23">
        <v>145</v>
      </c>
      <c r="B26" s="24" t="s">
        <v>63</v>
      </c>
      <c r="C26" s="25" t="s">
        <v>69</v>
      </c>
      <c r="D26" s="21">
        <v>5399.2110000000002</v>
      </c>
      <c r="E26" s="21">
        <v>5400.0060000000003</v>
      </c>
      <c r="F26" s="21">
        <v>5400.1540000000005</v>
      </c>
      <c r="G26" s="21">
        <v>5399.8860000000004</v>
      </c>
      <c r="H26" s="21">
        <v>5399.4189999999999</v>
      </c>
      <c r="I26" s="21">
        <v>5398.9629999999997</v>
      </c>
      <c r="J26" s="21">
        <v>5398.5410000000002</v>
      </c>
      <c r="K26" s="21">
        <v>5398.326</v>
      </c>
      <c r="L26" s="21">
        <v>5398.8559999999998</v>
      </c>
      <c r="M26" s="21">
        <v>5400.7190000000001</v>
      </c>
      <c r="N26" s="21">
        <v>5404.2939999999999</v>
      </c>
      <c r="O26" s="21">
        <v>5409.8469999999998</v>
      </c>
      <c r="P26" s="21">
        <v>5417.07</v>
      </c>
      <c r="Q26" s="21">
        <v>5425.13</v>
      </c>
      <c r="R26" s="21">
        <v>5432.8410000000003</v>
      </c>
      <c r="S26" s="21">
        <v>5439.3180000000002</v>
      </c>
    </row>
    <row r="27" spans="1:19">
      <c r="A27" s="23">
        <v>175</v>
      </c>
      <c r="B27" s="24" t="s">
        <v>63</v>
      </c>
      <c r="C27" s="25" t="s">
        <v>83</v>
      </c>
      <c r="D27" s="21">
        <v>1988.499</v>
      </c>
      <c r="E27" s="21">
        <v>1988.3489999999999</v>
      </c>
      <c r="F27" s="21">
        <v>1988.2639999999999</v>
      </c>
      <c r="G27" s="21">
        <v>1988.9649999999999</v>
      </c>
      <c r="H27" s="21">
        <v>1991.43</v>
      </c>
      <c r="I27" s="21">
        <v>1996.2809999999999</v>
      </c>
      <c r="J27" s="21">
        <v>2003.7909999999999</v>
      </c>
      <c r="K27" s="21">
        <v>2013.539</v>
      </c>
      <c r="L27" s="21">
        <v>2024.538</v>
      </c>
      <c r="M27" s="21">
        <v>2035.424</v>
      </c>
      <c r="N27" s="21">
        <v>2045.1679999999999</v>
      </c>
      <c r="O27" s="21">
        <v>2053.4360000000001</v>
      </c>
      <c r="P27" s="21">
        <v>2060.39</v>
      </c>
      <c r="Q27" s="21">
        <v>2066.1190000000001</v>
      </c>
      <c r="R27" s="21">
        <v>2070.8449999999998</v>
      </c>
      <c r="S27" s="21">
        <v>2074.788</v>
      </c>
    </row>
    <row r="28" spans="1:19">
      <c r="A28" s="23">
        <v>176</v>
      </c>
      <c r="B28" s="24" t="s">
        <v>63</v>
      </c>
      <c r="C28" s="25" t="s">
        <v>84</v>
      </c>
      <c r="D28" s="21">
        <v>40903.711000000003</v>
      </c>
      <c r="E28" s="21">
        <v>41392.103000000003</v>
      </c>
      <c r="F28" s="21">
        <v>41985.52</v>
      </c>
      <c r="G28" s="21">
        <v>42653.406000000003</v>
      </c>
      <c r="H28" s="21">
        <v>43351.667999999998</v>
      </c>
      <c r="I28" s="21">
        <v>44042.631999999998</v>
      </c>
      <c r="J28" s="21">
        <v>44725.531999999999</v>
      </c>
      <c r="K28" s="21">
        <v>45393.858</v>
      </c>
      <c r="L28" s="21">
        <v>45997.805999999997</v>
      </c>
      <c r="M28" s="21">
        <v>46476.072</v>
      </c>
      <c r="N28" s="21">
        <v>46788.63</v>
      </c>
      <c r="O28" s="21">
        <v>46909.137999999999</v>
      </c>
      <c r="P28" s="21">
        <v>46857.404000000002</v>
      </c>
      <c r="Q28" s="21">
        <v>46697.553</v>
      </c>
      <c r="R28" s="21">
        <v>46521.826999999997</v>
      </c>
      <c r="S28" s="21">
        <v>46397.663999999997</v>
      </c>
    </row>
    <row r="29" spans="1:19">
      <c r="A29" s="23">
        <v>159</v>
      </c>
      <c r="B29" s="24" t="s">
        <v>63</v>
      </c>
      <c r="C29" s="25" t="s">
        <v>76</v>
      </c>
      <c r="D29" s="21">
        <v>8881.64</v>
      </c>
      <c r="E29" s="21">
        <v>8897.7929999999997</v>
      </c>
      <c r="F29" s="21">
        <v>8920.6939999999995</v>
      </c>
      <c r="G29" s="21">
        <v>8951.4220000000005</v>
      </c>
      <c r="H29" s="21">
        <v>8990.6389999999992</v>
      </c>
      <c r="I29" s="21">
        <v>9038.6229999999996</v>
      </c>
      <c r="J29" s="21">
        <v>9096.2639999999992</v>
      </c>
      <c r="K29" s="21">
        <v>9163.2430000000004</v>
      </c>
      <c r="L29" s="21">
        <v>9236.89</v>
      </c>
      <c r="M29" s="21">
        <v>9313.4779999999992</v>
      </c>
      <c r="N29" s="21">
        <v>9390.1679999999997</v>
      </c>
      <c r="O29" s="21">
        <v>9465.8919999999998</v>
      </c>
      <c r="P29" s="21">
        <v>9540.9069999999992</v>
      </c>
      <c r="Q29" s="21">
        <v>9615.2469999999994</v>
      </c>
      <c r="R29" s="21">
        <v>9689.3760000000002</v>
      </c>
      <c r="S29" s="21">
        <v>9763.5650000000005</v>
      </c>
    </row>
    <row r="30" spans="1:19">
      <c r="A30" s="23">
        <v>160</v>
      </c>
      <c r="B30" s="24" t="s">
        <v>63</v>
      </c>
      <c r="C30" s="25" t="s">
        <v>77</v>
      </c>
      <c r="D30" s="21">
        <v>58950.847999999998</v>
      </c>
      <c r="E30" s="21">
        <v>59149.343000000001</v>
      </c>
      <c r="F30" s="21">
        <v>59348.953000000001</v>
      </c>
      <c r="G30" s="21">
        <v>59580.222000000002</v>
      </c>
      <c r="H30" s="21">
        <v>59884.127999999997</v>
      </c>
      <c r="I30" s="21">
        <v>60286.754000000001</v>
      </c>
      <c r="J30" s="21">
        <v>60802.800999999999</v>
      </c>
      <c r="K30" s="21">
        <v>61414.66</v>
      </c>
      <c r="L30" s="21">
        <v>62076.220999999998</v>
      </c>
      <c r="M30" s="21">
        <v>62722.607000000004</v>
      </c>
      <c r="N30" s="21">
        <v>63306.843000000001</v>
      </c>
      <c r="O30" s="21">
        <v>63811.881999999998</v>
      </c>
      <c r="P30" s="21">
        <v>64250.33</v>
      </c>
      <c r="Q30" s="21">
        <v>64641.11</v>
      </c>
      <c r="R30" s="21">
        <v>65015.686000000002</v>
      </c>
      <c r="S30" s="21">
        <v>65397.08</v>
      </c>
    </row>
    <row r="31" spans="1:19">
      <c r="A31" s="23"/>
      <c r="B31" s="24"/>
      <c r="C31" s="25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>
      <c r="A32" s="23"/>
      <c r="B32" s="24"/>
      <c r="C32" s="25"/>
      <c r="D32" s="21">
        <v>487342.53900000016</v>
      </c>
      <c r="E32" s="21">
        <v>488603.11900000006</v>
      </c>
      <c r="F32" s="21">
        <v>490118.21000000008</v>
      </c>
      <c r="G32" s="21">
        <v>491826.60000000009</v>
      </c>
      <c r="H32" s="21">
        <v>493630.60200000007</v>
      </c>
      <c r="I32" s="21">
        <v>495449.41199999995</v>
      </c>
      <c r="J32" s="21">
        <v>497281.14100000006</v>
      </c>
      <c r="K32" s="21">
        <v>499123.10200000007</v>
      </c>
      <c r="L32" s="21">
        <v>500892.14199999993</v>
      </c>
      <c r="M32" s="21">
        <v>502486.17799999996</v>
      </c>
      <c r="N32" s="21">
        <v>503835.89700000006</v>
      </c>
      <c r="O32" s="21">
        <v>504894.84199999995</v>
      </c>
      <c r="P32" s="21">
        <v>505686.86300000001</v>
      </c>
      <c r="Q32" s="21">
        <v>506301.89999999997</v>
      </c>
      <c r="R32" s="21">
        <v>506872.00999999995</v>
      </c>
      <c r="S32" s="21">
        <v>507491.95199999999</v>
      </c>
    </row>
    <row r="33" spans="1:19">
      <c r="A33" s="23"/>
      <c r="B33" s="24"/>
      <c r="C33" s="25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>
      <c r="A34" s="23"/>
      <c r="B34" s="24"/>
      <c r="C34" s="2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>
      <c r="A35" s="23"/>
      <c r="B35" s="24"/>
      <c r="C35" s="25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19">
      <c r="A36" s="23"/>
      <c r="B36" s="24"/>
      <c r="C36" s="25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>
      <c r="A37" s="23"/>
      <c r="B37" s="24"/>
      <c r="C37" s="25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1:19">
      <c r="A38" s="23"/>
      <c r="B38" s="24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>
      <c r="A39" s="23"/>
      <c r="B39" s="24"/>
      <c r="C39" s="25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pans="1:19">
      <c r="A40" s="23"/>
      <c r="B40" s="24"/>
      <c r="C40" s="25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>
      <c r="A41" s="23"/>
      <c r="B41" s="24"/>
      <c r="C41" s="25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1:19">
      <c r="A42" s="23"/>
      <c r="B42" s="24"/>
      <c r="C42" s="25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>
      <c r="A43" s="23"/>
      <c r="B43" s="24"/>
      <c r="C43" s="25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>
      <c r="A44" s="23"/>
      <c r="B44" s="24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>
      <c r="A45" s="23"/>
      <c r="B45" s="24"/>
      <c r="C45" s="25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>
      <c r="A46" s="23"/>
      <c r="B46" s="24"/>
      <c r="C46" s="25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spans="1:19">
      <c r="A47" s="23"/>
      <c r="B47" s="24"/>
      <c r="C47" s="25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spans="1:19">
      <c r="A48" s="23"/>
      <c r="B48" s="24"/>
      <c r="C48" s="25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spans="1:19">
      <c r="A49" s="23"/>
      <c r="B49" s="24"/>
      <c r="C49" s="25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spans="1:19">
      <c r="A50" s="23"/>
      <c r="B50" s="24"/>
      <c r="C50" s="25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pans="1:19">
      <c r="A51" s="23"/>
      <c r="B51" s="24"/>
      <c r="C51" s="25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19">
      <c r="A52" s="23"/>
      <c r="B52" s="24"/>
      <c r="C52" s="25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spans="1:19">
      <c r="A53" s="23"/>
      <c r="B53" s="24"/>
      <c r="C53" s="25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1:19">
      <c r="A54" s="23"/>
      <c r="B54" s="24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spans="1:19">
      <c r="A55" s="23"/>
      <c r="B55" s="24"/>
      <c r="C55" s="25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pans="1:19">
      <c r="A56" s="23"/>
      <c r="B56" s="24"/>
      <c r="C56" s="25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spans="1:19">
      <c r="A57" s="23"/>
      <c r="B57" s="24"/>
      <c r="C57" s="25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sqref="A1:F1048576"/>
    </sheetView>
  </sheetViews>
  <sheetFormatPr defaultRowHeight="15"/>
  <cols>
    <col min="10" max="10" width="12.42578125" customWidth="1"/>
  </cols>
  <sheetData>
    <row r="1" spans="1:12">
      <c r="A1" s="1" t="s">
        <v>5</v>
      </c>
      <c r="B1" s="2" t="s">
        <v>6</v>
      </c>
      <c r="C1" s="3" t="s">
        <v>7</v>
      </c>
      <c r="D1" s="1" t="s">
        <v>8</v>
      </c>
      <c r="E1" s="1" t="s">
        <v>10</v>
      </c>
      <c r="F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>
      <c r="A2">
        <v>2000</v>
      </c>
      <c r="B2">
        <v>123454242502.14664</v>
      </c>
      <c r="C2">
        <v>851147866015.38904</v>
      </c>
      <c r="D2">
        <v>367210354145.98737</v>
      </c>
      <c r="E2">
        <v>727246529441.39001</v>
      </c>
      <c r="F2">
        <v>759208397965.09912</v>
      </c>
    </row>
    <row r="3" spans="1:12">
      <c r="A3">
        <v>2001</v>
      </c>
      <c r="B3">
        <v>129978481936.20038</v>
      </c>
      <c r="C3">
        <v>869441572232.77844</v>
      </c>
      <c r="D3">
        <v>356264547101.13599</v>
      </c>
      <c r="E3">
        <v>747831528676.59204</v>
      </c>
      <c r="F3">
        <v>773695498190.39246</v>
      </c>
      <c r="H3" s="13"/>
      <c r="I3" s="13"/>
      <c r="J3" s="13"/>
      <c r="K3" s="13"/>
      <c r="L3" s="13"/>
    </row>
    <row r="4" spans="1:12">
      <c r="A4">
        <v>2002</v>
      </c>
      <c r="B4">
        <v>140857469130.00156</v>
      </c>
      <c r="C4">
        <v>897383870534.33777</v>
      </c>
      <c r="D4">
        <v>338079329624.29626</v>
      </c>
      <c r="E4">
        <v>752079534241.58789</v>
      </c>
      <c r="F4">
        <v>791877459813.10046</v>
      </c>
      <c r="H4" s="13"/>
      <c r="I4" s="13"/>
      <c r="J4" s="13"/>
      <c r="K4" s="13"/>
      <c r="L4" s="13"/>
    </row>
    <row r="5" spans="1:12">
      <c r="A5">
        <v>2003</v>
      </c>
      <c r="B5">
        <v>159066960195.84155</v>
      </c>
      <c r="C5">
        <v>917012633087.10034</v>
      </c>
      <c r="D5">
        <v>330290946979.99408</v>
      </c>
      <c r="E5">
        <v>784597672917.58521</v>
      </c>
      <c r="F5">
        <v>827327161961.92126</v>
      </c>
      <c r="H5" s="13"/>
      <c r="I5" s="13"/>
      <c r="J5" s="13"/>
      <c r="K5" s="13"/>
      <c r="L5" s="13"/>
    </row>
    <row r="6" spans="1:12">
      <c r="A6">
        <v>2004</v>
      </c>
      <c r="B6">
        <v>172677843803.34637</v>
      </c>
      <c r="C6">
        <v>950905038894.1001</v>
      </c>
      <c r="D6">
        <v>323644525675.61279</v>
      </c>
      <c r="E6">
        <v>849939383358.21802</v>
      </c>
      <c r="F6">
        <v>892810335004.81348</v>
      </c>
      <c r="H6" s="13"/>
      <c r="I6" s="13"/>
      <c r="J6" s="13"/>
      <c r="K6" s="13"/>
      <c r="L6" s="13"/>
    </row>
    <row r="7" spans="1:12">
      <c r="A7">
        <v>2005</v>
      </c>
      <c r="B7">
        <v>198208821629.87756</v>
      </c>
      <c r="C7">
        <v>992612243666.32141</v>
      </c>
      <c r="D7">
        <v>314950884489.50671</v>
      </c>
      <c r="E7">
        <v>911447558744.70459</v>
      </c>
      <c r="F7">
        <v>957707546293.42957</v>
      </c>
      <c r="H7" s="13"/>
      <c r="I7" s="13"/>
      <c r="J7" s="13"/>
      <c r="K7" s="13"/>
      <c r="L7" s="13"/>
    </row>
    <row r="8" spans="1:12">
      <c r="A8">
        <v>2006</v>
      </c>
      <c r="B8">
        <v>228301805828.6723</v>
      </c>
      <c r="C8">
        <v>1061546476946.673</v>
      </c>
      <c r="D8">
        <v>318283548701.43158</v>
      </c>
      <c r="E8">
        <v>954997523212.47827</v>
      </c>
      <c r="F8">
        <v>1037301696309.2501</v>
      </c>
      <c r="H8" s="13"/>
      <c r="I8" s="13"/>
      <c r="J8" s="13"/>
      <c r="K8" s="13"/>
      <c r="L8" s="13"/>
    </row>
    <row r="9" spans="1:12">
      <c r="A9">
        <v>2007</v>
      </c>
      <c r="B9">
        <v>261065401725.91074</v>
      </c>
      <c r="C9">
        <v>1106467169603.864</v>
      </c>
      <c r="D9">
        <v>302952744718.05353</v>
      </c>
      <c r="E9">
        <v>966763139968.75146</v>
      </c>
      <c r="F9">
        <v>1093391414297.042</v>
      </c>
      <c r="H9" s="13"/>
      <c r="I9" s="13"/>
      <c r="J9" s="13"/>
      <c r="K9" s="13"/>
      <c r="L9" s="13"/>
    </row>
    <row r="10" spans="1:12">
      <c r="A10">
        <v>2008</v>
      </c>
      <c r="B10">
        <v>296689283816.0144</v>
      </c>
      <c r="C10">
        <v>1105977769262.5483</v>
      </c>
      <c r="D10">
        <v>293923773644.19403</v>
      </c>
      <c r="E10">
        <v>895124995490.6947</v>
      </c>
      <c r="F10">
        <v>1103814564429.0503</v>
      </c>
      <c r="H10" s="13"/>
      <c r="I10" s="13"/>
      <c r="J10" s="13"/>
      <c r="K10" s="13"/>
      <c r="L10" s="13"/>
    </row>
    <row r="11" spans="1:12">
      <c r="A11">
        <v>2009</v>
      </c>
      <c r="B11">
        <v>358279579112.7771</v>
      </c>
      <c r="C11">
        <v>1018468078609.0813</v>
      </c>
      <c r="D11">
        <v>284608597841.31873</v>
      </c>
      <c r="E11">
        <v>800331553815.64404</v>
      </c>
      <c r="F11">
        <v>1071237876939.3242</v>
      </c>
      <c r="H11" s="13"/>
      <c r="I11" s="13"/>
      <c r="J11" s="13"/>
      <c r="K11" s="13"/>
      <c r="L11" s="13"/>
    </row>
    <row r="12" spans="1:12">
      <c r="A12">
        <v>2010</v>
      </c>
      <c r="B12">
        <v>402630615943.15784</v>
      </c>
      <c r="C12">
        <v>981235407948.20935</v>
      </c>
      <c r="D12">
        <v>273894346220.96823</v>
      </c>
      <c r="E12">
        <v>763966097321.80103</v>
      </c>
      <c r="F12">
        <v>1074237505070.1399</v>
      </c>
      <c r="H12" s="13"/>
      <c r="I12" s="13"/>
      <c r="J12" s="13"/>
      <c r="K12" s="13"/>
      <c r="L12" s="13"/>
    </row>
    <row r="13" spans="1:12">
      <c r="A13">
        <v>2011</v>
      </c>
      <c r="B13">
        <v>449678851824.87274</v>
      </c>
      <c r="C13">
        <v>975444873658.51074</v>
      </c>
      <c r="D13">
        <v>280546977489.39008</v>
      </c>
      <c r="E13">
        <v>763575598853.07703</v>
      </c>
      <c r="F13">
        <v>1115723566248.0732</v>
      </c>
      <c r="H13" s="13"/>
      <c r="I13" s="13"/>
      <c r="J13" s="13"/>
      <c r="K13" s="13"/>
      <c r="L13" s="13"/>
    </row>
    <row r="14" spans="1:12">
      <c r="A14">
        <v>2012</v>
      </c>
      <c r="B14">
        <v>492118090661.64294</v>
      </c>
      <c r="C14">
        <v>943290986067.9834</v>
      </c>
      <c r="D14">
        <v>287374076594.91229</v>
      </c>
      <c r="E14">
        <v>804979362517.57446</v>
      </c>
      <c r="F14">
        <v>1161617206265.9031</v>
      </c>
      <c r="H14" s="13"/>
      <c r="I14" s="13"/>
      <c r="J14" s="13"/>
      <c r="K14" s="13"/>
      <c r="L14" s="13"/>
    </row>
    <row r="15" spans="1:12">
      <c r="A15">
        <v>2013</v>
      </c>
      <c r="B15">
        <v>533605219763.10944</v>
      </c>
      <c r="C15">
        <v>918990608597.14209</v>
      </c>
      <c r="D15">
        <v>315621926289.15759</v>
      </c>
      <c r="E15">
        <v>835536472718.79724</v>
      </c>
      <c r="F15">
        <v>1213135365216.9099</v>
      </c>
      <c r="H15" s="13"/>
      <c r="I15" s="13"/>
      <c r="J15" s="13"/>
      <c r="K15" s="13"/>
      <c r="L15" s="13"/>
    </row>
    <row r="16" spans="1:12">
      <c r="A16">
        <v>2014</v>
      </c>
      <c r="B16">
        <v>580772023903.60376</v>
      </c>
      <c r="C16">
        <v>928972524389.39636</v>
      </c>
      <c r="D16">
        <v>330321572162.80377</v>
      </c>
      <c r="E16">
        <v>882422247667.32141</v>
      </c>
      <c r="F16">
        <v>1271894684343.8005</v>
      </c>
      <c r="H16" s="13"/>
      <c r="I16" s="13"/>
      <c r="J16" s="13"/>
      <c r="K16" s="13"/>
      <c r="L16" s="13"/>
    </row>
    <row r="17" spans="1:12">
      <c r="A17">
        <v>2015</v>
      </c>
      <c r="B17">
        <v>602805895096.60449</v>
      </c>
      <c r="C17">
        <v>948976912093.90088</v>
      </c>
      <c r="D17">
        <v>333277560478.08057</v>
      </c>
      <c r="E17">
        <v>943627661623.42358</v>
      </c>
      <c r="F17">
        <v>1311327490218.6943</v>
      </c>
      <c r="H17" s="13"/>
      <c r="I17" s="13"/>
      <c r="J17" s="13"/>
      <c r="K17" s="13"/>
      <c r="L17" s="13"/>
    </row>
    <row r="18" spans="1:12">
      <c r="A18">
        <v>2016</v>
      </c>
      <c r="B18">
        <v>635345719367.3877</v>
      </c>
      <c r="C18">
        <v>967740082300.48499</v>
      </c>
      <c r="D18">
        <v>339384137081.98083</v>
      </c>
      <c r="E18">
        <v>989611572327.10095</v>
      </c>
      <c r="F18">
        <v>1360957413438.9236</v>
      </c>
      <c r="H18" s="13"/>
      <c r="I18" s="13"/>
      <c r="J18" s="13"/>
      <c r="K18" s="13"/>
      <c r="L18" s="13"/>
    </row>
    <row r="19" spans="1:12">
      <c r="A19">
        <v>2017</v>
      </c>
      <c r="B19">
        <v>691636873515.54016</v>
      </c>
      <c r="C19">
        <v>1009259963164.9397</v>
      </c>
      <c r="D19">
        <v>355850342022.58545</v>
      </c>
      <c r="E19">
        <v>979720283079.5116</v>
      </c>
      <c r="F19">
        <v>1411276385805.9539</v>
      </c>
      <c r="H19" s="13"/>
      <c r="I19" s="13"/>
      <c r="J19" s="13"/>
      <c r="K19" s="13"/>
      <c r="L19" s="13"/>
    </row>
    <row r="20" spans="1:12">
      <c r="A20">
        <v>2018</v>
      </c>
      <c r="B20" s="17">
        <f>B19*(1+H20)</f>
        <v>737699889291.67517</v>
      </c>
      <c r="C20" s="17">
        <f t="shared" ref="C20:F20" si="0">C19*(1+I20)</f>
        <v>1031867386339.8344</v>
      </c>
      <c r="D20" s="17">
        <f t="shared" si="0"/>
        <v>360049376058.45197</v>
      </c>
      <c r="E20" s="17">
        <f t="shared" si="0"/>
        <v>999314688741.10181</v>
      </c>
      <c r="F20" s="17">
        <f t="shared" si="0"/>
        <v>1453614677380.1326</v>
      </c>
      <c r="H20" s="19">
        <v>6.6600000000000006E-2</v>
      </c>
      <c r="I20" s="19">
        <v>2.24E-2</v>
      </c>
      <c r="J20" s="19">
        <v>1.18E-2</v>
      </c>
      <c r="K20" s="19">
        <v>0.02</v>
      </c>
      <c r="L20" s="19">
        <v>0.03</v>
      </c>
    </row>
    <row r="21" spans="1:12">
      <c r="A21">
        <v>2019</v>
      </c>
      <c r="B21" s="17">
        <f t="shared" ref="B21:B42" si="1">B20*(1+H21)</f>
        <v>785207762162.05908</v>
      </c>
      <c r="C21" s="17">
        <f t="shared" ref="C21:C42" si="2">C20*(1+I21)</f>
        <v>1053330227975.7029</v>
      </c>
      <c r="D21" s="17">
        <f t="shared" ref="D21:D42" si="3">D20*(1+J21)</f>
        <v>364405973508.75922</v>
      </c>
      <c r="E21" s="17">
        <f t="shared" ref="E21:E42" si="4">E20*(1+K21)</f>
        <v>1016303038449.7004</v>
      </c>
      <c r="F21" s="17">
        <f t="shared" ref="F21:F42" si="5">F20*(1+L21)</f>
        <v>1497223117701.5366</v>
      </c>
      <c r="H21" s="19">
        <v>6.4399999999999999E-2</v>
      </c>
      <c r="I21" s="19">
        <v>2.0799999999999999E-2</v>
      </c>
      <c r="J21" s="19">
        <v>1.21E-2</v>
      </c>
      <c r="K21" s="19">
        <v>1.7000000000000001E-2</v>
      </c>
      <c r="L21" s="19">
        <v>0.03</v>
      </c>
    </row>
    <row r="22" spans="1:12">
      <c r="A22">
        <v>2020</v>
      </c>
      <c r="B22" s="17">
        <f t="shared" si="1"/>
        <v>828315668304.7561</v>
      </c>
      <c r="C22" s="17">
        <f t="shared" si="2"/>
        <v>1067234186984.9823</v>
      </c>
      <c r="D22" s="17">
        <f t="shared" si="3"/>
        <v>366628849947.16266</v>
      </c>
      <c r="E22" s="17">
        <f t="shared" si="4"/>
        <v>1031547584026.4458</v>
      </c>
      <c r="F22" s="17">
        <f t="shared" si="5"/>
        <v>1542139811232.5828</v>
      </c>
      <c r="H22" s="19">
        <v>5.4899999999999997E-2</v>
      </c>
      <c r="I22" s="19">
        <v>1.32E-2</v>
      </c>
      <c r="J22" s="19">
        <v>6.1000000000000004E-3</v>
      </c>
      <c r="K22" s="19">
        <v>1.4999999999999999E-2</v>
      </c>
      <c r="L22" s="19">
        <v>0.03</v>
      </c>
    </row>
    <row r="23" spans="1:12">
      <c r="A23">
        <v>2021</v>
      </c>
      <c r="B23" s="17">
        <f t="shared" si="1"/>
        <v>869482957019.50256</v>
      </c>
      <c r="C23" s="17">
        <f t="shared" si="2"/>
        <v>1079720826972.7067</v>
      </c>
      <c r="D23" s="17">
        <f t="shared" si="3"/>
        <v>368645308621.87207</v>
      </c>
      <c r="E23" s="17">
        <f t="shared" si="4"/>
        <v>1050115440538.9219</v>
      </c>
      <c r="F23" s="17">
        <f t="shared" si="5"/>
        <v>1588404005569.5603</v>
      </c>
      <c r="H23" s="19">
        <v>4.9700000000000001E-2</v>
      </c>
      <c r="I23" s="19">
        <v>1.17E-2</v>
      </c>
      <c r="J23" s="19">
        <v>5.4999999999999997E-3</v>
      </c>
      <c r="K23" s="19">
        <v>1.8000000000000002E-2</v>
      </c>
      <c r="L23" s="19">
        <v>0.03</v>
      </c>
    </row>
    <row r="24" spans="1:12">
      <c r="A24">
        <v>2022</v>
      </c>
      <c r="B24" s="17">
        <f t="shared" si="1"/>
        <v>909826966225.20752</v>
      </c>
      <c r="C24" s="17">
        <f t="shared" si="2"/>
        <v>1092245588565.5901</v>
      </c>
      <c r="D24" s="17">
        <f t="shared" si="3"/>
        <v>370857180473.60333</v>
      </c>
      <c r="E24" s="17">
        <f t="shared" si="4"/>
        <v>1070067633909.1613</v>
      </c>
      <c r="F24" s="17">
        <f t="shared" si="5"/>
        <v>1636056125736.6472</v>
      </c>
      <c r="H24" s="19">
        <v>4.6399999999999997E-2</v>
      </c>
      <c r="I24" s="19">
        <v>1.1599999999999999E-2</v>
      </c>
      <c r="J24" s="19">
        <v>6.0000000000000001E-3</v>
      </c>
      <c r="K24" s="19">
        <v>1.9E-2</v>
      </c>
      <c r="L24" s="19">
        <v>0.03</v>
      </c>
    </row>
    <row r="25" spans="1:12">
      <c r="A25">
        <v>2023</v>
      </c>
      <c r="B25" s="17">
        <f t="shared" si="1"/>
        <v>949677387345.8717</v>
      </c>
      <c r="C25" s="17">
        <f t="shared" si="2"/>
        <v>1105352535628.3772</v>
      </c>
      <c r="D25" s="17">
        <f t="shared" si="3"/>
        <v>373490266454.96594</v>
      </c>
      <c r="E25" s="17">
        <f t="shared" si="4"/>
        <v>1090398918953.4352</v>
      </c>
      <c r="F25" s="17">
        <f t="shared" si="5"/>
        <v>1685137809508.7466</v>
      </c>
      <c r="H25" s="19">
        <v>4.3799999999999999E-2</v>
      </c>
      <c r="I25" s="19">
        <v>1.2E-2</v>
      </c>
      <c r="J25" s="19">
        <v>7.1000000000000004E-3</v>
      </c>
      <c r="K25" s="19">
        <v>1.9E-2</v>
      </c>
      <c r="L25" s="19">
        <v>0.03</v>
      </c>
    </row>
    <row r="26" spans="1:12">
      <c r="A26">
        <v>2024</v>
      </c>
      <c r="B26" s="17">
        <f t="shared" si="1"/>
        <v>989278934398.19458</v>
      </c>
      <c r="C26" s="17">
        <f t="shared" si="2"/>
        <v>1119279977577.2947</v>
      </c>
      <c r="D26" s="17">
        <f t="shared" si="3"/>
        <v>376664933719.83313</v>
      </c>
      <c r="E26" s="17">
        <f t="shared" si="4"/>
        <v>1111116498413.5503</v>
      </c>
      <c r="F26" s="17">
        <f t="shared" si="5"/>
        <v>1735691943794.009</v>
      </c>
      <c r="H26" s="19">
        <v>4.1700000000000001E-2</v>
      </c>
      <c r="I26" s="19">
        <v>1.26E-2</v>
      </c>
      <c r="J26" s="19">
        <v>8.5000000000000006E-3</v>
      </c>
      <c r="K26" s="19">
        <v>1.9E-2</v>
      </c>
      <c r="L26" s="19">
        <v>0.03</v>
      </c>
    </row>
    <row r="27" spans="1:12">
      <c r="A27">
        <v>2025</v>
      </c>
      <c r="B27" s="17">
        <f t="shared" si="1"/>
        <v>1028751163880.6826</v>
      </c>
      <c r="C27" s="17">
        <f t="shared" si="2"/>
        <v>1134054473281.3152</v>
      </c>
      <c r="D27" s="17">
        <f t="shared" si="3"/>
        <v>380356250070.28754</v>
      </c>
      <c r="E27" s="17">
        <f t="shared" si="4"/>
        <v>1132227711883.4077</v>
      </c>
      <c r="F27" s="17">
        <f t="shared" si="5"/>
        <v>1787762702107.8293</v>
      </c>
      <c r="H27" s="19">
        <v>3.9899999999999998E-2</v>
      </c>
      <c r="I27" s="19">
        <v>1.32E-2</v>
      </c>
      <c r="J27" s="19">
        <v>9.7999999999999997E-3</v>
      </c>
      <c r="K27" s="19">
        <v>1.9E-2</v>
      </c>
      <c r="L27" s="19">
        <v>0.03</v>
      </c>
    </row>
    <row r="28" spans="1:12">
      <c r="A28">
        <v>2026</v>
      </c>
      <c r="B28" s="17">
        <f t="shared" si="1"/>
        <v>1067946583224.5366</v>
      </c>
      <c r="C28" s="17">
        <f t="shared" si="2"/>
        <v>1149477614117.9412</v>
      </c>
      <c r="D28" s="17">
        <f t="shared" si="3"/>
        <v>384464097571.04663</v>
      </c>
      <c r="E28" s="17">
        <f t="shared" si="4"/>
        <v>1153740038409.1924</v>
      </c>
      <c r="F28" s="17">
        <f t="shared" si="5"/>
        <v>1841395583171.0642</v>
      </c>
      <c r="H28" s="19">
        <v>3.8100000000000002E-2</v>
      </c>
      <c r="I28" s="19">
        <v>1.3599999999999999E-2</v>
      </c>
      <c r="J28" s="19">
        <v>1.0800000000000001E-2</v>
      </c>
      <c r="K28" s="19">
        <v>1.9E-2</v>
      </c>
      <c r="L28" s="19">
        <v>0.03</v>
      </c>
    </row>
    <row r="29" spans="1:12">
      <c r="A29">
        <v>2027</v>
      </c>
      <c r="B29" s="17">
        <f t="shared" si="1"/>
        <v>1106819838853.9097</v>
      </c>
      <c r="C29" s="17">
        <f t="shared" si="2"/>
        <v>1165455352954.1807</v>
      </c>
      <c r="D29" s="17">
        <f t="shared" si="3"/>
        <v>388885434693.11371</v>
      </c>
      <c r="E29" s="17">
        <f t="shared" si="4"/>
        <v>1175661099138.967</v>
      </c>
      <c r="F29" s="17">
        <f t="shared" si="5"/>
        <v>1896637450666.1963</v>
      </c>
      <c r="H29" s="19">
        <v>3.6400000000000002E-2</v>
      </c>
      <c r="I29" s="19">
        <v>1.3899999999999999E-2</v>
      </c>
      <c r="J29" s="19">
        <v>1.15E-2</v>
      </c>
      <c r="K29" s="19">
        <v>1.9E-2</v>
      </c>
      <c r="L29" s="19">
        <v>0.03</v>
      </c>
    </row>
    <row r="30" spans="1:12">
      <c r="A30">
        <v>2028</v>
      </c>
      <c r="B30" s="17">
        <f t="shared" si="1"/>
        <v>1145226487262.1404</v>
      </c>
      <c r="C30" s="17">
        <f t="shared" si="2"/>
        <v>1181888273430.8347</v>
      </c>
      <c r="D30" s="17">
        <f t="shared" si="3"/>
        <v>393590948452.90039</v>
      </c>
      <c r="E30" s="17">
        <f t="shared" si="4"/>
        <v>1200349982220.8853</v>
      </c>
      <c r="F30" s="17">
        <f t="shared" si="5"/>
        <v>1953536574186.1821</v>
      </c>
      <c r="H30" s="19">
        <v>3.4700000000000002E-2</v>
      </c>
      <c r="I30" s="19">
        <v>1.41E-2</v>
      </c>
      <c r="J30" s="19">
        <v>1.21E-2</v>
      </c>
      <c r="K30" s="19">
        <v>2.1000000000000001E-2</v>
      </c>
      <c r="L30" s="19">
        <v>0.03</v>
      </c>
    </row>
    <row r="31" spans="1:12">
      <c r="A31">
        <v>2029</v>
      </c>
      <c r="B31" s="17">
        <f t="shared" si="1"/>
        <v>1183248006639.2434</v>
      </c>
      <c r="C31" s="17">
        <f t="shared" si="2"/>
        <v>1198789275740.8955</v>
      </c>
      <c r="D31" s="17">
        <f t="shared" si="3"/>
        <v>398471476213.71637</v>
      </c>
      <c r="E31" s="17">
        <f t="shared" si="4"/>
        <v>1225557331847.5237</v>
      </c>
      <c r="F31" s="17">
        <f t="shared" si="5"/>
        <v>2012142671411.7676</v>
      </c>
      <c r="H31" s="19">
        <v>3.32E-2</v>
      </c>
      <c r="I31" s="19">
        <v>1.43E-2</v>
      </c>
      <c r="J31" s="19">
        <v>1.24E-2</v>
      </c>
      <c r="K31" s="19">
        <v>2.1000000000000001E-2</v>
      </c>
      <c r="L31" s="19">
        <v>0.03</v>
      </c>
    </row>
    <row r="32" spans="1:12">
      <c r="A32">
        <v>2030</v>
      </c>
      <c r="B32" s="17">
        <f t="shared" si="1"/>
        <v>1220756968449.7075</v>
      </c>
      <c r="C32" s="17">
        <f t="shared" si="2"/>
        <v>1216051841311.5645</v>
      </c>
      <c r="D32" s="17">
        <f t="shared" si="3"/>
        <v>403532063961.63055</v>
      </c>
      <c r="E32" s="17">
        <f t="shared" si="4"/>
        <v>1250068478484.4741</v>
      </c>
      <c r="F32" s="17">
        <f t="shared" si="5"/>
        <v>2072506951554.1206</v>
      </c>
      <c r="H32" s="19">
        <v>3.1699999999999999E-2</v>
      </c>
      <c r="I32" s="19">
        <v>1.44E-2</v>
      </c>
      <c r="J32" s="19">
        <v>1.2699999999999999E-2</v>
      </c>
      <c r="K32" s="19">
        <v>0.02</v>
      </c>
      <c r="L32" s="19">
        <v>0.03</v>
      </c>
    </row>
    <row r="33" spans="1:12">
      <c r="A33">
        <v>2031</v>
      </c>
      <c r="B33" s="17">
        <f t="shared" si="1"/>
        <v>1257745904593.7336</v>
      </c>
      <c r="C33" s="17">
        <f t="shared" si="2"/>
        <v>1233684593010.582</v>
      </c>
      <c r="D33" s="17">
        <f t="shared" si="3"/>
        <v>408697274380.33942</v>
      </c>
      <c r="E33" s="17">
        <f t="shared" si="4"/>
        <v>1273819779575.679</v>
      </c>
      <c r="F33" s="17">
        <f t="shared" si="5"/>
        <v>2134682160100.7444</v>
      </c>
      <c r="H33" s="19">
        <v>3.0300000000000001E-2</v>
      </c>
      <c r="I33" s="19">
        <v>1.4500000000000001E-2</v>
      </c>
      <c r="J33" s="19">
        <v>1.2800000000000001E-2</v>
      </c>
      <c r="K33" s="19">
        <v>1.9E-2</v>
      </c>
      <c r="L33" s="19">
        <v>0.03</v>
      </c>
    </row>
    <row r="34" spans="1:12">
      <c r="A34">
        <v>2032</v>
      </c>
      <c r="B34" s="17">
        <f t="shared" si="1"/>
        <v>1293968986646.0332</v>
      </c>
      <c r="C34" s="17">
        <f t="shared" si="2"/>
        <v>1251819756527.8374</v>
      </c>
      <c r="D34" s="17">
        <f t="shared" si="3"/>
        <v>413928599492.40771</v>
      </c>
      <c r="E34" s="17">
        <f t="shared" si="4"/>
        <v>1298022355387.6167</v>
      </c>
      <c r="F34" s="17">
        <f t="shared" si="5"/>
        <v>2198722624903.7668</v>
      </c>
      <c r="H34" s="19">
        <v>2.8799999999999999E-2</v>
      </c>
      <c r="I34" s="19">
        <v>1.47E-2</v>
      </c>
      <c r="J34" s="19">
        <v>1.2800000000000001E-2</v>
      </c>
      <c r="K34" s="19">
        <v>1.9E-2</v>
      </c>
      <c r="L34" s="19">
        <v>0.03</v>
      </c>
    </row>
    <row r="35" spans="1:12">
      <c r="A35">
        <v>2033</v>
      </c>
      <c r="B35" s="17">
        <f t="shared" si="1"/>
        <v>1329423736880.1345</v>
      </c>
      <c r="C35" s="17">
        <f t="shared" si="2"/>
        <v>1270346688924.4492</v>
      </c>
      <c r="D35" s="17">
        <f t="shared" si="3"/>
        <v>419226885565.91052</v>
      </c>
      <c r="E35" s="17">
        <f t="shared" si="4"/>
        <v>1322684780139.9812</v>
      </c>
      <c r="F35" s="17">
        <f t="shared" si="5"/>
        <v>2264684303650.8799</v>
      </c>
      <c r="H35" s="19">
        <v>2.7400000000000001E-2</v>
      </c>
      <c r="I35" s="19">
        <v>1.4800000000000001E-2</v>
      </c>
      <c r="J35" s="19">
        <v>1.2800000000000001E-2</v>
      </c>
      <c r="K35" s="19">
        <v>1.9E-2</v>
      </c>
      <c r="L35" s="19">
        <v>0.03</v>
      </c>
    </row>
    <row r="36" spans="1:12">
      <c r="A36">
        <v>2034</v>
      </c>
      <c r="B36" s="17">
        <f t="shared" si="1"/>
        <v>1363988754039.0181</v>
      </c>
      <c r="C36" s="17">
        <f t="shared" si="2"/>
        <v>1289401889258.3159</v>
      </c>
      <c r="D36" s="17">
        <f t="shared" si="3"/>
        <v>424592989701.15417</v>
      </c>
      <c r="E36" s="17">
        <f t="shared" si="4"/>
        <v>1347815790962.6406</v>
      </c>
      <c r="F36" s="17">
        <f t="shared" si="5"/>
        <v>2332624832760.4063</v>
      </c>
      <c r="H36" s="19">
        <v>2.5999999999999999E-2</v>
      </c>
      <c r="I36" s="19">
        <v>1.4999999999999999E-2</v>
      </c>
      <c r="J36" s="19">
        <v>1.2800000000000001E-2</v>
      </c>
      <c r="K36" s="19">
        <v>1.9E-2</v>
      </c>
      <c r="L36" s="19">
        <v>0.03</v>
      </c>
    </row>
    <row r="37" spans="1:12">
      <c r="A37">
        <v>2035</v>
      </c>
      <c r="B37" s="17">
        <f t="shared" si="1"/>
        <v>1397542877388.3779</v>
      </c>
      <c r="C37" s="17">
        <f t="shared" si="2"/>
        <v>1309000797975.0425</v>
      </c>
      <c r="D37" s="17">
        <f t="shared" si="3"/>
        <v>429985320670.35883</v>
      </c>
      <c r="E37" s="17">
        <f t="shared" si="4"/>
        <v>1374772106781.8936</v>
      </c>
      <c r="F37" s="17">
        <f t="shared" si="5"/>
        <v>2402603577743.2183</v>
      </c>
      <c r="H37" s="19">
        <v>2.46E-2</v>
      </c>
      <c r="I37" s="19">
        <v>1.52E-2</v>
      </c>
      <c r="J37" s="19">
        <v>1.2699999999999999E-2</v>
      </c>
      <c r="K37" s="19">
        <v>0.02</v>
      </c>
      <c r="L37" s="19">
        <v>0.03</v>
      </c>
    </row>
    <row r="38" spans="1:12">
      <c r="A38">
        <v>2036</v>
      </c>
      <c r="B38" s="17">
        <f t="shared" si="1"/>
        <v>1430105626431.5273</v>
      </c>
      <c r="C38" s="17">
        <f t="shared" si="2"/>
        <v>1329159410263.8582</v>
      </c>
      <c r="D38" s="17">
        <f t="shared" si="3"/>
        <v>435403135710.8053</v>
      </c>
      <c r="E38" s="17">
        <f t="shared" si="4"/>
        <v>1402267548917.5315</v>
      </c>
      <c r="F38" s="17">
        <f t="shared" si="5"/>
        <v>2474681685075.5146</v>
      </c>
      <c r="H38" s="19">
        <v>2.3300000000000001E-2</v>
      </c>
      <c r="I38" s="19">
        <v>1.54E-2</v>
      </c>
      <c r="J38" s="19">
        <v>1.26E-2</v>
      </c>
      <c r="K38" s="19">
        <v>0.02</v>
      </c>
      <c r="L38" s="19">
        <v>0.03</v>
      </c>
    </row>
    <row r="39" spans="1:12">
      <c r="A39">
        <v>2037</v>
      </c>
      <c r="B39" s="17">
        <f t="shared" si="1"/>
        <v>1461710960775.6641</v>
      </c>
      <c r="C39" s="17">
        <f t="shared" si="2"/>
        <v>1349761381122.948</v>
      </c>
      <c r="D39" s="17">
        <f t="shared" si="3"/>
        <v>440845674907.19037</v>
      </c>
      <c r="E39" s="17">
        <f t="shared" si="4"/>
        <v>1430312899895.8821</v>
      </c>
      <c r="F39" s="17">
        <f t="shared" si="5"/>
        <v>2548922135627.7803</v>
      </c>
      <c r="H39" s="19">
        <v>2.2100000000000002E-2</v>
      </c>
      <c r="I39" s="19">
        <v>1.55E-2</v>
      </c>
      <c r="J39" s="19">
        <v>1.2500000000000001E-2</v>
      </c>
      <c r="K39" s="19">
        <v>0.02</v>
      </c>
      <c r="L39" s="19">
        <v>0.03</v>
      </c>
    </row>
    <row r="40" spans="1:12">
      <c r="A40">
        <v>2038</v>
      </c>
      <c r="B40" s="17">
        <f t="shared" si="1"/>
        <v>1492260719855.8752</v>
      </c>
      <c r="C40" s="17">
        <f t="shared" si="2"/>
        <v>1370952634806.5784</v>
      </c>
      <c r="D40" s="17">
        <f t="shared" si="3"/>
        <v>446268076708.54883</v>
      </c>
      <c r="E40" s="17">
        <f t="shared" si="4"/>
        <v>1458919157893.7998</v>
      </c>
      <c r="F40" s="17">
        <f t="shared" si="5"/>
        <v>2625389799696.6138</v>
      </c>
      <c r="H40" s="19">
        <v>2.0899999999999998E-2</v>
      </c>
      <c r="I40" s="19">
        <v>1.5699999999999999E-2</v>
      </c>
      <c r="J40" s="19">
        <v>1.23E-2</v>
      </c>
      <c r="K40" s="19">
        <v>0.02</v>
      </c>
      <c r="L40" s="19">
        <v>0.03</v>
      </c>
    </row>
    <row r="41" spans="1:12">
      <c r="A41">
        <v>2039</v>
      </c>
      <c r="B41" s="17">
        <f t="shared" si="1"/>
        <v>1521956708181.0073</v>
      </c>
      <c r="C41" s="17">
        <f t="shared" si="2"/>
        <v>1392750781700.0029</v>
      </c>
      <c r="D41" s="17">
        <f t="shared" si="3"/>
        <v>451712547244.39313</v>
      </c>
      <c r="E41" s="17">
        <f t="shared" si="4"/>
        <v>1488097541051.6758</v>
      </c>
      <c r="F41" s="17">
        <f t="shared" si="5"/>
        <v>2704151493687.5122</v>
      </c>
      <c r="H41" s="19">
        <v>1.9900000000000001E-2</v>
      </c>
      <c r="I41" s="19">
        <v>1.5900000000000001E-2</v>
      </c>
      <c r="J41" s="19">
        <v>1.2200000000000001E-2</v>
      </c>
      <c r="K41" s="19">
        <v>0.02</v>
      </c>
      <c r="L41" s="19">
        <v>0.03</v>
      </c>
    </row>
    <row r="42" spans="1:12">
      <c r="A42">
        <v>2040</v>
      </c>
      <c r="B42" s="17">
        <f t="shared" si="1"/>
        <v>1550721689965.6282</v>
      </c>
      <c r="C42" s="17">
        <f t="shared" si="2"/>
        <v>1415034794207.2029</v>
      </c>
      <c r="D42" s="17">
        <f t="shared" si="3"/>
        <v>457178269066.05029</v>
      </c>
      <c r="E42" s="17">
        <f t="shared" si="4"/>
        <v>1517859491872.7092</v>
      </c>
      <c r="F42" s="17">
        <f t="shared" si="5"/>
        <v>2785276038498.1377</v>
      </c>
      <c r="H42" s="19">
        <v>1.89E-2</v>
      </c>
      <c r="I42" s="19">
        <v>1.6E-2</v>
      </c>
      <c r="J42" s="19">
        <v>1.21E-2</v>
      </c>
      <c r="K42" s="19">
        <v>0.02</v>
      </c>
      <c r="L42" s="19">
        <v>0.03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M35" sqref="M35"/>
    </sheetView>
  </sheetViews>
  <sheetFormatPr defaultRowHeight="15"/>
  <cols>
    <col min="1" max="1" width="7" bestFit="1" customWidth="1"/>
    <col min="2" max="4" width="8.7109375" bestFit="1" customWidth="1"/>
    <col min="5" max="5" width="9.85546875" bestFit="1" customWidth="1"/>
    <col min="6" max="6" width="8.7109375" bestFit="1" customWidth="1"/>
    <col min="8" max="8" width="19.42578125" bestFit="1" customWidth="1"/>
  </cols>
  <sheetData>
    <row r="1" spans="1:6">
      <c r="A1" s="4" t="s">
        <v>5</v>
      </c>
      <c r="B1" s="5" t="s">
        <v>6</v>
      </c>
      <c r="C1" s="5" t="s">
        <v>7</v>
      </c>
      <c r="D1" s="5" t="s">
        <v>8</v>
      </c>
      <c r="E1" s="5" t="s">
        <v>10</v>
      </c>
      <c r="F1" s="5" t="s">
        <v>9</v>
      </c>
    </row>
    <row r="2" spans="1:6">
      <c r="A2" s="6">
        <v>2000</v>
      </c>
      <c r="B2" s="7">
        <v>319.77179999999998</v>
      </c>
      <c r="C2" s="7">
        <v>1066.787</v>
      </c>
      <c r="D2" s="7">
        <v>234.09309999999999</v>
      </c>
      <c r="E2" s="7">
        <v>902.78800000000001</v>
      </c>
      <c r="F2" s="7">
        <v>832.5326</v>
      </c>
    </row>
    <row r="3" spans="1:6">
      <c r="A3" s="6">
        <v>2001</v>
      </c>
      <c r="B3" s="7">
        <v>339.43180000000001</v>
      </c>
      <c r="C3" s="7">
        <v>1076.7629999999999</v>
      </c>
      <c r="D3" s="7">
        <v>237.05199999999999</v>
      </c>
      <c r="E3" s="7">
        <v>940.25049999999999</v>
      </c>
      <c r="F3" s="7">
        <v>863.71389999999997</v>
      </c>
    </row>
    <row r="4" spans="1:6">
      <c r="A4" s="6">
        <v>2002</v>
      </c>
      <c r="B4" s="7">
        <v>358.42930000000001</v>
      </c>
      <c r="C4" s="7">
        <v>1100.385</v>
      </c>
      <c r="D4" s="7">
        <v>241.55199999999999</v>
      </c>
      <c r="E4" s="7">
        <v>999.28660000000002</v>
      </c>
      <c r="F4" s="7">
        <v>895.68949999999995</v>
      </c>
    </row>
    <row r="5" spans="1:6">
      <c r="A5" s="6">
        <v>2003</v>
      </c>
      <c r="B5" s="7">
        <v>392.64580000000001</v>
      </c>
      <c r="C5" s="7">
        <v>1120.2639999999999</v>
      </c>
      <c r="D5" s="7">
        <v>244.024</v>
      </c>
      <c r="E5" s="7">
        <v>1046.444</v>
      </c>
      <c r="F5" s="7">
        <v>937.76559999999995</v>
      </c>
    </row>
    <row r="6" spans="1:6">
      <c r="A6" s="6">
        <v>2004</v>
      </c>
      <c r="B6" s="7">
        <v>443.64760000000001</v>
      </c>
      <c r="C6" s="7">
        <v>1131.5329999999999</v>
      </c>
      <c r="D6" s="7">
        <v>246.45099999999999</v>
      </c>
      <c r="E6" s="7">
        <v>1061.876</v>
      </c>
      <c r="F6" s="7">
        <v>990.92250000000001</v>
      </c>
    </row>
    <row r="7" spans="1:6">
      <c r="A7" s="6">
        <v>2005</v>
      </c>
      <c r="B7" s="7">
        <v>520.69439999999997</v>
      </c>
      <c r="C7" s="7">
        <v>1125.0630000000001</v>
      </c>
      <c r="D7" s="7">
        <v>251.19450000000001</v>
      </c>
      <c r="E7" s="7">
        <v>1089.1510000000001</v>
      </c>
      <c r="F7" s="7">
        <v>1127.7380000000001</v>
      </c>
    </row>
    <row r="8" spans="1:6">
      <c r="A8" s="6">
        <v>2006</v>
      </c>
      <c r="B8" s="7">
        <v>629.09050000000002</v>
      </c>
      <c r="C8" s="7">
        <v>1127.5</v>
      </c>
      <c r="D8" s="7">
        <v>252.42330000000001</v>
      </c>
      <c r="E8" s="7">
        <v>1097.7180000000001</v>
      </c>
      <c r="F8" s="7">
        <v>1164.3610000000001</v>
      </c>
    </row>
    <row r="9" spans="1:6">
      <c r="A9" s="6">
        <v>2007</v>
      </c>
      <c r="B9" s="7">
        <v>723.27959999999996</v>
      </c>
      <c r="C9" s="7">
        <v>1129.271</v>
      </c>
      <c r="D9" s="7">
        <v>252.673</v>
      </c>
      <c r="E9" s="7">
        <v>1109.7070000000001</v>
      </c>
      <c r="F9" s="7">
        <v>1210.9960000000001</v>
      </c>
    </row>
    <row r="10" spans="1:6">
      <c r="A10" s="6">
        <v>2008</v>
      </c>
      <c r="B10" s="7">
        <v>801.68970000000002</v>
      </c>
      <c r="C10" s="7">
        <v>1137.9490000000001</v>
      </c>
      <c r="D10" s="7">
        <v>254.73269999999999</v>
      </c>
      <c r="E10" s="7">
        <v>1125.645</v>
      </c>
      <c r="F10" s="7">
        <v>1250.78</v>
      </c>
    </row>
    <row r="11" spans="1:6">
      <c r="A11" s="6">
        <v>2009</v>
      </c>
      <c r="B11" s="7">
        <v>879.86379999999997</v>
      </c>
      <c r="C11" s="7">
        <v>1149.771</v>
      </c>
      <c r="D11" s="7">
        <v>255.77529999999999</v>
      </c>
      <c r="E11" s="7">
        <v>1148.3</v>
      </c>
      <c r="F11" s="7">
        <v>1296.1400000000001</v>
      </c>
    </row>
    <row r="12" spans="1:6">
      <c r="A12" s="6">
        <v>2010</v>
      </c>
      <c r="B12" s="7">
        <v>969.23429999999996</v>
      </c>
      <c r="C12" s="7">
        <v>1161.4169999999999</v>
      </c>
      <c r="D12" s="7">
        <v>259.40649999999999</v>
      </c>
      <c r="E12" s="7">
        <v>1155.7940000000001</v>
      </c>
      <c r="F12" s="7">
        <v>1397.74</v>
      </c>
    </row>
    <row r="13" spans="1:6">
      <c r="A13" s="6">
        <v>2011</v>
      </c>
      <c r="B13" s="7">
        <v>1065.9649999999999</v>
      </c>
      <c r="C13" s="7">
        <v>1191.2739999999999</v>
      </c>
      <c r="D13" s="7">
        <v>261.07569999999998</v>
      </c>
      <c r="E13" s="7">
        <v>1169.837</v>
      </c>
      <c r="F13" s="7">
        <v>1467.9739999999999</v>
      </c>
    </row>
    <row r="14" spans="1:6">
      <c r="A14" s="6">
        <v>2012</v>
      </c>
      <c r="B14" s="7">
        <v>1156.9960000000001</v>
      </c>
      <c r="C14" s="7">
        <v>1218.575</v>
      </c>
      <c r="D14" s="7">
        <v>266.59730000000002</v>
      </c>
      <c r="E14" s="7">
        <v>1186.9159999999999</v>
      </c>
      <c r="F14" s="7">
        <v>1547.808</v>
      </c>
    </row>
    <row r="15" spans="1:6">
      <c r="A15" s="6">
        <v>2013</v>
      </c>
      <c r="B15" s="7">
        <v>1260.2639999999999</v>
      </c>
      <c r="C15" s="7">
        <v>1226.01</v>
      </c>
      <c r="D15" s="7">
        <v>275.25049999999999</v>
      </c>
      <c r="E15" s="7">
        <v>1200.894</v>
      </c>
      <c r="F15" s="7">
        <v>1720.356</v>
      </c>
    </row>
    <row r="16" spans="1:6">
      <c r="A16" s="6">
        <v>2014</v>
      </c>
      <c r="B16" s="7">
        <v>1360.1859999999999</v>
      </c>
      <c r="C16" s="7">
        <v>1238.454</v>
      </c>
      <c r="D16" s="7">
        <v>289.38400000000001</v>
      </c>
      <c r="E16" s="7">
        <v>1219.443</v>
      </c>
      <c r="F16" s="7">
        <v>1832.76</v>
      </c>
    </row>
    <row r="17" spans="1:13">
      <c r="A17" s="6">
        <v>2015</v>
      </c>
      <c r="B17" s="7">
        <v>1428.2159999999999</v>
      </c>
      <c r="C17" s="7">
        <v>1262.6489999999999</v>
      </c>
      <c r="D17" s="7">
        <v>263.85899999999998</v>
      </c>
      <c r="E17" s="7">
        <v>1230.4970000000001</v>
      </c>
      <c r="F17" s="7">
        <v>1908.5229999999999</v>
      </c>
    </row>
    <row r="18" spans="1:13">
      <c r="A18" s="6">
        <v>2016</v>
      </c>
      <c r="B18" s="10">
        <v>1466.816</v>
      </c>
      <c r="C18" s="10">
        <v>1269.7809999999999</v>
      </c>
      <c r="D18" s="10">
        <v>262.42200000000003</v>
      </c>
      <c r="E18" s="10">
        <v>1229.5319999999999</v>
      </c>
      <c r="F18" s="10">
        <v>1961.761</v>
      </c>
    </row>
    <row r="19" spans="1:13">
      <c r="A19" s="6">
        <v>2017</v>
      </c>
      <c r="B19" s="10">
        <v>1519.27</v>
      </c>
      <c r="C19" s="10">
        <v>1278.9280000000001</v>
      </c>
      <c r="D19" s="10">
        <v>268.93799999999999</v>
      </c>
      <c r="E19" s="10">
        <v>1241.489</v>
      </c>
      <c r="F19" s="10">
        <v>1997.306</v>
      </c>
    </row>
    <row r="20" spans="1:13">
      <c r="A20" s="6">
        <v>2018</v>
      </c>
      <c r="B20" s="10">
        <v>1586.8920000000001</v>
      </c>
      <c r="C20" s="10">
        <v>1288.175</v>
      </c>
      <c r="D20" s="10">
        <v>272.73700000000002</v>
      </c>
      <c r="E20" s="10">
        <v>1236.7249999999999</v>
      </c>
      <c r="F20" s="10">
        <v>2028.731</v>
      </c>
    </row>
    <row r="21" spans="1:13">
      <c r="A21" s="6">
        <v>2019</v>
      </c>
      <c r="B21" s="10">
        <v>1624.8510000000001</v>
      </c>
      <c r="C21" s="10">
        <v>1295.125</v>
      </c>
      <c r="D21" s="10">
        <v>276.68599999999998</v>
      </c>
      <c r="E21" s="10">
        <v>1234.376</v>
      </c>
      <c r="F21" s="10">
        <v>2058.4520000000002</v>
      </c>
    </row>
    <row r="22" spans="1:13">
      <c r="A22" s="6">
        <v>2020</v>
      </c>
      <c r="B22" s="10">
        <v>1659.1790000000001</v>
      </c>
      <c r="C22" s="10">
        <v>1325.6769999999999</v>
      </c>
      <c r="D22" s="10">
        <v>281.54300000000001</v>
      </c>
      <c r="E22" s="10">
        <v>1233.56</v>
      </c>
      <c r="F22" s="10">
        <v>2095.145</v>
      </c>
    </row>
    <row r="23" spans="1:13">
      <c r="A23" s="6">
        <v>2021</v>
      </c>
      <c r="B23" s="10">
        <v>1692.17</v>
      </c>
      <c r="C23" s="10">
        <v>1328.855</v>
      </c>
      <c r="D23" s="10">
        <v>285.77</v>
      </c>
      <c r="E23" s="10">
        <v>1232.45</v>
      </c>
      <c r="F23" s="10">
        <v>2136.2489999999998</v>
      </c>
    </row>
    <row r="24" spans="1:13">
      <c r="A24" s="6">
        <v>2022</v>
      </c>
      <c r="B24" s="10">
        <v>1721.7090000000001</v>
      </c>
      <c r="C24" s="10">
        <v>1332.2750000000001</v>
      </c>
      <c r="D24" s="10">
        <v>289.226</v>
      </c>
      <c r="E24" s="10">
        <v>1234.9970000000001</v>
      </c>
      <c r="F24" s="10">
        <v>2170.1109999999999</v>
      </c>
    </row>
    <row r="25" spans="1:13">
      <c r="A25" s="6">
        <v>2023</v>
      </c>
      <c r="B25" s="10">
        <v>1752.615</v>
      </c>
      <c r="C25" s="10">
        <v>1336.99</v>
      </c>
      <c r="D25" s="10">
        <v>291.53199999999998</v>
      </c>
      <c r="E25" s="10">
        <v>1239.25</v>
      </c>
      <c r="F25" s="10">
        <v>2201.8270000000002</v>
      </c>
    </row>
    <row r="26" spans="1:13">
      <c r="A26" s="6">
        <v>2024</v>
      </c>
      <c r="B26" s="10">
        <v>1781.163</v>
      </c>
      <c r="C26" s="10">
        <v>1342.5329999999999</v>
      </c>
      <c r="D26" s="10">
        <v>293.27199999999999</v>
      </c>
      <c r="E26" s="10">
        <v>1246.4100000000001</v>
      </c>
      <c r="F26" s="10">
        <v>2239.701</v>
      </c>
    </row>
    <row r="27" spans="1:13">
      <c r="A27" s="6">
        <v>2025</v>
      </c>
      <c r="B27" s="10">
        <v>1810.4079999999999</v>
      </c>
      <c r="C27" s="10">
        <v>1349.3889999999999</v>
      </c>
      <c r="D27" s="10">
        <v>294.58</v>
      </c>
      <c r="E27" s="10">
        <v>1256.5519999999999</v>
      </c>
      <c r="F27" s="10">
        <v>2279.9960000000001</v>
      </c>
    </row>
    <row r="28" spans="1:13">
      <c r="A28" s="6">
        <v>2026</v>
      </c>
      <c r="B28" s="10">
        <v>1836.114</v>
      </c>
      <c r="C28" s="10">
        <v>1356.9559999999999</v>
      </c>
      <c r="D28" s="10">
        <v>295.36</v>
      </c>
      <c r="E28" s="10">
        <v>1263.991</v>
      </c>
      <c r="F28" s="10">
        <v>2322.4960000000001</v>
      </c>
    </row>
    <row r="29" spans="1:13">
      <c r="A29" s="6">
        <v>2027</v>
      </c>
      <c r="B29" s="10">
        <v>1862.183</v>
      </c>
      <c r="C29" s="10">
        <v>1364.509</v>
      </c>
      <c r="D29" s="10">
        <v>296.26799999999997</v>
      </c>
      <c r="E29" s="10">
        <v>1274.6320000000001</v>
      </c>
      <c r="F29" s="10">
        <v>2365.3040000000001</v>
      </c>
      <c r="I29" s="7" t="s">
        <v>6</v>
      </c>
      <c r="J29" s="7" t="s">
        <v>11</v>
      </c>
      <c r="K29" s="7" t="s">
        <v>8</v>
      </c>
      <c r="L29" s="7" t="s">
        <v>10</v>
      </c>
      <c r="M29" s="7" t="s">
        <v>9</v>
      </c>
    </row>
    <row r="30" spans="1:13">
      <c r="A30" s="6">
        <v>2028</v>
      </c>
      <c r="B30" s="10">
        <v>1888.1690000000001</v>
      </c>
      <c r="C30" s="10">
        <v>1372.268</v>
      </c>
      <c r="D30" s="10">
        <v>297.279</v>
      </c>
      <c r="E30" s="10">
        <v>1285.6500000000001</v>
      </c>
      <c r="F30" s="10">
        <v>2409.3139999999999</v>
      </c>
      <c r="H30" t="s">
        <v>12</v>
      </c>
      <c r="I30" s="13">
        <f>(B32/B27)^(1/5)-1</f>
        <v>1.3784542649125653E-2</v>
      </c>
      <c r="J30" s="13">
        <f>(C32/C27)^(1/5)-1</f>
        <v>5.6844232205914835E-3</v>
      </c>
      <c r="K30" s="13">
        <f>(D32/D27)^(1/5)-1</f>
        <v>3.1775156233624369E-3</v>
      </c>
      <c r="L30" s="13">
        <f>(E32/E27)^(1/5)-1</f>
        <v>8.3924133718435989E-3</v>
      </c>
      <c r="M30" s="13">
        <f>(F32/F27)^(1/5)-1</f>
        <v>1.8594981562774393E-2</v>
      </c>
    </row>
    <row r="31" spans="1:13">
      <c r="A31" s="6">
        <v>2029</v>
      </c>
      <c r="B31" s="10">
        <v>1912.922</v>
      </c>
      <c r="C31" s="10">
        <v>1379.9949999999999</v>
      </c>
      <c r="D31" s="10">
        <v>298.27999999999997</v>
      </c>
      <c r="E31" s="10">
        <v>1297.068</v>
      </c>
      <c r="F31" s="10">
        <v>2452.7840000000001</v>
      </c>
    </row>
    <row r="32" spans="1:13">
      <c r="A32" s="6">
        <v>2030</v>
      </c>
      <c r="B32" s="10">
        <v>1938.674</v>
      </c>
      <c r="C32" s="10">
        <v>1388.18</v>
      </c>
      <c r="D32" s="10">
        <v>299.29000000000002</v>
      </c>
      <c r="E32" s="10">
        <v>1310.172</v>
      </c>
      <c r="F32" s="10">
        <v>2500.0100000000002</v>
      </c>
    </row>
    <row r="33" spans="1:6">
      <c r="A33" s="11">
        <v>2031</v>
      </c>
      <c r="B33" s="12">
        <f>B32*(I$30+1)</f>
        <v>1965.3977344357511</v>
      </c>
      <c r="C33" s="12">
        <f>C32*(J$30+1)</f>
        <v>1396.0710026263607</v>
      </c>
      <c r="D33" s="12">
        <f>D32*(K$30+1)</f>
        <v>300.24099865091614</v>
      </c>
      <c r="E33" s="12">
        <f>E32*(L$30+1)</f>
        <v>1321.1675050122151</v>
      </c>
      <c r="F33" s="12">
        <f>F32*(M$30+1)</f>
        <v>2546.4976398567519</v>
      </c>
    </row>
    <row r="34" spans="1:6">
      <c r="A34" s="6">
        <v>2032</v>
      </c>
      <c r="B34" s="12">
        <f t="shared" ref="B34:B42" si="0">B33*(I$30+1)</f>
        <v>1992.4898433285757</v>
      </c>
      <c r="C34" s="12">
        <f t="shared" ref="C34:C42" si="1">C33*(J$30+1)</f>
        <v>1404.0068610512844</v>
      </c>
      <c r="D34" s="12">
        <f t="shared" ref="D34:D42" si="2">D33*(K$30+1)</f>
        <v>301.19501911490335</v>
      </c>
      <c r="E34" s="12">
        <f t="shared" ref="E34:E42" si="3">E33*(L$30+1)</f>
        <v>1332.2552888477248</v>
      </c>
      <c r="F34" s="12">
        <f t="shared" ref="F34:F42" si="4">F33*(M$30+1)</f>
        <v>2593.8497165195367</v>
      </c>
    </row>
    <row r="35" spans="1:6">
      <c r="A35" s="6">
        <v>2033</v>
      </c>
      <c r="B35" s="12">
        <f t="shared" si="0"/>
        <v>2019.9554045518883</v>
      </c>
      <c r="C35" s="12">
        <f t="shared" si="1"/>
        <v>1411.9878302541142</v>
      </c>
      <c r="D35" s="12">
        <f t="shared" si="2"/>
        <v>302.1520709938199</v>
      </c>
      <c r="E35" s="12">
        <f t="shared" si="3"/>
        <v>1343.4361259485599</v>
      </c>
      <c r="F35" s="12">
        <f t="shared" si="4"/>
        <v>2642.0823041748249</v>
      </c>
    </row>
    <row r="36" spans="1:6">
      <c r="A36" s="11">
        <v>2034</v>
      </c>
      <c r="B36" s="12">
        <f t="shared" si="0"/>
        <v>2047.7995659752655</v>
      </c>
      <c r="C36" s="12">
        <f t="shared" si="1"/>
        <v>1420.0141666636032</v>
      </c>
      <c r="D36" s="12">
        <f t="shared" si="2"/>
        <v>303.11216392003411</v>
      </c>
      <c r="E36" s="12">
        <f t="shared" si="3"/>
        <v>1354.7107972561885</v>
      </c>
      <c r="F36" s="12">
        <f t="shared" si="4"/>
        <v>2691.2117759082885</v>
      </c>
    </row>
    <row r="37" spans="1:6">
      <c r="A37" s="6">
        <v>2035</v>
      </c>
      <c r="B37" s="12">
        <f t="shared" si="0"/>
        <v>2076.0275464293127</v>
      </c>
      <c r="C37" s="12">
        <f t="shared" si="1"/>
        <v>1428.0861281661546</v>
      </c>
      <c r="D37" s="12">
        <f t="shared" si="2"/>
        <v>304.07530755652124</v>
      </c>
      <c r="E37" s="12">
        <f t="shared" si="3"/>
        <v>1366.0800902660621</v>
      </c>
      <c r="F37" s="12">
        <f t="shared" si="4"/>
        <v>2741.2548092628244</v>
      </c>
    </row>
    <row r="38" spans="1:6">
      <c r="A38" s="6">
        <v>2036</v>
      </c>
      <c r="B38" s="12">
        <f t="shared" si="0"/>
        <v>2104.6446366838272</v>
      </c>
      <c r="C38" s="12">
        <f t="shared" si="1"/>
        <v>1436.2039741141068</v>
      </c>
      <c r="D38" s="12">
        <f t="shared" si="2"/>
        <v>305.04151159696085</v>
      </c>
      <c r="E38" s="12">
        <f t="shared" si="3"/>
        <v>1377.5447990826203</v>
      </c>
      <c r="F38" s="12">
        <f t="shared" si="4"/>
        <v>2792.2283918999333</v>
      </c>
    </row>
    <row r="39" spans="1:6">
      <c r="A39" s="11">
        <v>2037</v>
      </c>
      <c r="B39" s="12">
        <f t="shared" si="0"/>
        <v>2133.6562004394491</v>
      </c>
      <c r="C39" s="12">
        <f t="shared" si="1"/>
        <v>1444.3679653340669</v>
      </c>
      <c r="D39" s="12">
        <f t="shared" si="2"/>
        <v>306.01078576583427</v>
      </c>
      <c r="E39" s="12">
        <f t="shared" si="3"/>
        <v>1389.1057244747549</v>
      </c>
      <c r="F39" s="12">
        <f t="shared" si="4"/>
        <v>2844.1498273663678</v>
      </c>
    </row>
    <row r="40" spans="1:6">
      <c r="A40" s="6">
        <v>2038</v>
      </c>
      <c r="B40" s="12">
        <f t="shared" si="0"/>
        <v>2163.0676753329781</v>
      </c>
      <c r="C40" s="12">
        <f t="shared" si="1"/>
        <v>1452.5783641352903</v>
      </c>
      <c r="D40" s="12">
        <f t="shared" si="2"/>
        <v>306.9831398185226</v>
      </c>
      <c r="E40" s="12">
        <f t="shared" si="3"/>
        <v>1400.7636739317413</v>
      </c>
      <c r="F40" s="12">
        <f t="shared" si="4"/>
        <v>2897.0367409680134</v>
      </c>
    </row>
    <row r="41" spans="1:6">
      <c r="A41" s="6">
        <v>2039</v>
      </c>
      <c r="B41" s="12">
        <f t="shared" si="0"/>
        <v>2192.8845739565504</v>
      </c>
      <c r="C41" s="12">
        <f t="shared" si="1"/>
        <v>1460.8354343181097</v>
      </c>
      <c r="D41" s="12">
        <f t="shared" si="2"/>
        <v>307.95858354140483</v>
      </c>
      <c r="E41" s="12">
        <f t="shared" si="3"/>
        <v>1412.5194617196389</v>
      </c>
      <c r="F41" s="12">
        <f t="shared" si="4"/>
        <v>2950.9070857529937</v>
      </c>
    </row>
    <row r="42" spans="1:6">
      <c r="A42" s="11">
        <v>2040</v>
      </c>
      <c r="B42" s="12">
        <f t="shared" si="0"/>
        <v>2223.1124848908644</v>
      </c>
      <c r="C42" s="12">
        <f t="shared" si="1"/>
        <v>1469.1394411824103</v>
      </c>
      <c r="D42" s="12">
        <f t="shared" si="2"/>
        <v>308.93712675195621</v>
      </c>
      <c r="E42" s="12">
        <f t="shared" si="3"/>
        <v>1424.373908938164</v>
      </c>
      <c r="F42" s="12">
        <f t="shared" si="4"/>
        <v>3005.779148606031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R10" sqref="R10"/>
    </sheetView>
  </sheetViews>
  <sheetFormatPr defaultRowHeight="15"/>
  <cols>
    <col min="2" max="2" width="11.5703125" bestFit="1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10</v>
      </c>
      <c r="F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N1" s="1" t="s">
        <v>6</v>
      </c>
      <c r="O1" s="1" t="s">
        <v>7</v>
      </c>
      <c r="P1" s="1" t="s">
        <v>8</v>
      </c>
      <c r="Q1" s="1" t="s">
        <v>10</v>
      </c>
      <c r="R1" s="1" t="s">
        <v>9</v>
      </c>
    </row>
    <row r="2" spans="1:18">
      <c r="A2">
        <v>2000</v>
      </c>
      <c r="B2">
        <v>406289671553.03107</v>
      </c>
      <c r="C2">
        <v>2153522862031.1992</v>
      </c>
      <c r="D2">
        <v>1041838657166.0078</v>
      </c>
      <c r="E2">
        <v>1752413162571.551</v>
      </c>
      <c r="F2">
        <v>3300946660101.3545</v>
      </c>
      <c r="H2" s="9" t="s">
        <v>18</v>
      </c>
      <c r="I2" s="9" t="s">
        <v>18</v>
      </c>
      <c r="J2" s="9" t="s">
        <v>18</v>
      </c>
      <c r="K2" s="9" t="s">
        <v>18</v>
      </c>
      <c r="L2" s="9" t="s">
        <v>18</v>
      </c>
      <c r="N2" s="9" t="s">
        <v>17</v>
      </c>
      <c r="O2" s="9" t="s">
        <v>17</v>
      </c>
      <c r="P2" s="9" t="s">
        <v>17</v>
      </c>
      <c r="Q2" s="9" t="s">
        <v>17</v>
      </c>
      <c r="R2" s="9" t="s">
        <v>17</v>
      </c>
    </row>
    <row r="3" spans="1:18">
      <c r="A3">
        <v>2001</v>
      </c>
      <c r="B3">
        <v>506663034854.20483</v>
      </c>
      <c r="C3">
        <v>2181314750014.0847</v>
      </c>
      <c r="D3">
        <v>989708533960.66028</v>
      </c>
      <c r="E3">
        <v>1681206511883.9641</v>
      </c>
      <c r="F3">
        <v>3192928403057.7158</v>
      </c>
      <c r="H3" s="13">
        <f t="shared" ref="H3:L18" si="0">B3/B2-1</f>
        <v>0.24704876921310692</v>
      </c>
      <c r="I3" s="13">
        <f t="shared" si="0"/>
        <v>1.2905313648108763E-2</v>
      </c>
      <c r="J3" s="13">
        <f t="shared" si="0"/>
        <v>-5.0036656680748415E-2</v>
      </c>
      <c r="K3" s="13">
        <f t="shared" si="0"/>
        <v>-4.0633483135390169E-2</v>
      </c>
      <c r="L3" s="13">
        <f t="shared" si="0"/>
        <v>-3.2723417905917374E-2</v>
      </c>
      <c r="N3" s="13">
        <v>8.3399105498556558E-2</v>
      </c>
      <c r="O3" s="13">
        <v>2.2043499303840308E-2</v>
      </c>
      <c r="P3" s="13">
        <v>4.0633590319776314E-3</v>
      </c>
      <c r="Q3" s="13">
        <v>1.0540823946556532E-2</v>
      </c>
      <c r="R3" s="13">
        <v>2.0598139793511328E-2</v>
      </c>
    </row>
    <row r="4" spans="1:18">
      <c r="A4">
        <v>2002</v>
      </c>
      <c r="B4">
        <v>629513525289.03967</v>
      </c>
      <c r="C4">
        <v>2178688734573.3696</v>
      </c>
      <c r="D4">
        <v>978749876490.48279</v>
      </c>
      <c r="E4">
        <v>1700531968692.6521</v>
      </c>
      <c r="F4">
        <v>3155756560787.3359</v>
      </c>
      <c r="H4" s="13">
        <f t="shared" si="0"/>
        <v>0.24246981126259937</v>
      </c>
      <c r="I4" s="13">
        <f t="shared" si="0"/>
        <v>-1.2038681903646653E-3</v>
      </c>
      <c r="J4" s="13">
        <f t="shared" si="0"/>
        <v>-1.1072610868901656E-2</v>
      </c>
      <c r="K4" s="13">
        <f t="shared" si="0"/>
        <v>1.1494992835253681E-2</v>
      </c>
      <c r="L4" s="13">
        <f t="shared" si="0"/>
        <v>-1.1641927903795812E-2</v>
      </c>
      <c r="N4" s="13">
        <v>9.1306459446333754E-2</v>
      </c>
      <c r="O4" s="13">
        <v>1.3543919965011364E-2</v>
      </c>
      <c r="P4" s="13">
        <v>1.1799277677035924E-3</v>
      </c>
      <c r="Q4" s="13">
        <v>1.9026142681708436E-2</v>
      </c>
      <c r="R4" s="13">
        <v>3.0220298004741242E-2</v>
      </c>
    </row>
    <row r="5" spans="1:18">
      <c r="A5">
        <v>2003</v>
      </c>
      <c r="B5">
        <v>946586679583.97595</v>
      </c>
      <c r="C5">
        <v>2200788193337.2886</v>
      </c>
      <c r="D5">
        <v>1023954338551.9747</v>
      </c>
      <c r="E5">
        <v>1785734736131.0469</v>
      </c>
      <c r="F5">
        <v>2993849214213.3906</v>
      </c>
      <c r="H5" s="13">
        <f t="shared" si="0"/>
        <v>0.50367965350601929</v>
      </c>
      <c r="I5" s="13">
        <f t="shared" si="0"/>
        <v>1.0143467679997187E-2</v>
      </c>
      <c r="J5" s="13">
        <f t="shared" si="0"/>
        <v>4.6185918534755954E-2</v>
      </c>
      <c r="K5" s="13">
        <f t="shared" si="0"/>
        <v>5.0103596408068496E-2</v>
      </c>
      <c r="L5" s="13">
        <f t="shared" si="0"/>
        <v>-5.1305398073402286E-2</v>
      </c>
      <c r="N5" s="13">
        <v>0.10035603026256767</v>
      </c>
      <c r="O5" s="13">
        <v>1.3145646965362134E-2</v>
      </c>
      <c r="P5" s="13">
        <v>1.528220148147108E-2</v>
      </c>
      <c r="Q5" s="13">
        <v>2.7093382411071287E-2</v>
      </c>
      <c r="R5" s="13">
        <v>3.9942409239419385E-2</v>
      </c>
    </row>
    <row r="6" spans="1:18">
      <c r="A6">
        <v>2004</v>
      </c>
      <c r="B6">
        <v>1024692216178.5353</v>
      </c>
      <c r="C6">
        <v>2272015404801.5562</v>
      </c>
      <c r="D6">
        <v>1081165750250.8407</v>
      </c>
      <c r="E6">
        <v>1902139336376.7446</v>
      </c>
      <c r="F6">
        <v>3174094681082.7036</v>
      </c>
      <c r="H6" s="13">
        <f t="shared" si="0"/>
        <v>8.2512820303880297E-2</v>
      </c>
      <c r="I6" s="13">
        <f t="shared" si="0"/>
        <v>3.2364410023600687E-2</v>
      </c>
      <c r="J6" s="13">
        <f t="shared" si="0"/>
        <v>5.5873010684999391E-2</v>
      </c>
      <c r="K6" s="13">
        <f t="shared" si="0"/>
        <v>6.5185829614256452E-2</v>
      </c>
      <c r="L6" s="13">
        <f t="shared" si="0"/>
        <v>6.0205258839888254E-2</v>
      </c>
      <c r="N6" s="13">
        <v>0.10111223458038743</v>
      </c>
      <c r="O6" s="13">
        <v>2.5687498210184234E-2</v>
      </c>
      <c r="P6" s="13">
        <v>2.2046878823192895E-2</v>
      </c>
      <c r="Q6" s="13">
        <v>3.7177803005382204E-2</v>
      </c>
      <c r="R6" s="13">
        <v>6.5636760431059482E-2</v>
      </c>
    </row>
    <row r="7" spans="1:18">
      <c r="A7">
        <v>2005</v>
      </c>
      <c r="B7">
        <v>1145705991795.4189</v>
      </c>
      <c r="C7">
        <v>2316328724981.4995</v>
      </c>
      <c r="D7">
        <v>1135178496221.3721</v>
      </c>
      <c r="E7">
        <v>1944479755246.4063</v>
      </c>
      <c r="F7">
        <v>3244146602824.2197</v>
      </c>
      <c r="H7" s="13">
        <f t="shared" si="0"/>
        <v>0.11809768211979765</v>
      </c>
      <c r="I7" s="13">
        <f t="shared" si="0"/>
        <v>1.9503969949452804E-2</v>
      </c>
      <c r="J7" s="13">
        <f t="shared" si="0"/>
        <v>4.9957877372641457E-2</v>
      </c>
      <c r="K7" s="13">
        <f t="shared" si="0"/>
        <v>2.225936768139869E-2</v>
      </c>
      <c r="L7" s="13">
        <f t="shared" si="0"/>
        <v>2.2069890403401793E-2</v>
      </c>
      <c r="N7" s="13">
        <v>0.11395775941230379</v>
      </c>
      <c r="O7" s="13">
        <v>2.110135780095268E-2</v>
      </c>
      <c r="P7" s="13">
        <v>1.6626704051883046E-2</v>
      </c>
      <c r="Q7" s="13">
        <v>3.3308418346790436E-2</v>
      </c>
      <c r="R7" s="13">
        <v>5.2409777943387637E-2</v>
      </c>
    </row>
    <row r="8" spans="1:18">
      <c r="A8">
        <v>2006</v>
      </c>
      <c r="B8">
        <v>1305855704183.5938</v>
      </c>
      <c r="C8">
        <v>2447067763144.4912</v>
      </c>
      <c r="D8">
        <v>1179476908723.0986</v>
      </c>
      <c r="E8">
        <v>2041881765317.4512</v>
      </c>
      <c r="F8">
        <v>3347100165847</v>
      </c>
      <c r="H8" s="13">
        <f t="shared" si="0"/>
        <v>0.13978255637574755</v>
      </c>
      <c r="I8" s="13">
        <f t="shared" si="0"/>
        <v>5.6442350670255603E-2</v>
      </c>
      <c r="J8" s="13">
        <f t="shared" si="0"/>
        <v>3.9023301312684389E-2</v>
      </c>
      <c r="K8" s="13">
        <f t="shared" si="0"/>
        <v>5.0091552667619332E-2</v>
      </c>
      <c r="L8" s="13">
        <f t="shared" si="0"/>
        <v>3.1735175880508448E-2</v>
      </c>
      <c r="N8" s="13">
        <v>0.12719479020690838</v>
      </c>
      <c r="O8" s="13">
        <v>3.3484944768256142E-2</v>
      </c>
      <c r="P8" s="13">
        <v>1.420006556047726E-2</v>
      </c>
      <c r="Q8" s="13">
        <v>2.6635070980362441E-2</v>
      </c>
      <c r="R8" s="13">
        <v>5.8716464002871005E-2</v>
      </c>
    </row>
    <row r="9" spans="1:18">
      <c r="A9">
        <v>2007</v>
      </c>
      <c r="B9">
        <v>1487755742805.5249</v>
      </c>
      <c r="C9">
        <v>2542527337418.5552</v>
      </c>
      <c r="D9">
        <v>1242589595718.8364</v>
      </c>
      <c r="E9">
        <v>2108660702665.4487</v>
      </c>
      <c r="F9">
        <v>3424749177369.5669</v>
      </c>
      <c r="H9" s="13">
        <f t="shared" si="0"/>
        <v>0.13929566493386258</v>
      </c>
      <c r="I9" s="13">
        <f t="shared" si="0"/>
        <v>3.900977966846253E-2</v>
      </c>
      <c r="J9" s="13">
        <f t="shared" si="0"/>
        <v>5.3509048400162129E-2</v>
      </c>
      <c r="K9" s="13">
        <f t="shared" si="0"/>
        <v>3.2704605370534434E-2</v>
      </c>
      <c r="L9" s="13">
        <f t="shared" si="0"/>
        <v>2.319889088318261E-2</v>
      </c>
      <c r="N9" s="13">
        <v>0.14231388035687997</v>
      </c>
      <c r="O9" s="13">
        <v>3.0801624635432789E-2</v>
      </c>
      <c r="P9" s="13">
        <v>1.6541838811686249E-2</v>
      </c>
      <c r="Q9" s="13">
        <v>1.8061288375140094E-2</v>
      </c>
      <c r="R9" s="13">
        <v>5.9502128841457447E-2</v>
      </c>
    </row>
    <row r="10" spans="1:18">
      <c r="A10">
        <v>2008</v>
      </c>
      <c r="B10">
        <v>1617556932471.7942</v>
      </c>
      <c r="C10">
        <v>2497071266974.7026</v>
      </c>
      <c r="D10">
        <v>1240141588465.4653</v>
      </c>
      <c r="E10">
        <v>2043611506208.5488</v>
      </c>
      <c r="F10">
        <v>3347450016398.1699</v>
      </c>
      <c r="H10" s="13">
        <f t="shared" si="0"/>
        <v>8.724630390032817E-2</v>
      </c>
      <c r="I10" s="13">
        <f t="shared" si="0"/>
        <v>-1.7878301552503473E-2</v>
      </c>
      <c r="J10" s="13">
        <f t="shared" si="0"/>
        <v>-1.970085104370245E-3</v>
      </c>
      <c r="K10" s="13">
        <f t="shared" si="0"/>
        <v>-3.0848583830805354E-2</v>
      </c>
      <c r="L10" s="13">
        <f t="shared" si="0"/>
        <v>-2.2570751015047463E-2</v>
      </c>
      <c r="N10" s="13">
        <v>9.6542893725992673E-2</v>
      </c>
      <c r="O10" s="13">
        <v>4.832845796544083E-3</v>
      </c>
      <c r="P10" s="13">
        <v>-1.0935406004227155E-2</v>
      </c>
      <c r="Q10" s="13">
        <v>-1.6711075132256337E-3</v>
      </c>
      <c r="R10" s="13">
        <v>3.7382953692595366E-2</v>
      </c>
    </row>
    <row r="11" spans="1:18">
      <c r="A11">
        <v>2009</v>
      </c>
      <c r="B11">
        <v>1739444557385.0481</v>
      </c>
      <c r="C11">
        <v>2154499221480.0483</v>
      </c>
      <c r="D11">
        <v>1020815438626.4504</v>
      </c>
      <c r="E11">
        <v>1874552227500.7432</v>
      </c>
      <c r="F11">
        <v>2914881739026.8809</v>
      </c>
      <c r="H11" s="13">
        <f t="shared" si="0"/>
        <v>7.5352911830433689E-2</v>
      </c>
      <c r="I11" s="13">
        <f t="shared" si="0"/>
        <v>-0.13718953480638674</v>
      </c>
      <c r="J11" s="13">
        <f t="shared" si="0"/>
        <v>-0.17685573315092684</v>
      </c>
      <c r="K11" s="13">
        <f t="shared" si="0"/>
        <v>-8.2725742243180189E-2</v>
      </c>
      <c r="L11" s="13">
        <f t="shared" si="0"/>
        <v>-0.1292232222295373</v>
      </c>
      <c r="N11" s="13">
        <v>9.399813171415361E-2</v>
      </c>
      <c r="O11" s="13">
        <v>-4.3487443741124565E-2</v>
      </c>
      <c r="P11" s="13">
        <v>-5.4164127967399778E-2</v>
      </c>
      <c r="Q11" s="13">
        <v>-2.793343635410761E-2</v>
      </c>
      <c r="R11" s="13">
        <v>-3.0974737234313876E-3</v>
      </c>
    </row>
    <row r="12" spans="1:18">
      <c r="A12">
        <v>2010</v>
      </c>
      <c r="B12">
        <v>1924324261142.0469</v>
      </c>
      <c r="C12">
        <v>2352530723670.4404</v>
      </c>
      <c r="D12">
        <v>1187502260626.3679</v>
      </c>
      <c r="E12">
        <v>1974992722258.0898</v>
      </c>
      <c r="F12">
        <v>3133502478393.5293</v>
      </c>
      <c r="H12" s="13">
        <f>B12/B11-1</f>
        <v>0.10628663211602052</v>
      </c>
      <c r="I12" s="13">
        <f t="shared" si="0"/>
        <v>9.1915327801489255E-2</v>
      </c>
      <c r="J12" s="13">
        <f t="shared" si="0"/>
        <v>0.16328791247926411</v>
      </c>
      <c r="K12" s="13">
        <f t="shared" si="0"/>
        <v>5.3581059670585685E-2</v>
      </c>
      <c r="L12" s="13">
        <f t="shared" si="0"/>
        <v>7.5001581175514254E-2</v>
      </c>
      <c r="N12" s="13">
        <v>0.1063614046322976</v>
      </c>
      <c r="O12" s="13">
        <v>2.2364392487282947E-2</v>
      </c>
      <c r="P12" s="13">
        <v>4.191739258606697E-2</v>
      </c>
      <c r="Q12" s="13">
        <v>2.7548720358209211E-2</v>
      </c>
      <c r="R12" s="13">
        <v>5.7693656219727663E-2</v>
      </c>
    </row>
    <row r="13" spans="1:18">
      <c r="A13">
        <v>2011</v>
      </c>
      <c r="B13">
        <v>2136741195825.4055</v>
      </c>
      <c r="C13">
        <v>2462131945946.7529</v>
      </c>
      <c r="D13">
        <v>1155141469432.4866</v>
      </c>
      <c r="E13">
        <v>1986597825063.8071</v>
      </c>
      <c r="F13">
        <v>3141206094643.2144</v>
      </c>
      <c r="H13" s="13">
        <f t="shared" si="0"/>
        <v>0.11038520844573951</v>
      </c>
      <c r="I13" s="13">
        <f t="shared" si="0"/>
        <v>4.6588646504608366E-2</v>
      </c>
      <c r="J13" s="13">
        <f t="shared" si="0"/>
        <v>-2.7251140706723409E-2</v>
      </c>
      <c r="K13" s="13">
        <f t="shared" si="0"/>
        <v>5.8760230733654328E-3</v>
      </c>
      <c r="L13" s="13">
        <f t="shared" si="0"/>
        <v>2.4584682165735838E-3</v>
      </c>
      <c r="N13" s="13">
        <v>9.5364430080554952E-2</v>
      </c>
      <c r="O13" s="13">
        <v>1.7554255111666084E-2</v>
      </c>
      <c r="P13" s="13">
        <v>-1.1542133971574886E-3</v>
      </c>
      <c r="Q13" s="13">
        <v>1.7036195200695881E-2</v>
      </c>
      <c r="R13" s="13">
        <v>4.4839694023056653E-2</v>
      </c>
    </row>
    <row r="14" spans="1:18">
      <c r="A14">
        <v>2012</v>
      </c>
      <c r="B14">
        <v>2264870688808.5923</v>
      </c>
      <c r="C14">
        <v>2405438201885.7632</v>
      </c>
      <c r="D14">
        <v>1183062856848.4517</v>
      </c>
      <c r="E14">
        <v>1995284010799.7446</v>
      </c>
      <c r="F14">
        <v>3114962753802.7339</v>
      </c>
      <c r="H14" s="13">
        <f t="shared" si="0"/>
        <v>5.9964909757679541E-2</v>
      </c>
      <c r="I14" s="13">
        <f t="shared" si="0"/>
        <v>-2.302628181821087E-2</v>
      </c>
      <c r="J14" s="13">
        <f t="shared" si="0"/>
        <v>2.4171400780618413E-2</v>
      </c>
      <c r="K14" s="13">
        <f t="shared" si="0"/>
        <v>4.3723926535852442E-3</v>
      </c>
      <c r="L14" s="13">
        <f t="shared" si="0"/>
        <v>-8.3545428252014275E-3</v>
      </c>
      <c r="N14" s="13">
        <v>7.8562621102695296E-2</v>
      </c>
      <c r="O14" s="13">
        <v>-3.9644378359585675E-3</v>
      </c>
      <c r="P14" s="13">
        <v>1.4950895859379143E-2</v>
      </c>
      <c r="Q14" s="13">
        <v>2.197564425238907E-2</v>
      </c>
      <c r="R14" s="13">
        <v>3.7363533949407612E-2</v>
      </c>
    </row>
    <row r="15" spans="1:18">
      <c r="A15">
        <v>2013</v>
      </c>
      <c r="B15">
        <v>2372938837140.3521</v>
      </c>
      <c r="C15">
        <v>2398851811805.6587</v>
      </c>
      <c r="D15">
        <v>1182009783415.6174</v>
      </c>
      <c r="E15">
        <v>2032418319876.8323</v>
      </c>
      <c r="F15">
        <v>3129272093796.5859</v>
      </c>
      <c r="H15" s="13">
        <f t="shared" si="0"/>
        <v>4.7714930863716365E-2</v>
      </c>
      <c r="I15" s="13">
        <f t="shared" si="0"/>
        <v>-2.7381248351926457E-3</v>
      </c>
      <c r="J15" s="13">
        <f t="shared" si="0"/>
        <v>-8.9012466813431779E-4</v>
      </c>
      <c r="K15" s="13">
        <f t="shared" si="0"/>
        <v>1.8611039268642049E-2</v>
      </c>
      <c r="L15" s="13">
        <f t="shared" si="0"/>
        <v>4.5937435291587558E-3</v>
      </c>
      <c r="N15" s="13">
        <v>7.7576351461702497E-2</v>
      </c>
      <c r="O15" s="13">
        <v>2.5732181853039826E-3</v>
      </c>
      <c r="P15" s="13">
        <v>2.0002678411019659E-2</v>
      </c>
      <c r="Q15" s="13">
        <v>1.902818014524521E-2</v>
      </c>
      <c r="R15" s="13">
        <v>3.6038833381082824E-2</v>
      </c>
    </row>
    <row r="16" spans="1:18">
      <c r="A16">
        <v>2014</v>
      </c>
      <c r="B16">
        <v>2531406491539.0713</v>
      </c>
      <c r="C16">
        <v>2484128344178.1309</v>
      </c>
      <c r="D16">
        <v>1217394724193.8994</v>
      </c>
      <c r="E16">
        <v>2068523551127.979</v>
      </c>
      <c r="F16">
        <v>3128480358851.6509</v>
      </c>
      <c r="H16" s="13">
        <f>B16/B15-1</f>
        <v>6.6781179488675679E-2</v>
      </c>
      <c r="I16" s="13">
        <f t="shared" si="0"/>
        <v>3.5548895497751865E-2</v>
      </c>
      <c r="J16" s="13">
        <f t="shared" si="0"/>
        <v>2.9936250337988968E-2</v>
      </c>
      <c r="K16" s="13">
        <f t="shared" si="0"/>
        <v>1.7764665324082829E-2</v>
      </c>
      <c r="L16" s="13">
        <f t="shared" si="0"/>
        <v>-2.5300930095040197E-4</v>
      </c>
      <c r="N16" s="13">
        <v>7.2976659593815496E-2</v>
      </c>
      <c r="O16" s="13">
        <v>1.7842624935284102E-2</v>
      </c>
      <c r="P16" s="13">
        <v>3.7471947633762603E-3</v>
      </c>
      <c r="Q16" s="13">
        <v>2.4918035608544997E-2</v>
      </c>
      <c r="R16" s="13">
        <v>3.0315694746298805E-2</v>
      </c>
    </row>
    <row r="17" spans="1:18">
      <c r="A17">
        <v>2015</v>
      </c>
      <c r="B17">
        <v>2616956182826.8745</v>
      </c>
      <c r="C17">
        <v>2580174680433.061</v>
      </c>
      <c r="D17">
        <v>1263264977290.0674</v>
      </c>
      <c r="E17">
        <v>2084398534700.0815</v>
      </c>
      <c r="F17">
        <v>3161296214219.0776</v>
      </c>
      <c r="H17" s="13">
        <f>B17/B16-1</f>
        <v>3.3795319548141745E-2</v>
      </c>
      <c r="I17" s="13">
        <f t="shared" si="0"/>
        <v>3.8663999177025898E-2</v>
      </c>
      <c r="J17" s="13">
        <f t="shared" si="0"/>
        <v>3.7679030625453969E-2</v>
      </c>
      <c r="K17" s="13">
        <f t="shared" si="0"/>
        <v>7.6745481401194748E-3</v>
      </c>
      <c r="L17" s="13">
        <f t="shared" si="0"/>
        <v>1.0489391526649072E-2</v>
      </c>
      <c r="N17" s="13">
        <v>6.9002048167243757E-2</v>
      </c>
      <c r="O17" s="13">
        <v>2.3480689234522512E-2</v>
      </c>
      <c r="P17" s="13">
        <v>1.3538231139799795E-2</v>
      </c>
      <c r="Q17" s="13">
        <v>2.694791849467304E-2</v>
      </c>
      <c r="R17" s="13">
        <v>2.3256200857766141E-2</v>
      </c>
    </row>
    <row r="18" spans="1:18">
      <c r="A18">
        <v>2016</v>
      </c>
      <c r="B18">
        <v>2739228472735.3545</v>
      </c>
      <c r="C18">
        <v>2667104702621.6533</v>
      </c>
      <c r="D18">
        <v>1288067785153.4871</v>
      </c>
      <c r="E18">
        <v>2095564921504.1692</v>
      </c>
      <c r="F18">
        <v>3179436991158.5654</v>
      </c>
      <c r="H18" s="13">
        <f>B18/B17-1</f>
        <v>4.6723094070455495E-2</v>
      </c>
      <c r="I18" s="13">
        <f t="shared" si="0"/>
        <v>3.3691525945058087E-2</v>
      </c>
      <c r="J18" s="13">
        <f t="shared" si="0"/>
        <v>1.963389178779118E-2</v>
      </c>
      <c r="K18" s="13">
        <f t="shared" si="0"/>
        <v>5.3571265850531624E-3</v>
      </c>
      <c r="L18" s="13">
        <f t="shared" si="0"/>
        <v>5.738398337331807E-3</v>
      </c>
      <c r="N18" s="13">
        <v>6.6999999999999282E-2</v>
      </c>
      <c r="O18" s="13">
        <v>2.0427178502563592E-2</v>
      </c>
      <c r="P18" s="13">
        <v>9.3819388644962309E-3</v>
      </c>
      <c r="Q18" s="13">
        <v>1.5523073997418146E-2</v>
      </c>
      <c r="R18" s="13">
        <v>2.6805461750407655E-2</v>
      </c>
    </row>
    <row r="19" spans="1:18">
      <c r="A19">
        <v>2017</v>
      </c>
      <c r="B19" s="17">
        <f>B18*(1+H19)</f>
        <v>2928235237354.0977</v>
      </c>
      <c r="C19" s="17">
        <f t="shared" ref="C19:F34" si="1">C18*(1+I19)</f>
        <v>2781715174235.1807</v>
      </c>
      <c r="D19" s="17">
        <f t="shared" si="1"/>
        <v>1355094487960.4275</v>
      </c>
      <c r="E19" s="17">
        <f t="shared" si="1"/>
        <v>2143715686514.9946</v>
      </c>
      <c r="F19" s="17">
        <f t="shared" si="1"/>
        <v>3282105757241.8848</v>
      </c>
      <c r="H19" s="19">
        <v>6.9000000000001283E-2</v>
      </c>
      <c r="I19" s="19">
        <f t="shared" ref="I19:I42" si="2">1.75*O19</f>
        <v>4.2971868146334857E-2</v>
      </c>
      <c r="J19" s="19">
        <f>3*P19</f>
        <v>5.2036626938040786E-2</v>
      </c>
      <c r="K19" s="19">
        <f>Q19</f>
        <v>2.2977462791400116E-2</v>
      </c>
      <c r="L19" s="19">
        <f>R19</f>
        <v>3.2291492603508942E-2</v>
      </c>
      <c r="N19" s="13">
        <v>6.9000000000001283E-2</v>
      </c>
      <c r="O19" s="13">
        <v>2.4555353226477061E-2</v>
      </c>
      <c r="P19" s="13">
        <v>1.7345542312680262E-2</v>
      </c>
      <c r="Q19" s="13">
        <v>2.2977462791400116E-2</v>
      </c>
      <c r="R19" s="13">
        <v>3.2291492603508942E-2</v>
      </c>
    </row>
    <row r="20" spans="1:18">
      <c r="A20">
        <v>2018</v>
      </c>
      <c r="B20" s="17">
        <f t="shared" ref="B20:B42" si="3">B19*(1+H20)</f>
        <v>3123255704161.8804</v>
      </c>
      <c r="C20" s="17">
        <f t="shared" si="1"/>
        <v>2890758409065.1997</v>
      </c>
      <c r="D20" s="17">
        <f t="shared" si="1"/>
        <v>1403064832834.2268</v>
      </c>
      <c r="E20" s="17">
        <f t="shared" si="1"/>
        <v>2186590000245.2947</v>
      </c>
      <c r="F20" s="17">
        <f t="shared" si="1"/>
        <v>3380568929959.1416</v>
      </c>
      <c r="H20" s="19">
        <v>6.6600000000000006E-2</v>
      </c>
      <c r="I20" s="19">
        <f t="shared" si="2"/>
        <v>3.9199999999999999E-2</v>
      </c>
      <c r="J20" s="19">
        <f t="shared" ref="J20:J42" si="4">3*P20</f>
        <v>3.5400000000000001E-2</v>
      </c>
      <c r="K20" s="19">
        <f t="shared" ref="K20:K42" si="5">Q20</f>
        <v>0.02</v>
      </c>
      <c r="L20" s="19">
        <f t="shared" ref="L20:L42" si="6">R20</f>
        <v>0.03</v>
      </c>
      <c r="N20" s="19">
        <v>6.6600000000000006E-2</v>
      </c>
      <c r="O20" s="19">
        <v>2.24E-2</v>
      </c>
      <c r="P20" s="19">
        <v>1.18E-2</v>
      </c>
      <c r="Q20" s="19">
        <v>0.02</v>
      </c>
      <c r="R20" s="19">
        <v>0.03</v>
      </c>
    </row>
    <row r="21" spans="1:18">
      <c r="A21">
        <v>2019</v>
      </c>
      <c r="B21" s="17">
        <f t="shared" si="3"/>
        <v>3324393371509.9053</v>
      </c>
      <c r="C21" s="17">
        <f t="shared" si="1"/>
        <v>2995982015155.1729</v>
      </c>
      <c r="D21" s="17">
        <f t="shared" si="1"/>
        <v>1453996086266.1091</v>
      </c>
      <c r="E21" s="17">
        <f t="shared" si="1"/>
        <v>2223762030249.4644</v>
      </c>
      <c r="F21" s="17">
        <f t="shared" si="1"/>
        <v>3481985997857.916</v>
      </c>
      <c r="H21" s="19">
        <v>6.4399999999999999E-2</v>
      </c>
      <c r="I21" s="19">
        <f t="shared" si="2"/>
        <v>3.6400000000000002E-2</v>
      </c>
      <c r="J21" s="19">
        <f t="shared" si="4"/>
        <v>3.6299999999999999E-2</v>
      </c>
      <c r="K21" s="19">
        <f t="shared" si="5"/>
        <v>1.7000000000000001E-2</v>
      </c>
      <c r="L21" s="19">
        <f t="shared" si="6"/>
        <v>0.03</v>
      </c>
      <c r="N21" s="19">
        <v>6.4399999999999999E-2</v>
      </c>
      <c r="O21" s="19">
        <v>2.0799999999999999E-2</v>
      </c>
      <c r="P21" s="19">
        <v>1.21E-2</v>
      </c>
      <c r="Q21" s="19">
        <v>1.7000000000000001E-2</v>
      </c>
      <c r="R21" s="19">
        <v>0.03</v>
      </c>
    </row>
    <row r="22" spans="1:18">
      <c r="A22">
        <v>2020</v>
      </c>
      <c r="B22" s="17">
        <f t="shared" si="3"/>
        <v>3506902567605.7988</v>
      </c>
      <c r="C22" s="17">
        <f t="shared" si="1"/>
        <v>3065189199705.2568</v>
      </c>
      <c r="D22" s="17">
        <f t="shared" si="1"/>
        <v>1480604214644.7788</v>
      </c>
      <c r="E22" s="17">
        <f t="shared" si="1"/>
        <v>2257118460703.2061</v>
      </c>
      <c r="F22" s="17">
        <f t="shared" si="1"/>
        <v>3586445577793.6538</v>
      </c>
      <c r="H22" s="19">
        <v>5.4899999999999997E-2</v>
      </c>
      <c r="I22" s="19">
        <f t="shared" si="2"/>
        <v>2.3099999999999999E-2</v>
      </c>
      <c r="J22" s="19">
        <f t="shared" si="4"/>
        <v>1.83E-2</v>
      </c>
      <c r="K22" s="19">
        <f t="shared" si="5"/>
        <v>1.4999999999999999E-2</v>
      </c>
      <c r="L22" s="19">
        <f t="shared" si="6"/>
        <v>0.03</v>
      </c>
      <c r="N22" s="19">
        <v>5.4899999999999997E-2</v>
      </c>
      <c r="O22" s="19">
        <v>1.32E-2</v>
      </c>
      <c r="P22" s="19">
        <v>6.1000000000000004E-3</v>
      </c>
      <c r="Q22" s="19">
        <v>1.4999999999999999E-2</v>
      </c>
      <c r="R22" s="19">
        <v>0.03</v>
      </c>
    </row>
    <row r="23" spans="1:18">
      <c r="A23">
        <v>2021</v>
      </c>
      <c r="B23" s="17">
        <f t="shared" si="3"/>
        <v>3681195625215.8071</v>
      </c>
      <c r="C23" s="17">
        <f t="shared" si="1"/>
        <v>3127948948569.2222</v>
      </c>
      <c r="D23" s="17">
        <f t="shared" si="1"/>
        <v>1505034184186.4175</v>
      </c>
      <c r="E23" s="17">
        <f t="shared" si="1"/>
        <v>2297746592995.8638</v>
      </c>
      <c r="F23" s="17">
        <f t="shared" si="1"/>
        <v>3694038945127.4634</v>
      </c>
      <c r="H23" s="19">
        <v>4.9700000000000001E-2</v>
      </c>
      <c r="I23" s="19">
        <f t="shared" si="2"/>
        <v>2.0475E-2</v>
      </c>
      <c r="J23" s="19">
        <f t="shared" si="4"/>
        <v>1.6500000000000001E-2</v>
      </c>
      <c r="K23" s="19">
        <f t="shared" si="5"/>
        <v>1.8000000000000002E-2</v>
      </c>
      <c r="L23" s="19">
        <f t="shared" si="6"/>
        <v>0.03</v>
      </c>
      <c r="N23" s="19">
        <v>4.9700000000000001E-2</v>
      </c>
      <c r="O23" s="19">
        <v>1.17E-2</v>
      </c>
      <c r="P23" s="19">
        <v>5.4999999999999997E-3</v>
      </c>
      <c r="Q23" s="19">
        <v>1.8000000000000002E-2</v>
      </c>
      <c r="R23" s="19">
        <v>0.03</v>
      </c>
    </row>
    <row r="24" spans="1:18">
      <c r="A24">
        <v>2022</v>
      </c>
      <c r="B24" s="17">
        <f t="shared" si="3"/>
        <v>3852003102225.8208</v>
      </c>
      <c r="C24" s="17">
        <f t="shared" si="1"/>
        <v>3191446312225.1772</v>
      </c>
      <c r="D24" s="17">
        <f t="shared" si="1"/>
        <v>1532124799501.7729</v>
      </c>
      <c r="E24" s="17">
        <f t="shared" si="1"/>
        <v>2341403778262.7852</v>
      </c>
      <c r="F24" s="17">
        <f t="shared" si="1"/>
        <v>3804860113481.2876</v>
      </c>
      <c r="H24" s="19">
        <v>4.6399999999999997E-2</v>
      </c>
      <c r="I24" s="19">
        <f t="shared" si="2"/>
        <v>2.0299999999999999E-2</v>
      </c>
      <c r="J24" s="19">
        <f t="shared" si="4"/>
        <v>1.8000000000000002E-2</v>
      </c>
      <c r="K24" s="19">
        <f t="shared" si="5"/>
        <v>1.9E-2</v>
      </c>
      <c r="L24" s="19">
        <f t="shared" si="6"/>
        <v>0.03</v>
      </c>
      <c r="N24" s="19">
        <v>4.6399999999999997E-2</v>
      </c>
      <c r="O24" s="19">
        <v>1.1599999999999999E-2</v>
      </c>
      <c r="P24" s="19">
        <v>6.0000000000000001E-3</v>
      </c>
      <c r="Q24" s="19">
        <v>1.9E-2</v>
      </c>
      <c r="R24" s="19">
        <v>0.03</v>
      </c>
    </row>
    <row r="25" spans="1:18">
      <c r="A25">
        <v>2023</v>
      </c>
      <c r="B25" s="17">
        <f t="shared" si="3"/>
        <v>4020720838103.312</v>
      </c>
      <c r="C25" s="17">
        <f t="shared" si="1"/>
        <v>3258466684781.9058</v>
      </c>
      <c r="D25" s="17">
        <f t="shared" si="1"/>
        <v>1564759057731.1609</v>
      </c>
      <c r="E25" s="17">
        <f t="shared" si="1"/>
        <v>2385890450049.7778</v>
      </c>
      <c r="F25" s="17">
        <f t="shared" si="1"/>
        <v>3919005916885.7266</v>
      </c>
      <c r="H25" s="19">
        <v>4.3799999999999999E-2</v>
      </c>
      <c r="I25" s="19">
        <f t="shared" si="2"/>
        <v>2.1000000000000001E-2</v>
      </c>
      <c r="J25" s="19">
        <f t="shared" si="4"/>
        <v>2.1299999999999999E-2</v>
      </c>
      <c r="K25" s="19">
        <f t="shared" si="5"/>
        <v>1.9E-2</v>
      </c>
      <c r="L25" s="19">
        <f t="shared" si="6"/>
        <v>0.03</v>
      </c>
      <c r="N25" s="19">
        <v>4.3799999999999999E-2</v>
      </c>
      <c r="O25" s="19">
        <v>1.2E-2</v>
      </c>
      <c r="P25" s="19">
        <v>7.1000000000000004E-3</v>
      </c>
      <c r="Q25" s="19">
        <v>1.9E-2</v>
      </c>
      <c r="R25" s="19">
        <v>0.03</v>
      </c>
    </row>
    <row r="26" spans="1:18">
      <c r="A26">
        <v>2024</v>
      </c>
      <c r="B26" s="17">
        <f t="shared" si="3"/>
        <v>4188384897052.2202</v>
      </c>
      <c r="C26" s="17">
        <f t="shared" si="1"/>
        <v>3330315875181.3467</v>
      </c>
      <c r="D26" s="17">
        <f t="shared" si="1"/>
        <v>1604660413703.3057</v>
      </c>
      <c r="E26" s="17">
        <f t="shared" si="1"/>
        <v>2431222368600.7231</v>
      </c>
      <c r="F26" s="17">
        <f t="shared" si="1"/>
        <v>4036576094392.2983</v>
      </c>
      <c r="H26" s="19">
        <v>4.1700000000000001E-2</v>
      </c>
      <c r="I26" s="19">
        <f t="shared" si="2"/>
        <v>2.205E-2</v>
      </c>
      <c r="J26" s="19">
        <f t="shared" si="4"/>
        <v>2.5500000000000002E-2</v>
      </c>
      <c r="K26" s="19">
        <f t="shared" si="5"/>
        <v>1.9E-2</v>
      </c>
      <c r="L26" s="19">
        <f t="shared" si="6"/>
        <v>0.03</v>
      </c>
      <c r="N26" s="19">
        <v>4.1700000000000001E-2</v>
      </c>
      <c r="O26" s="19">
        <v>1.26E-2</v>
      </c>
      <c r="P26" s="19">
        <v>8.5000000000000006E-3</v>
      </c>
      <c r="Q26" s="19">
        <v>1.9E-2</v>
      </c>
      <c r="R26" s="19">
        <v>0.03</v>
      </c>
    </row>
    <row r="27" spans="1:18">
      <c r="A27">
        <v>2025</v>
      </c>
      <c r="B27" s="17">
        <f t="shared" si="3"/>
        <v>4355501454444.604</v>
      </c>
      <c r="C27" s="17">
        <f t="shared" si="1"/>
        <v>3407246171898.0356</v>
      </c>
      <c r="D27" s="17">
        <f t="shared" si="1"/>
        <v>1651837429866.1831</v>
      </c>
      <c r="E27" s="17">
        <f t="shared" si="1"/>
        <v>2477415593604.1367</v>
      </c>
      <c r="F27" s="17">
        <f t="shared" si="1"/>
        <v>4157673377224.0674</v>
      </c>
      <c r="H27" s="19">
        <v>3.9899999999999998E-2</v>
      </c>
      <c r="I27" s="19">
        <f t="shared" si="2"/>
        <v>2.3099999999999999E-2</v>
      </c>
      <c r="J27" s="19">
        <f t="shared" si="4"/>
        <v>2.9399999999999999E-2</v>
      </c>
      <c r="K27" s="19">
        <f t="shared" si="5"/>
        <v>1.9E-2</v>
      </c>
      <c r="L27" s="19">
        <f t="shared" si="6"/>
        <v>0.03</v>
      </c>
      <c r="N27" s="19">
        <v>3.9899999999999998E-2</v>
      </c>
      <c r="O27" s="19">
        <v>1.32E-2</v>
      </c>
      <c r="P27" s="19">
        <v>9.7999999999999997E-3</v>
      </c>
      <c r="Q27" s="19">
        <v>1.9E-2</v>
      </c>
      <c r="R27" s="19">
        <v>0.03</v>
      </c>
    </row>
    <row r="28" spans="1:18">
      <c r="A28">
        <v>2026</v>
      </c>
      <c r="B28" s="17">
        <f t="shared" si="3"/>
        <v>4521446059858.9434</v>
      </c>
      <c r="C28" s="17">
        <f t="shared" si="1"/>
        <v>3488338630789.209</v>
      </c>
      <c r="D28" s="17">
        <f t="shared" si="1"/>
        <v>1705356962593.8474</v>
      </c>
      <c r="E28" s="17">
        <f t="shared" si="1"/>
        <v>2524486489882.6152</v>
      </c>
      <c r="F28" s="17">
        <f t="shared" si="1"/>
        <v>4282403578540.7896</v>
      </c>
      <c r="H28" s="19">
        <v>3.8100000000000002E-2</v>
      </c>
      <c r="I28" s="19">
        <f t="shared" si="2"/>
        <v>2.3799999999999998E-2</v>
      </c>
      <c r="J28" s="19">
        <f t="shared" si="4"/>
        <v>3.2399999999999998E-2</v>
      </c>
      <c r="K28" s="19">
        <f t="shared" si="5"/>
        <v>1.9E-2</v>
      </c>
      <c r="L28" s="19">
        <f t="shared" si="6"/>
        <v>0.03</v>
      </c>
      <c r="N28" s="19">
        <v>3.8100000000000002E-2</v>
      </c>
      <c r="O28" s="19">
        <v>1.3599999999999999E-2</v>
      </c>
      <c r="P28" s="19">
        <v>1.0800000000000001E-2</v>
      </c>
      <c r="Q28" s="19">
        <v>1.9E-2</v>
      </c>
      <c r="R28" s="19">
        <v>0.03</v>
      </c>
    </row>
    <row r="29" spans="1:18">
      <c r="A29">
        <v>2027</v>
      </c>
      <c r="B29" s="17">
        <f t="shared" si="3"/>
        <v>4686026696437.8086</v>
      </c>
      <c r="C29" s="17">
        <f t="shared" si="1"/>
        <v>3573192467983.1563</v>
      </c>
      <c r="D29" s="17">
        <f t="shared" si="1"/>
        <v>1764191777803.3352</v>
      </c>
      <c r="E29" s="17">
        <f t="shared" si="1"/>
        <v>2572451733190.3848</v>
      </c>
      <c r="F29" s="17">
        <f t="shared" si="1"/>
        <v>4410875685897.0137</v>
      </c>
      <c r="H29" s="19">
        <v>3.6400000000000002E-2</v>
      </c>
      <c r="I29" s="19">
        <f t="shared" si="2"/>
        <v>2.4324999999999999E-2</v>
      </c>
      <c r="J29" s="19">
        <f t="shared" si="4"/>
        <v>3.4500000000000003E-2</v>
      </c>
      <c r="K29" s="19">
        <f t="shared" si="5"/>
        <v>1.9E-2</v>
      </c>
      <c r="L29" s="19">
        <f t="shared" si="6"/>
        <v>0.03</v>
      </c>
      <c r="N29" s="19">
        <v>3.6400000000000002E-2</v>
      </c>
      <c r="O29" s="19">
        <v>1.3899999999999999E-2</v>
      </c>
      <c r="P29" s="19">
        <v>1.15E-2</v>
      </c>
      <c r="Q29" s="19">
        <v>1.9E-2</v>
      </c>
      <c r="R29" s="19">
        <v>0.03</v>
      </c>
    </row>
    <row r="30" spans="1:18">
      <c r="A30">
        <v>2028</v>
      </c>
      <c r="B30" s="17">
        <f t="shared" si="3"/>
        <v>4848631822804.2002</v>
      </c>
      <c r="C30" s="17">
        <f t="shared" si="1"/>
        <v>3661360992130.6406</v>
      </c>
      <c r="D30" s="17">
        <f t="shared" si="1"/>
        <v>1828231939337.5962</v>
      </c>
      <c r="E30" s="17">
        <f t="shared" si="1"/>
        <v>2626473219587.3828</v>
      </c>
      <c r="F30" s="17">
        <f t="shared" si="1"/>
        <v>4543201956473.9238</v>
      </c>
      <c r="H30" s="19">
        <v>3.4700000000000002E-2</v>
      </c>
      <c r="I30" s="19">
        <f t="shared" si="2"/>
        <v>2.4674999999999999E-2</v>
      </c>
      <c r="J30" s="19">
        <f t="shared" si="4"/>
        <v>3.6299999999999999E-2</v>
      </c>
      <c r="K30" s="19">
        <f t="shared" si="5"/>
        <v>2.1000000000000001E-2</v>
      </c>
      <c r="L30" s="19">
        <f t="shared" si="6"/>
        <v>0.03</v>
      </c>
      <c r="N30" s="19">
        <v>3.4700000000000002E-2</v>
      </c>
      <c r="O30" s="19">
        <v>1.41E-2</v>
      </c>
      <c r="P30" s="19">
        <v>1.21E-2</v>
      </c>
      <c r="Q30" s="19">
        <v>2.1000000000000001E-2</v>
      </c>
      <c r="R30" s="19">
        <v>0.03</v>
      </c>
    </row>
    <row r="31" spans="1:18">
      <c r="A31">
        <v>2029</v>
      </c>
      <c r="B31" s="17">
        <f t="shared" si="3"/>
        <v>5009606399321.2988</v>
      </c>
      <c r="C31" s="17">
        <f t="shared" si="1"/>
        <v>3752986550958.71</v>
      </c>
      <c r="D31" s="17">
        <f t="shared" si="1"/>
        <v>1896242167480.9546</v>
      </c>
      <c r="E31" s="17">
        <f t="shared" si="1"/>
        <v>2681629157198.7178</v>
      </c>
      <c r="F31" s="17">
        <f t="shared" si="1"/>
        <v>4679498015168.1416</v>
      </c>
      <c r="H31" s="19">
        <v>3.32E-2</v>
      </c>
      <c r="I31" s="19">
        <f t="shared" si="2"/>
        <v>2.5024999999999999E-2</v>
      </c>
      <c r="J31" s="19">
        <f t="shared" si="4"/>
        <v>3.7199999999999997E-2</v>
      </c>
      <c r="K31" s="19">
        <f t="shared" si="5"/>
        <v>2.1000000000000001E-2</v>
      </c>
      <c r="L31" s="19">
        <f t="shared" si="6"/>
        <v>0.03</v>
      </c>
      <c r="N31" s="19">
        <v>3.32E-2</v>
      </c>
      <c r="O31" s="19">
        <v>1.43E-2</v>
      </c>
      <c r="P31" s="19">
        <v>1.24E-2</v>
      </c>
      <c r="Q31" s="19">
        <v>2.1000000000000001E-2</v>
      </c>
      <c r="R31" s="19">
        <v>0.03</v>
      </c>
    </row>
    <row r="32" spans="1:18">
      <c r="A32">
        <v>2030</v>
      </c>
      <c r="B32" s="17">
        <f t="shared" si="3"/>
        <v>5168410922179.7842</v>
      </c>
      <c r="C32" s="17">
        <f t="shared" si="1"/>
        <v>3847561812042.8691</v>
      </c>
      <c r="D32" s="17">
        <f t="shared" si="1"/>
        <v>1968488994061.979</v>
      </c>
      <c r="E32" s="17">
        <f t="shared" si="1"/>
        <v>2735261740342.6924</v>
      </c>
      <c r="F32" s="17">
        <f t="shared" si="1"/>
        <v>4819882955623.1855</v>
      </c>
      <c r="H32" s="19">
        <v>3.1699999999999999E-2</v>
      </c>
      <c r="I32" s="19">
        <f t="shared" si="2"/>
        <v>2.52E-2</v>
      </c>
      <c r="J32" s="19">
        <f t="shared" si="4"/>
        <v>3.8099999999999995E-2</v>
      </c>
      <c r="K32" s="19">
        <f t="shared" si="5"/>
        <v>0.02</v>
      </c>
      <c r="L32" s="19">
        <f t="shared" si="6"/>
        <v>0.03</v>
      </c>
      <c r="N32" s="19">
        <v>3.1699999999999999E-2</v>
      </c>
      <c r="O32" s="19">
        <v>1.44E-2</v>
      </c>
      <c r="P32" s="19">
        <v>1.2699999999999999E-2</v>
      </c>
      <c r="Q32" s="19">
        <v>0.02</v>
      </c>
      <c r="R32" s="19">
        <v>0.03</v>
      </c>
    </row>
    <row r="33" spans="1:18">
      <c r="A33">
        <v>2031</v>
      </c>
      <c r="B33" s="17">
        <f t="shared" si="3"/>
        <v>5325013773121.832</v>
      </c>
      <c r="C33" s="17">
        <f t="shared" si="1"/>
        <v>3945193693023.4565</v>
      </c>
      <c r="D33" s="17">
        <f t="shared" si="1"/>
        <v>2044078971433.959</v>
      </c>
      <c r="E33" s="17">
        <f t="shared" si="1"/>
        <v>2787231713409.2031</v>
      </c>
      <c r="F33" s="17">
        <f t="shared" si="1"/>
        <v>4964479444291.8809</v>
      </c>
      <c r="H33" s="19">
        <v>3.0300000000000001E-2</v>
      </c>
      <c r="I33" s="19">
        <f t="shared" si="2"/>
        <v>2.5375000000000002E-2</v>
      </c>
      <c r="J33" s="19">
        <f t="shared" si="4"/>
        <v>3.8400000000000004E-2</v>
      </c>
      <c r="K33" s="19">
        <f t="shared" si="5"/>
        <v>1.9E-2</v>
      </c>
      <c r="L33" s="19">
        <f t="shared" si="6"/>
        <v>0.03</v>
      </c>
      <c r="N33" s="19">
        <v>3.0300000000000001E-2</v>
      </c>
      <c r="O33" s="19">
        <v>1.4500000000000001E-2</v>
      </c>
      <c r="P33" s="19">
        <v>1.2800000000000001E-2</v>
      </c>
      <c r="Q33" s="19">
        <v>1.9E-2</v>
      </c>
      <c r="R33" s="19">
        <v>0.03</v>
      </c>
    </row>
    <row r="34" spans="1:18">
      <c r="A34">
        <v>2032</v>
      </c>
      <c r="B34" s="17">
        <f t="shared" si="3"/>
        <v>5478374169787.7402</v>
      </c>
      <c r="C34" s="17">
        <f t="shared" si="1"/>
        <v>4046683800776.4849</v>
      </c>
      <c r="D34" s="17">
        <f t="shared" si="1"/>
        <v>2122571603937.0229</v>
      </c>
      <c r="E34" s="17">
        <f t="shared" si="1"/>
        <v>2840189115963.9775</v>
      </c>
      <c r="F34" s="17">
        <f t="shared" si="1"/>
        <v>5113413827620.6377</v>
      </c>
      <c r="H34" s="19">
        <v>2.8799999999999999E-2</v>
      </c>
      <c r="I34" s="19">
        <f t="shared" si="2"/>
        <v>2.5724999999999998E-2</v>
      </c>
      <c r="J34" s="19">
        <f t="shared" si="4"/>
        <v>3.8400000000000004E-2</v>
      </c>
      <c r="K34" s="19">
        <f t="shared" si="5"/>
        <v>1.9E-2</v>
      </c>
      <c r="L34" s="19">
        <f t="shared" si="6"/>
        <v>0.03</v>
      </c>
      <c r="N34" s="19">
        <v>2.8799999999999999E-2</v>
      </c>
      <c r="O34" s="19">
        <v>1.47E-2</v>
      </c>
      <c r="P34" s="19">
        <v>1.2800000000000001E-2</v>
      </c>
      <c r="Q34" s="19">
        <v>1.9E-2</v>
      </c>
      <c r="R34" s="19">
        <v>0.03</v>
      </c>
    </row>
    <row r="35" spans="1:18">
      <c r="A35">
        <v>2033</v>
      </c>
      <c r="B35" s="17">
        <f t="shared" si="3"/>
        <v>5628481622039.9248</v>
      </c>
      <c r="C35" s="17">
        <f t="shared" ref="C35:C42" si="7">C34*(1+I35)</f>
        <v>4151492911216.5962</v>
      </c>
      <c r="D35" s="17">
        <f t="shared" ref="D35:D42" si="8">D34*(1+J35)</f>
        <v>2204078353528.2046</v>
      </c>
      <c r="E35" s="17">
        <f t="shared" ref="E35:E42" si="9">E34*(1+K35)</f>
        <v>2894152709167.293</v>
      </c>
      <c r="F35" s="17">
        <f t="shared" ref="F35:F42" si="10">F34*(1+L35)</f>
        <v>5266816242449.2568</v>
      </c>
      <c r="H35" s="19">
        <v>2.7400000000000001E-2</v>
      </c>
      <c r="I35" s="19">
        <f t="shared" si="2"/>
        <v>2.5899999999999999E-2</v>
      </c>
      <c r="J35" s="19">
        <f t="shared" si="4"/>
        <v>3.8400000000000004E-2</v>
      </c>
      <c r="K35" s="19">
        <f t="shared" si="5"/>
        <v>1.9E-2</v>
      </c>
      <c r="L35" s="19">
        <f t="shared" si="6"/>
        <v>0.03</v>
      </c>
      <c r="N35" s="19">
        <v>2.7400000000000001E-2</v>
      </c>
      <c r="O35" s="19">
        <v>1.4800000000000001E-2</v>
      </c>
      <c r="P35" s="19">
        <v>1.2800000000000001E-2</v>
      </c>
      <c r="Q35" s="19">
        <v>1.9E-2</v>
      </c>
      <c r="R35" s="19">
        <v>0.03</v>
      </c>
    </row>
    <row r="36" spans="1:18">
      <c r="A36">
        <v>2034</v>
      </c>
      <c r="B36" s="17">
        <f t="shared" si="3"/>
        <v>5774822144212.9629</v>
      </c>
      <c r="C36" s="17">
        <f t="shared" si="7"/>
        <v>4260469600136.0322</v>
      </c>
      <c r="D36" s="17">
        <f t="shared" si="8"/>
        <v>2288714962303.6875</v>
      </c>
      <c r="E36" s="17">
        <f t="shared" si="9"/>
        <v>2949141610641.4712</v>
      </c>
      <c r="F36" s="17">
        <f t="shared" si="10"/>
        <v>5424820729722.7344</v>
      </c>
      <c r="H36" s="19">
        <v>2.5999999999999999E-2</v>
      </c>
      <c r="I36" s="19">
        <f t="shared" si="2"/>
        <v>2.6249999999999999E-2</v>
      </c>
      <c r="J36" s="19">
        <f t="shared" si="4"/>
        <v>3.8400000000000004E-2</v>
      </c>
      <c r="K36" s="19">
        <f t="shared" si="5"/>
        <v>1.9E-2</v>
      </c>
      <c r="L36" s="19">
        <f t="shared" si="6"/>
        <v>0.03</v>
      </c>
      <c r="N36" s="19">
        <v>2.5999999999999999E-2</v>
      </c>
      <c r="O36" s="19">
        <v>1.4999999999999999E-2</v>
      </c>
      <c r="P36" s="19">
        <v>1.2800000000000001E-2</v>
      </c>
      <c r="Q36" s="19">
        <v>1.9E-2</v>
      </c>
      <c r="R36" s="19">
        <v>0.03</v>
      </c>
    </row>
    <row r="37" spans="1:18">
      <c r="A37">
        <v>2035</v>
      </c>
      <c r="B37" s="17">
        <f t="shared" si="3"/>
        <v>5916882768960.6016</v>
      </c>
      <c r="C37" s="17">
        <f t="shared" si="7"/>
        <v>4373798091499.6504</v>
      </c>
      <c r="D37" s="17">
        <f t="shared" si="8"/>
        <v>2375915002367.458</v>
      </c>
      <c r="E37" s="17">
        <f t="shared" si="9"/>
        <v>3008124442854.3008</v>
      </c>
      <c r="F37" s="17">
        <f t="shared" si="10"/>
        <v>5587565351614.417</v>
      </c>
      <c r="H37" s="19">
        <v>2.46E-2</v>
      </c>
      <c r="I37" s="19">
        <f t="shared" si="2"/>
        <v>2.6599999999999999E-2</v>
      </c>
      <c r="J37" s="19">
        <f t="shared" si="4"/>
        <v>3.8099999999999995E-2</v>
      </c>
      <c r="K37" s="19">
        <f t="shared" si="5"/>
        <v>0.02</v>
      </c>
      <c r="L37" s="19">
        <f t="shared" si="6"/>
        <v>0.03</v>
      </c>
      <c r="N37" s="19">
        <v>2.46E-2</v>
      </c>
      <c r="O37" s="19">
        <v>1.52E-2</v>
      </c>
      <c r="P37" s="19">
        <v>1.2699999999999999E-2</v>
      </c>
      <c r="Q37" s="19">
        <v>0.02</v>
      </c>
      <c r="R37" s="19">
        <v>0.03</v>
      </c>
    </row>
    <row r="38" spans="1:18">
      <c r="A38">
        <v>2036</v>
      </c>
      <c r="B38" s="17">
        <f t="shared" si="3"/>
        <v>6054746137477.3838</v>
      </c>
      <c r="C38" s="17">
        <f t="shared" si="7"/>
        <v>4491671950065.5664</v>
      </c>
      <c r="D38" s="17">
        <f t="shared" si="8"/>
        <v>2465724589456.9482</v>
      </c>
      <c r="E38" s="17">
        <f t="shared" si="9"/>
        <v>3068286931711.3867</v>
      </c>
      <c r="F38" s="17">
        <f t="shared" si="10"/>
        <v>5755192312162.8496</v>
      </c>
      <c r="H38" s="19">
        <v>2.3300000000000001E-2</v>
      </c>
      <c r="I38" s="19">
        <f t="shared" si="2"/>
        <v>2.6950000000000002E-2</v>
      </c>
      <c r="J38" s="19">
        <f t="shared" si="4"/>
        <v>3.78E-2</v>
      </c>
      <c r="K38" s="19">
        <f t="shared" si="5"/>
        <v>0.02</v>
      </c>
      <c r="L38" s="19">
        <f t="shared" si="6"/>
        <v>0.03</v>
      </c>
      <c r="N38" s="19">
        <v>2.3300000000000001E-2</v>
      </c>
      <c r="O38" s="19">
        <v>1.54E-2</v>
      </c>
      <c r="P38" s="19">
        <v>1.26E-2</v>
      </c>
      <c r="Q38" s="19">
        <v>0.02</v>
      </c>
      <c r="R38" s="19">
        <v>0.03</v>
      </c>
    </row>
    <row r="39" spans="1:18">
      <c r="A39">
        <v>2037</v>
      </c>
      <c r="B39" s="17">
        <f t="shared" si="3"/>
        <v>6188556027115.6338</v>
      </c>
      <c r="C39" s="17">
        <f t="shared" si="7"/>
        <v>4613508551711.0947</v>
      </c>
      <c r="D39" s="17">
        <f t="shared" si="8"/>
        <v>2558189261561.584</v>
      </c>
      <c r="E39" s="17">
        <f t="shared" si="9"/>
        <v>3129652670345.6147</v>
      </c>
      <c r="F39" s="17">
        <f t="shared" si="10"/>
        <v>5927848081527.7354</v>
      </c>
      <c r="H39" s="19">
        <v>2.2100000000000002E-2</v>
      </c>
      <c r="I39" s="19">
        <f t="shared" si="2"/>
        <v>2.7125E-2</v>
      </c>
      <c r="J39" s="19">
        <f t="shared" si="4"/>
        <v>3.7500000000000006E-2</v>
      </c>
      <c r="K39" s="19">
        <f t="shared" si="5"/>
        <v>0.02</v>
      </c>
      <c r="L39" s="19">
        <f t="shared" si="6"/>
        <v>0.03</v>
      </c>
      <c r="N39" s="19">
        <v>2.2100000000000002E-2</v>
      </c>
      <c r="O39" s="19">
        <v>1.55E-2</v>
      </c>
      <c r="P39" s="19">
        <v>1.2500000000000001E-2</v>
      </c>
      <c r="Q39" s="19">
        <v>0.02</v>
      </c>
      <c r="R39" s="19">
        <v>0.03</v>
      </c>
    </row>
    <row r="40" spans="1:18">
      <c r="A40">
        <v>2038</v>
      </c>
      <c r="B40" s="17">
        <f t="shared" si="3"/>
        <v>6317896848082.3496</v>
      </c>
      <c r="C40" s="17">
        <f t="shared" si="7"/>
        <v>4740264699169.3564</v>
      </c>
      <c r="D40" s="17">
        <f t="shared" si="8"/>
        <v>2652586445313.2061</v>
      </c>
      <c r="E40" s="17">
        <f t="shared" si="9"/>
        <v>3192245723752.5269</v>
      </c>
      <c r="F40" s="17">
        <f t="shared" si="10"/>
        <v>6105683523973.5674</v>
      </c>
      <c r="H40" s="19">
        <v>2.0899999999999998E-2</v>
      </c>
      <c r="I40" s="19">
        <f t="shared" si="2"/>
        <v>2.7474999999999999E-2</v>
      </c>
      <c r="J40" s="19">
        <f t="shared" si="4"/>
        <v>3.6900000000000002E-2</v>
      </c>
      <c r="K40" s="19">
        <f t="shared" si="5"/>
        <v>0.02</v>
      </c>
      <c r="L40" s="19">
        <f t="shared" si="6"/>
        <v>0.03</v>
      </c>
      <c r="N40" s="19">
        <v>2.0899999999999998E-2</v>
      </c>
      <c r="O40" s="19">
        <v>1.5699999999999999E-2</v>
      </c>
      <c r="P40" s="19">
        <v>1.23E-2</v>
      </c>
      <c r="Q40" s="19">
        <v>0.02</v>
      </c>
      <c r="R40" s="19">
        <v>0.03</v>
      </c>
    </row>
    <row r="41" spans="1:18">
      <c r="A41">
        <v>2039</v>
      </c>
      <c r="B41" s="17">
        <f t="shared" si="3"/>
        <v>6443622995359.1885</v>
      </c>
      <c r="C41" s="17">
        <f t="shared" si="7"/>
        <v>4872162564423.7441</v>
      </c>
      <c r="D41" s="17">
        <f t="shared" si="8"/>
        <v>2749671109211.6694</v>
      </c>
      <c r="E41" s="17">
        <f t="shared" si="9"/>
        <v>3256090638227.5776</v>
      </c>
      <c r="F41" s="17">
        <f t="shared" si="10"/>
        <v>6288854029692.7744</v>
      </c>
      <c r="H41" s="19">
        <v>1.9900000000000001E-2</v>
      </c>
      <c r="I41" s="19">
        <f t="shared" si="2"/>
        <v>2.7825000000000003E-2</v>
      </c>
      <c r="J41" s="19">
        <f t="shared" si="4"/>
        <v>3.6600000000000001E-2</v>
      </c>
      <c r="K41" s="19">
        <f t="shared" si="5"/>
        <v>0.02</v>
      </c>
      <c r="L41" s="19">
        <f t="shared" si="6"/>
        <v>0.03</v>
      </c>
      <c r="N41" s="19">
        <v>1.9900000000000001E-2</v>
      </c>
      <c r="O41" s="19">
        <v>1.5900000000000001E-2</v>
      </c>
      <c r="P41" s="19">
        <v>1.2200000000000001E-2</v>
      </c>
      <c r="Q41" s="19">
        <v>0.02</v>
      </c>
      <c r="R41" s="19">
        <v>0.03</v>
      </c>
    </row>
    <row r="42" spans="1:18">
      <c r="A42">
        <v>2040</v>
      </c>
      <c r="B42" s="17">
        <f t="shared" si="3"/>
        <v>6565407469971.4766</v>
      </c>
      <c r="C42" s="17">
        <f t="shared" si="7"/>
        <v>5008583116227.6094</v>
      </c>
      <c r="D42" s="17">
        <f t="shared" si="8"/>
        <v>2849484170476.0532</v>
      </c>
      <c r="E42" s="17">
        <f t="shared" si="9"/>
        <v>3321212450992.1294</v>
      </c>
      <c r="F42" s="17">
        <f t="shared" si="10"/>
        <v>6477519650583.5576</v>
      </c>
      <c r="H42" s="19">
        <v>1.89E-2</v>
      </c>
      <c r="I42" s="19">
        <f t="shared" si="2"/>
        <v>2.8000000000000001E-2</v>
      </c>
      <c r="J42" s="19">
        <f t="shared" si="4"/>
        <v>3.6299999999999999E-2</v>
      </c>
      <c r="K42" s="19">
        <f t="shared" si="5"/>
        <v>0.02</v>
      </c>
      <c r="L42" s="19">
        <f t="shared" si="6"/>
        <v>0.03</v>
      </c>
      <c r="N42" s="19">
        <v>1.89E-2</v>
      </c>
      <c r="O42" s="19">
        <v>1.6E-2</v>
      </c>
      <c r="P42" s="19">
        <v>1.21E-2</v>
      </c>
      <c r="Q42" s="19">
        <v>0.02</v>
      </c>
      <c r="R42" s="19">
        <v>0.03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 on volume pred</vt:lpstr>
      <vt:lpstr>Demand</vt:lpstr>
      <vt:lpstr>Intensity</vt:lpstr>
      <vt:lpstr>GDP growth</vt:lpstr>
      <vt:lpstr>Population</vt:lpstr>
      <vt:lpstr>Pop temp</vt:lpstr>
      <vt:lpstr>Construction</vt:lpstr>
      <vt:lpstr>Electrical</vt:lpstr>
      <vt:lpstr>Industrial</vt:lpstr>
      <vt:lpstr>Other</vt:lpstr>
      <vt:lpstr>Transport</vt:lpstr>
      <vt:lpstr>All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2019-06-11T03:54:39Z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{07BE0488-A13F-4ED1-9758-F9D57E642A96}</vt:lpwstr>
  </property>
</Properties>
</file>