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ryter\Dropbox (MIT)\John MIT\Research\generalizationOutside\generalization\data\"/>
    </mc:Choice>
  </mc:AlternateContent>
  <xr:revisionPtr revIDLastSave="0" documentId="13_ncr:1_{D608C277-4E9C-4C5A-8AF0-61A55AC836B8}" xr6:coauthVersionLast="36" xr6:coauthVersionMax="47" xr10:uidLastSave="{00000000-0000-0000-0000-000000000000}"/>
  <bookViews>
    <workbookView xWindow="0" yWindow="1824" windowWidth="19680" windowHeight="16704"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<sst xmlns="http://schemas.openxmlformats.org/spreadsheetml/2006/main" count="610" uniqueCount="357">
  <si>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</si>
  <si>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</si>
  <si>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</si>
  <si>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</si>
  <si>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</si>
  <si>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</si>
  <si>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</si>
  <si>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</si>
  <si>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</si>
  <si>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</si>
  <si>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</si>
  <si>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</si>
  <si>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</si>
  <si>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</si>
  <si>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</si>
  <si>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</si>
  <si>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</si>
  <si>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</si>
  <si>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</si>
  <si>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</si>
  <si>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</si>
  <si>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</si>
  <si>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</si>
  <si>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</si>
  <si>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</si>
  <si>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</si>
  <si>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</si>
  <si>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</si>
  <si>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</si>
  <si>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</si>
  <si>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</si>
  <si>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</si>
  <si>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</si>
  <si>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</si>
  <si>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</si>
  <si>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</si>
  <si>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</si>
  <si>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</si>
  <si>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</si>
  <si>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</si>
  <si>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</si>
  <si>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</si>
  <si>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</si>
  <si>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</si>
  <si>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</si>
  <si>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</si>
  <si>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</si>
  <si>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</si>
  <si>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</si>
  <si>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</si>
  <si>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</si>
  <si>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</si>
  <si>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</si>
  <si>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</si>
  <si>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</si>
  <si>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</si>
  <si>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</si>
  <si>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</si>
  <si>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</si>
  <si>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</si>
  <si>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</si>
  <si>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</si>
  <si>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</si>
  <si>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</si>
  <si>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</si>
  <si>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</si>
  <si>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</si>
  <si>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</si>
  <si>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</si>
  <si>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</si>
  <si>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</si>
  <si>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</si>
  <si>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</si>
  <si>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</si>
  <si>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</si>
  <si>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</si>
  <si>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</si>
  <si>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</si>
  <si>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</si>
  <si>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</si>
  <si>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</si>
  <si>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</si>
  <si>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</si>
  <si>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</si>
  <si>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</si>
  <si>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</si>
  <si>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</si>
  <si>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</si>
  <si>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</si>
  <si>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</si>
  <si>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</si>
  <si>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</si>
  <si>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</si>
  <si>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</si>
  <si>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</si>
  <si>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</si>
  <si>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</si>
  <si>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</si>
  <si>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</si>
  <si>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</si>
  <si>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</si>
  <si>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</si>
  <si>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</si>
  <si>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</si>
  <si>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</si>
  <si>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</si>
  <si>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</si>
  <si>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</si>
  <si>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</si>
  <si>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</si>
  <si>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</si>
  <si>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</si>
  <si>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</si>
  <si>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</si>
  <si>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</si>
  <si>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</si>
  <si>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</si>
  <si>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</si>
  <si>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</si>
  <si>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</si>
  <si>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</si>
  <si>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</si>
  <si>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</si>
  <si>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</si>
  <si>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</si>
  <si>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</si>
  <si>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</si>
  <si>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</si>
  <si>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</si>
  <si>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</si>
  <si>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</si>
  <si>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</si>
  <si>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</si>
  <si>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</si>
  <si>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</si>
  <si>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</si>
  <si>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</si>
  <si>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</si>
  <si>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</si>
  <si>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</si>
  <si>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</si>
  <si>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</si>
  <si>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</si>
  <si>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</si>
  <si>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</si>
  <si>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</si>
  <si>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</si>
  <si>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</si>
  <si>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</si>
  <si>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</si>
  <si>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</si>
  <si>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</si>
  <si>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</si>
  <si>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</si>
  <si>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</si>
  <si>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</si>
  <si>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</si>
  <si>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</si>
  <si>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</si>
  <si>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</si>
  <si>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</si>
  <si>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</si>
  <si>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</si>
  <si>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</si>
  <si>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</si>
  <si>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</si>
  <si>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</si>
  <si>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</si>
  <si>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</si>
  <si>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</si>
  <si>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</si>
  <si>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</si>
  <si>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</si>
  <si>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</si>
  <si>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</si>
  <si>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</si>
  <si>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</si>
  <si>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</si>
  <si>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</si>
  <si>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</si>
  <si>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</si>
  <si>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</si>
  <si>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</si>
  <si>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</si>
  <si>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</si>
  <si>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</si>
  <si>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</si>
  <si>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</si>
  <si>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</si>
  <si>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</si>
  <si>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</si>
  <si>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</si>
  <si>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</si>
  <si>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</si>
  <si>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</si>
  <si>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</si>
  <si>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</si>
  <si>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</si>
  <si>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</si>
  <si>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</si>
  <si>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</si>
  <si>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</si>
  <si>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</si>
  <si>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</si>
  <si>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</si>
  <si>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</si>
  <si>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</si>
  <si>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</si>
  <si>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</si>
  <si>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</si>
  <si>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</si>
  <si>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</si>
  <si>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</si>
  <si>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</si>
  <si>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</si>
  <si>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</si>
  <si>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</si>
  <si>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</si>
  <si>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</si>
  <si>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</si>
  <si>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</si>
  <si>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</si>
  <si>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</si>
  <si>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</si>
  <si>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</si>
  <si>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</si>
  <si>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</si>
  <si>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</si>
  <si>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</si>
  <si>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</si>
  <si>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</si>
  <si>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</si>
  <si>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</si>
  <si>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</si>
  <si>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</si>
  <si>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</si>
  <si>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</si>
  <si>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</si>
  <si>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</si>
  <si>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</si>
  <si>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</si>
  <si>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</si>
  <si>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</si>
  <si>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</si>
  <si>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</si>
  <si>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</si>
  <si>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</si>
  <si>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</si>
  <si>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</si>
  <si>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</si>
  <si>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</si>
  <si>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</si>
  <si>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</si>
  <si>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</si>
  <si>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</si>
  <si>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</si>
  <si>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</si>
  <si>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</si>
  <si>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</si>
  <si>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</si>
  <si>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</si>
  <si>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</si>
  <si>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</si>
  <si>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</si>
  <si>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</si>
  <si>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</si>
  <si>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</si>
  <si>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</si>
  <si>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</si>
  <si>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</si>
  <si>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</si>
  <si>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</si>
  <si>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</si>
  <si>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</si>
  <si>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</si>
  <si>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</si>
  <si>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</si>
  <si>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</si>
  <si>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</si>
  <si>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</si>
  <si>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</si>
  <si>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</si>
  <si>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</si>
  <si>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</si>
  <si>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</si>
  <si>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</si>
  <si>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</si>
  <si>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</si>
  <si>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</si>
  <si>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</si>
  <si>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</si>
  <si>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</si>
  <si>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</si>
  <si>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</si>
  <si>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</si>
  <si>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</si>
  <si>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</si>
  <si>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</si>
  <si>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</si>
  <si>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</si>
  <si>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</si>
  <si>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</si>
  <si>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</si>
  <si>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</si>
  <si>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</si>
  <si>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</si>
  <si>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</si>
  <si>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</si>
  <si>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</si>
  <si>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</si>
  <si>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</si>
  <si>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</si>
  <si>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</si>
  <si>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</si>
  <si>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</si>
  <si>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</si>
  <si>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</si>
  <si>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</si>
  <si>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</si>
  <si>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</si>
  <si>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</si>
  <si>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</si>
  <si>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</si>
  <si>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</si>
  <si>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</si>
  <si>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</si>
  <si>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</si>
  <si>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</si>
  <si>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</si>
  <si>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</si>
  <si>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</si>
  <si>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</si>
  <si>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</si>
  <si>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</si>
  <si>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</si>
  <si>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</si>
  <si>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</si>
  <si>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</si>
  <si>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</si>
  <si>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</si>
  <si>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</si>
  <si>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</si>
  <si>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</si>
  <si>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</si>
  <si>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</si>
  <si>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</si>
  <si>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</si>
  <si>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</si>
  <si>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</si>
  <si>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</si>
  <si>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</si>
  <si>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</si>
  <si>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</si>
  <si>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</si>
  <si>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Other, https://www.gold.org/about-gold/market-structure-and-flows, 10-year average demand distribution; actually decided that since the "Other" category for gold is ETFs and similar products and central banks, that can go in bar and coin</t>
  </si>
  <si>
    <t>Bar and coin, https://www.gold.org/about-gold/market-structure-and-flows, 10-year average demand distribution (includes ETF and similar products and Central banks)</t>
  </si>
  <si>
    <t>Jewelry market expected to expand at 8.5%/yr 2022-2030 (https://www.grandviewresearch.com/industry-analysis/jewelry-market)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</si>
</sst>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pane xSplit="1" topLeftCell="B1" activePane="topRight" state="frozen"/>
      <selection pane="topRight" activeCell="W4" sqref="W4"/>
    </sheetView>
  </sheetViews>
  <sheetFormatPr defaultColWidth="8.77734375" defaultRowHeight="14.4"/>
  <cols>
    <col min="1" max="1" width="47.21875" bestFit="1" customWidth="1"/>
    <col min="5" max="22" width="0" hidden="1" customWidth="1"/>
  </cols>
  <sheetData>
    <row r="1" spans="1:37" s="38" customFormat="1" ht="34.049999999999997"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351</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352</v>
      </c>
    </row>
    <row r="2" spans="1:37" ht="14.55" customHeight="1">
      <c r="A2" s="6" t="s">
        <v>9</v>
      </c>
      <c r="B2" s="6" t="s">
        <v>10</v>
      </c>
      <c r="C2" s="6" t="s">
        <v>10</v>
      </c>
      <c r="D2" s="6" t="s">
        <v>10</v>
      </c>
      <c r="E2" s="6" t="s">
        <v>147</v>
      </c>
      <c r="F2" s="6" t="s">
        <v>11</v>
      </c>
      <c r="G2" s="6" t="s">
        <v>10</v>
      </c>
      <c r="H2" s="6" t="s">
        <v>10</v>
      </c>
      <c r="I2" s="6" t="s">
        <v>148</v>
      </c>
      <c r="J2" s="6" t="s">
        <v>10</v>
      </c>
      <c r="K2" s="6" t="s">
        <v>10</v>
      </c>
      <c r="L2" s="6"/>
      <c r="M2" s="6"/>
      <c r="N2" s="6"/>
      <c r="O2" s="6"/>
      <c r="P2" s="6" t="s">
        <v>10</v>
      </c>
      <c r="Q2" s="18"/>
      <c r="R2" s="6" t="s">
        <v>10</v>
      </c>
      <c r="S2" s="6"/>
      <c r="T2" s="7" t="s">
        <v>13</v>
      </c>
      <c r="U2" s="7"/>
      <c r="V2" s="7"/>
      <c r="W2" s="7" t="s">
        <v>146</v>
      </c>
      <c r="X2" s="7"/>
      <c r="Y2" s="7"/>
      <c r="Z2" s="7"/>
      <c r="AA2" s="7"/>
      <c r="AB2" s="7"/>
      <c r="AC2" s="7"/>
      <c r="AD2" s="7"/>
      <c r="AE2" s="7"/>
      <c r="AF2" s="7"/>
      <c r="AG2" s="7"/>
      <c r="AH2" s="7"/>
      <c r="AI2" s="7"/>
      <c r="AJ2" s="7"/>
      <c r="AK2" s="7"/>
    </row>
    <row r="3" spans="1:37" ht="14.55" customHeight="1">
      <c r="A3" s="8" t="s">
        <v>17</v>
      </c>
      <c r="B3" s="8">
        <v>99671</v>
      </c>
      <c r="C3" s="8">
        <v>1767000</v>
      </c>
      <c r="D3" s="8">
        <v>4.3593999999999999</v>
      </c>
      <c r="E3" s="8"/>
      <c r="F3" s="8"/>
      <c r="G3" s="8">
        <v>97.8</v>
      </c>
      <c r="H3" s="8" t="s">
        <v>175</v>
      </c>
      <c r="I3" s="8">
        <v>2.4049999999999998</v>
      </c>
      <c r="J3" s="19">
        <v>23600</v>
      </c>
      <c r="K3" s="8">
        <v>2441</v>
      </c>
      <c r="L3" s="8">
        <v>30993.75</v>
      </c>
      <c r="M3" s="19">
        <v>13727</v>
      </c>
      <c r="N3" s="8">
        <v>12162</v>
      </c>
      <c r="O3" s="8">
        <v>261405.3</v>
      </c>
      <c r="P3" s="8">
        <v>243</v>
      </c>
      <c r="Q3" s="20">
        <v>260</v>
      </c>
      <c r="R3" s="8">
        <v>298.08800000000002</v>
      </c>
      <c r="S3" s="8" t="s">
        <v>24</v>
      </c>
      <c r="T3" s="9" t="s">
        <v>18</v>
      </c>
      <c r="U3" s="9" t="s">
        <v>166</v>
      </c>
      <c r="V3" s="9" t="s">
        <v>134</v>
      </c>
      <c r="W3" s="9"/>
      <c r="X3" s="9"/>
      <c r="Y3" s="9"/>
      <c r="Z3" s="21" t="s">
        <v>213</v>
      </c>
      <c r="AA3" s="9" t="s">
        <v>214</v>
      </c>
      <c r="AB3" s="21" t="s">
        <v>215</v>
      </c>
      <c r="AC3" s="9"/>
      <c r="AD3" s="9" t="s">
        <v>216</v>
      </c>
      <c r="AE3" s="21" t="s">
        <v>217</v>
      </c>
      <c r="AF3" s="9" t="s">
        <v>218</v>
      </c>
      <c r="AG3" s="9" t="s">
        <v>219</v>
      </c>
      <c r="AH3" s="9" t="s">
        <v>220</v>
      </c>
      <c r="AI3" s="9" t="s">
        <v>221</v>
      </c>
      <c r="AJ3" s="9"/>
      <c r="AK3" s="9"/>
    </row>
    <row r="4" spans="1:37" ht="14.55" customHeight="1">
      <c r="A4" s="6" t="s">
        <v>19</v>
      </c>
      <c r="B4" s="6"/>
      <c r="C4" s="6"/>
      <c r="D4" s="6"/>
      <c r="E4" s="6"/>
      <c r="F4" s="6"/>
      <c r="G4" s="6" t="s">
        <v>177</v>
      </c>
      <c r="H4" s="6"/>
      <c r="I4" s="6" t="s">
        <v>177</v>
      </c>
      <c r="J4" s="6">
        <v>2.5399999999999999E-2</v>
      </c>
      <c r="K4" s="6"/>
      <c r="L4" s="6"/>
      <c r="M4" s="6"/>
      <c r="N4" s="6"/>
      <c r="O4" s="6"/>
      <c r="P4" s="6"/>
      <c r="Q4" s="18">
        <v>1</v>
      </c>
      <c r="R4" s="6"/>
      <c r="S4" s="6" t="s">
        <v>24</v>
      </c>
      <c r="T4" s="7" t="s">
        <v>20</v>
      </c>
      <c r="U4" s="7"/>
      <c r="V4" s="7"/>
      <c r="W4" s="7" t="s">
        <v>356</v>
      </c>
      <c r="X4" s="7"/>
      <c r="Y4" s="7"/>
      <c r="Z4" s="7"/>
      <c r="AA4" s="7"/>
      <c r="AB4" s="7"/>
      <c r="AC4" s="7"/>
      <c r="AD4" s="7"/>
      <c r="AE4" s="7"/>
      <c r="AF4" s="7"/>
      <c r="AG4" s="7"/>
      <c r="AH4" s="7"/>
      <c r="AI4" s="7"/>
      <c r="AJ4" s="7"/>
      <c r="AK4" s="7"/>
    </row>
    <row r="5" spans="1:37" ht="14.55"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222</v>
      </c>
      <c r="V5" s="9" t="s">
        <v>133</v>
      </c>
      <c r="W5" s="9" t="s">
        <v>149</v>
      </c>
      <c r="X5" s="9"/>
      <c r="Y5" s="9"/>
      <c r="Z5" s="9" t="s">
        <v>223</v>
      </c>
      <c r="AA5" s="21" t="s">
        <v>224</v>
      </c>
      <c r="AB5" s="9" t="s">
        <v>225</v>
      </c>
      <c r="AC5" s="9"/>
      <c r="AD5" s="9" t="s">
        <v>226</v>
      </c>
      <c r="AE5" s="9" t="s">
        <v>227</v>
      </c>
      <c r="AF5" s="9"/>
      <c r="AG5" s="9" t="s">
        <v>228</v>
      </c>
      <c r="AH5" s="9" t="s">
        <v>229</v>
      </c>
      <c r="AI5" s="9" t="s">
        <v>230</v>
      </c>
      <c r="AJ5" s="9"/>
      <c r="AK5" s="9"/>
    </row>
    <row r="6" spans="1:37" ht="14.5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162</v>
      </c>
      <c r="V6" s="7" t="s">
        <v>132</v>
      </c>
      <c r="W6" s="7" t="s">
        <v>152</v>
      </c>
      <c r="X6" s="7"/>
      <c r="Y6" s="7"/>
      <c r="Z6" s="7" t="s">
        <v>231</v>
      </c>
      <c r="AA6" s="7" t="s">
        <v>232</v>
      </c>
      <c r="AB6" s="7" t="s">
        <v>233</v>
      </c>
      <c r="AC6" s="7" t="s">
        <v>78</v>
      </c>
      <c r="AD6" s="7" t="s">
        <v>234</v>
      </c>
      <c r="AE6" s="7" t="s">
        <v>235</v>
      </c>
      <c r="AF6" s="7" t="s">
        <v>236</v>
      </c>
      <c r="AG6" s="7" t="s">
        <v>237</v>
      </c>
      <c r="AH6" s="7" t="s">
        <v>238</v>
      </c>
      <c r="AI6" s="7"/>
      <c r="AJ6" s="7"/>
      <c r="AK6" s="7"/>
    </row>
    <row r="7" spans="1:37" ht="14.5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163</v>
      </c>
      <c r="V7" s="9" t="s">
        <v>132</v>
      </c>
      <c r="W7" s="9" t="s">
        <v>143</v>
      </c>
      <c r="X7" s="9"/>
      <c r="Y7" s="9"/>
      <c r="Z7" s="9" t="s">
        <v>239</v>
      </c>
      <c r="AA7" s="9" t="s">
        <v>240</v>
      </c>
      <c r="AB7" s="9" t="s">
        <v>241</v>
      </c>
      <c r="AC7" s="9" t="s">
        <v>78</v>
      </c>
      <c r="AD7" s="9" t="s">
        <v>242</v>
      </c>
      <c r="AE7" s="9" t="s">
        <v>243</v>
      </c>
      <c r="AF7" s="9" t="s">
        <v>244</v>
      </c>
      <c r="AG7" s="9" t="s">
        <v>245</v>
      </c>
      <c r="AH7" s="9" t="s">
        <v>238</v>
      </c>
      <c r="AI7" s="9" t="s">
        <v>221</v>
      </c>
      <c r="AJ7" s="9"/>
      <c r="AK7" s="9" t="s">
        <v>246</v>
      </c>
    </row>
    <row r="8" spans="1:37" ht="14.5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163</v>
      </c>
      <c r="V8" s="7" t="s">
        <v>132</v>
      </c>
      <c r="W8" s="7" t="s">
        <v>144</v>
      </c>
      <c r="X8" s="7"/>
      <c r="Y8" s="7"/>
      <c r="Z8" s="7" t="s">
        <v>247</v>
      </c>
      <c r="AA8" s="7" t="s">
        <v>248</v>
      </c>
      <c r="AB8" s="7" t="s">
        <v>249</v>
      </c>
      <c r="AC8" s="7" t="s">
        <v>78</v>
      </c>
      <c r="AD8" s="7" t="s">
        <v>250</v>
      </c>
      <c r="AE8" s="7" t="s">
        <v>251</v>
      </c>
      <c r="AF8" s="7" t="s">
        <v>252</v>
      </c>
      <c r="AG8" s="7" t="s">
        <v>250</v>
      </c>
      <c r="AH8" s="7" t="s">
        <v>253</v>
      </c>
      <c r="AI8" s="7"/>
      <c r="AJ8" s="7"/>
      <c r="AK8" s="7"/>
    </row>
    <row r="9" spans="1:37" ht="14.55" customHeight="1">
      <c r="A9" s="8" t="s">
        <v>28</v>
      </c>
      <c r="B9" s="8">
        <v>0.11899999999999999</v>
      </c>
      <c r="C9" s="8">
        <v>0.26</v>
      </c>
      <c r="D9" s="8">
        <v>0.39</v>
      </c>
      <c r="E9" s="8"/>
      <c r="F9" s="8"/>
      <c r="G9" s="8">
        <v>0.08</v>
      </c>
      <c r="H9" s="8">
        <v>0.12</v>
      </c>
      <c r="I9" s="8">
        <v>25.92</v>
      </c>
      <c r="J9" s="8">
        <v>0.1</v>
      </c>
      <c r="K9" s="8">
        <v>6</v>
      </c>
      <c r="L9" s="8">
        <v>6.1</v>
      </c>
      <c r="M9" s="8">
        <v>11</v>
      </c>
      <c r="N9" s="22">
        <v>0.09</v>
      </c>
      <c r="O9" s="8">
        <v>0.08</v>
      </c>
      <c r="P9" s="8">
        <v>0.39</v>
      </c>
      <c r="Q9" s="20">
        <v>0.2</v>
      </c>
      <c r="R9" s="8">
        <v>0</v>
      </c>
      <c r="S9" s="8" t="s">
        <v>24</v>
      </c>
      <c r="T9" s="9"/>
      <c r="U9" s="9" t="s">
        <v>163</v>
      </c>
      <c r="V9" s="9" t="s">
        <v>132</v>
      </c>
      <c r="W9" s="9" t="s">
        <v>355</v>
      </c>
      <c r="X9" s="9"/>
      <c r="Y9" s="9"/>
      <c r="Z9" s="9" t="s">
        <v>254</v>
      </c>
      <c r="AA9" s="9" t="s">
        <v>255</v>
      </c>
      <c r="AB9" s="9" t="s">
        <v>256</v>
      </c>
      <c r="AC9" s="9" t="s">
        <v>78</v>
      </c>
      <c r="AD9" s="9" t="s">
        <v>257</v>
      </c>
      <c r="AE9" s="9" t="s">
        <v>258</v>
      </c>
      <c r="AF9" s="9" t="s">
        <v>259</v>
      </c>
      <c r="AG9" s="9" t="s">
        <v>260</v>
      </c>
      <c r="AH9" s="9" t="s">
        <v>261</v>
      </c>
      <c r="AI9" s="9"/>
      <c r="AJ9" s="9"/>
      <c r="AK9" s="9"/>
    </row>
    <row r="10" spans="1:37" ht="14.55" customHeight="1">
      <c r="A10" s="6" t="s">
        <v>29</v>
      </c>
      <c r="B10" s="6">
        <f>1-B11-B7-B9-B8</f>
        <v>0.23799999999999999</v>
      </c>
      <c r="C10" s="6">
        <v>0.02</v>
      </c>
      <c r="D10" s="6">
        <f>1-D11-D9-D8</f>
        <v>0</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163</v>
      </c>
      <c r="V10" s="7" t="s">
        <v>132</v>
      </c>
      <c r="W10" s="7" t="s">
        <v>354</v>
      </c>
      <c r="X10" s="7"/>
      <c r="Y10" s="7"/>
      <c r="Z10" s="7" t="s">
        <v>262</v>
      </c>
      <c r="AA10" s="7" t="s">
        <v>263</v>
      </c>
      <c r="AB10" s="7" t="s">
        <v>264</v>
      </c>
      <c r="AC10" s="7" t="s">
        <v>78</v>
      </c>
      <c r="AD10" s="7" t="s">
        <v>265</v>
      </c>
      <c r="AE10" s="7" t="s">
        <v>266</v>
      </c>
      <c r="AF10" s="7" t="s">
        <v>267</v>
      </c>
      <c r="AG10" s="7"/>
      <c r="AH10" s="7" t="s">
        <v>268</v>
      </c>
      <c r="AI10" s="7"/>
      <c r="AJ10" s="7"/>
      <c r="AK10" s="7"/>
    </row>
    <row r="11" spans="1:37" ht="14.5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163</v>
      </c>
      <c r="V11" s="9" t="s">
        <v>132</v>
      </c>
      <c r="W11" s="9" t="s">
        <v>145</v>
      </c>
      <c r="X11" s="9"/>
      <c r="Y11" s="9"/>
      <c r="Z11" s="9"/>
      <c r="AA11" s="9"/>
      <c r="AB11" s="9" t="s">
        <v>269</v>
      </c>
      <c r="AC11" s="9" t="s">
        <v>78</v>
      </c>
      <c r="AD11" s="9"/>
      <c r="AE11" s="9" t="s">
        <v>270</v>
      </c>
      <c r="AF11" s="9" t="s">
        <v>271</v>
      </c>
      <c r="AG11" s="9" t="s">
        <v>272</v>
      </c>
      <c r="AH11" s="9" t="s">
        <v>273</v>
      </c>
      <c r="AI11" s="9"/>
      <c r="AJ11" s="9"/>
      <c r="AK11" s="9"/>
    </row>
    <row r="12" spans="1:37" ht="14.5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176</v>
      </c>
      <c r="X12" s="7"/>
      <c r="Y12" s="7"/>
      <c r="Z12" s="7"/>
      <c r="AA12" s="7" t="s">
        <v>274</v>
      </c>
      <c r="AB12" s="7" t="s">
        <v>275</v>
      </c>
      <c r="AC12" s="7" t="s">
        <v>107</v>
      </c>
      <c r="AD12" s="7" t="s">
        <v>276</v>
      </c>
      <c r="AE12" s="7" t="s">
        <v>277</v>
      </c>
      <c r="AF12" s="7" t="s">
        <v>278</v>
      </c>
      <c r="AG12" s="7" t="s">
        <v>279</v>
      </c>
      <c r="AH12" s="7" t="s">
        <v>280</v>
      </c>
      <c r="AI12" s="7" t="s">
        <v>221</v>
      </c>
      <c r="AJ12" s="7"/>
      <c r="AK12" s="7" t="s">
        <v>281</v>
      </c>
    </row>
    <row r="13" spans="1:37" ht="14.5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176</v>
      </c>
      <c r="X13" s="9"/>
      <c r="Y13" s="9"/>
      <c r="Z13" s="9"/>
      <c r="AA13" s="9"/>
      <c r="AB13" s="9"/>
      <c r="AC13" s="9" t="s">
        <v>107</v>
      </c>
      <c r="AD13" s="9" t="s">
        <v>282</v>
      </c>
      <c r="AE13" s="9" t="s">
        <v>270</v>
      </c>
      <c r="AF13" s="9"/>
      <c r="AG13" s="9"/>
      <c r="AH13" s="9" t="s">
        <v>283</v>
      </c>
      <c r="AI13" s="9"/>
      <c r="AJ13" s="9"/>
      <c r="AK13" s="9" t="s">
        <v>284</v>
      </c>
    </row>
    <row r="14" spans="1:37" ht="14.5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176</v>
      </c>
      <c r="X14" s="7"/>
      <c r="Y14" s="7"/>
      <c r="Z14" s="7"/>
      <c r="AA14" s="7"/>
      <c r="AB14" s="7"/>
      <c r="AC14" s="7" t="s">
        <v>107</v>
      </c>
      <c r="AD14" s="7"/>
      <c r="AE14" s="7"/>
      <c r="AF14" s="7"/>
      <c r="AG14" s="7"/>
      <c r="AH14" s="7"/>
      <c r="AI14" s="7"/>
      <c r="AJ14" s="7"/>
      <c r="AK14" s="7" t="s">
        <v>285</v>
      </c>
    </row>
    <row r="15" spans="1:37" ht="14.5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286</v>
      </c>
    </row>
    <row r="17" spans="1:37" ht="14.5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153</v>
      </c>
      <c r="X17" s="9"/>
      <c r="Y17" s="9"/>
      <c r="Z17" s="9"/>
      <c r="AA17" s="9" t="s">
        <v>287</v>
      </c>
      <c r="AB17" s="9" t="s">
        <v>288</v>
      </c>
      <c r="AC17" s="9" t="s">
        <v>107</v>
      </c>
      <c r="AD17" s="9" t="s">
        <v>289</v>
      </c>
      <c r="AE17" s="9" t="s">
        <v>290</v>
      </c>
      <c r="AF17" s="9" t="s">
        <v>291</v>
      </c>
      <c r="AG17" s="9" t="s">
        <v>292</v>
      </c>
      <c r="AH17" s="9" t="s">
        <v>293</v>
      </c>
      <c r="AI17" s="9" t="s">
        <v>294</v>
      </c>
      <c r="AJ17" s="9"/>
      <c r="AK17" s="9"/>
    </row>
    <row r="18" spans="1:37" ht="14.5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154</v>
      </c>
      <c r="X18" s="7"/>
      <c r="Y18" s="7"/>
      <c r="Z18" s="23" t="s">
        <v>295</v>
      </c>
      <c r="AA18" s="7" t="s">
        <v>296</v>
      </c>
      <c r="AB18" s="23" t="s">
        <v>297</v>
      </c>
      <c r="AC18" s="7" t="s">
        <v>107</v>
      </c>
      <c r="AD18" s="7" t="s">
        <v>298</v>
      </c>
      <c r="AE18" s="7" t="s">
        <v>299</v>
      </c>
      <c r="AF18" s="7" t="s">
        <v>300</v>
      </c>
      <c r="AG18" s="7" t="s">
        <v>301</v>
      </c>
      <c r="AH18" s="7" t="s">
        <v>302</v>
      </c>
      <c r="AI18" s="7" t="s">
        <v>303</v>
      </c>
      <c r="AJ18" s="7"/>
      <c r="AK18" s="7"/>
    </row>
    <row r="19" spans="1:37" ht="14.5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156</v>
      </c>
      <c r="X19" s="9"/>
      <c r="Y19" s="9"/>
      <c r="Z19" s="9"/>
      <c r="AA19" s="9"/>
      <c r="AB19" s="9"/>
      <c r="AC19" s="9" t="s">
        <v>107</v>
      </c>
      <c r="AD19" s="9" t="s">
        <v>300</v>
      </c>
      <c r="AE19" s="9" t="s">
        <v>304</v>
      </c>
      <c r="AF19" s="9" t="s">
        <v>305</v>
      </c>
      <c r="AG19" s="9" t="s">
        <v>306</v>
      </c>
      <c r="AH19" s="9" t="s">
        <v>307</v>
      </c>
      <c r="AI19" s="24" t="s">
        <v>308</v>
      </c>
      <c r="AJ19" s="9"/>
      <c r="AK19" s="9"/>
    </row>
    <row r="20" spans="1:37" ht="14.5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157</v>
      </c>
      <c r="X20" s="7"/>
      <c r="Y20" s="7"/>
      <c r="Z20" s="7" t="s">
        <v>309</v>
      </c>
      <c r="AA20" s="7"/>
      <c r="AB20" s="7"/>
      <c r="AC20" s="7" t="s">
        <v>107</v>
      </c>
      <c r="AD20" s="7" t="s">
        <v>286</v>
      </c>
      <c r="AE20" s="7" t="s">
        <v>310</v>
      </c>
      <c r="AF20" s="7"/>
      <c r="AG20" s="7"/>
      <c r="AH20" s="7"/>
      <c r="AI20" s="7"/>
      <c r="AJ20" s="7"/>
      <c r="AK20" s="7"/>
    </row>
    <row r="21" spans="1:37" ht="14.5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155</v>
      </c>
      <c r="X21" s="9"/>
      <c r="Y21" s="9"/>
      <c r="Z21" s="9"/>
      <c r="AA21" s="9" t="s">
        <v>311</v>
      </c>
      <c r="AB21" s="9"/>
      <c r="AC21" s="9" t="s">
        <v>107</v>
      </c>
      <c r="AD21" s="9"/>
      <c r="AE21" s="9"/>
      <c r="AF21" s="9" t="s">
        <v>312</v>
      </c>
      <c r="AG21" s="9" t="s">
        <v>313</v>
      </c>
      <c r="AH21" s="9" t="s">
        <v>314</v>
      </c>
      <c r="AI21" s="9" t="s">
        <v>315</v>
      </c>
      <c r="AJ21" s="9"/>
      <c r="AK21" s="9"/>
    </row>
    <row r="22" spans="1:37" ht="14.5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181</v>
      </c>
      <c r="V22" s="7"/>
      <c r="W22" s="7" t="s">
        <v>183</v>
      </c>
      <c r="X22" s="7"/>
      <c r="Y22" s="7"/>
      <c r="Z22" s="7"/>
      <c r="AA22" s="7"/>
      <c r="AB22" s="7"/>
      <c r="AC22" s="7" t="s">
        <v>187</v>
      </c>
      <c r="AD22" s="7"/>
      <c r="AE22" s="7"/>
      <c r="AF22" s="7"/>
      <c r="AG22" s="7"/>
      <c r="AH22" s="7"/>
      <c r="AI22" s="7"/>
      <c r="AJ22" s="7"/>
      <c r="AK22" s="6"/>
    </row>
    <row r="23" spans="1:37" ht="14.5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181</v>
      </c>
      <c r="V23" s="9"/>
      <c r="W23" s="9" t="s">
        <v>182</v>
      </c>
      <c r="X23" s="9"/>
      <c r="Y23" s="9"/>
      <c r="Z23" s="9"/>
      <c r="AA23" s="9"/>
      <c r="AB23" s="9"/>
      <c r="AC23" s="9" t="s">
        <v>187</v>
      </c>
      <c r="AD23" s="9"/>
      <c r="AE23" s="9"/>
      <c r="AF23" s="9"/>
      <c r="AG23" s="9"/>
      <c r="AH23" s="9"/>
      <c r="AI23" s="9"/>
      <c r="AJ23" s="9"/>
      <c r="AK23" s="8"/>
    </row>
    <row r="24" spans="1:37" ht="14.5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181</v>
      </c>
      <c r="V24" s="7"/>
      <c r="W24" s="7" t="s">
        <v>186</v>
      </c>
      <c r="X24" s="7"/>
      <c r="Y24" s="7"/>
      <c r="Z24" s="7"/>
      <c r="AA24" s="7"/>
      <c r="AB24" s="7"/>
      <c r="AC24" s="7" t="s">
        <v>187</v>
      </c>
      <c r="AD24" s="7"/>
      <c r="AE24" s="7"/>
      <c r="AF24" s="7"/>
      <c r="AG24" s="7"/>
      <c r="AH24" s="7"/>
      <c r="AI24" s="7"/>
      <c r="AJ24" s="7"/>
      <c r="AK24" s="6"/>
    </row>
    <row r="25" spans="1:37" ht="14.5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181</v>
      </c>
      <c r="V25" s="9"/>
      <c r="W25" s="9" t="s">
        <v>185</v>
      </c>
      <c r="X25" s="9"/>
      <c r="Y25" s="9"/>
      <c r="Z25" s="9"/>
      <c r="AA25" s="9"/>
      <c r="AB25" s="9"/>
      <c r="AC25" s="9" t="s">
        <v>187</v>
      </c>
      <c r="AD25" s="9"/>
      <c r="AE25" s="9"/>
      <c r="AF25" s="9"/>
      <c r="AG25" s="9"/>
      <c r="AH25" s="9"/>
      <c r="AI25" s="9"/>
      <c r="AJ25" s="9"/>
      <c r="AK25" s="8"/>
    </row>
    <row r="26" spans="1:37" ht="14.5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181</v>
      </c>
      <c r="V26" s="7"/>
      <c r="W26" s="7" t="s">
        <v>184</v>
      </c>
      <c r="X26" s="7"/>
      <c r="Y26" s="7"/>
      <c r="Z26" s="7"/>
      <c r="AA26" s="7"/>
      <c r="AB26" s="7"/>
      <c r="AC26" s="7" t="s">
        <v>187</v>
      </c>
      <c r="AD26" s="7"/>
      <c r="AE26" s="7"/>
      <c r="AF26" s="7"/>
      <c r="AG26" s="7"/>
      <c r="AH26" s="7"/>
      <c r="AI26" s="7"/>
      <c r="AJ26" s="7"/>
      <c r="AK26" s="6"/>
    </row>
    <row r="27" spans="1:37" ht="14.5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159</v>
      </c>
      <c r="V27" s="9" t="s">
        <v>129</v>
      </c>
      <c r="W27" s="9" t="s">
        <v>141</v>
      </c>
      <c r="X27" s="9"/>
      <c r="Y27" s="9"/>
      <c r="Z27" s="21" t="s">
        <v>316</v>
      </c>
      <c r="AA27" s="9"/>
      <c r="AB27" s="21" t="s">
        <v>317</v>
      </c>
      <c r="AC27" s="9" t="s">
        <v>77</v>
      </c>
      <c r="AD27" s="9"/>
      <c r="AE27" s="9"/>
      <c r="AF27" s="9"/>
      <c r="AG27" s="9"/>
      <c r="AH27" s="9" t="s">
        <v>318</v>
      </c>
      <c r="AI27" s="9"/>
      <c r="AJ27" s="9"/>
      <c r="AK27" s="9"/>
    </row>
    <row r="28" spans="1:37" ht="14.5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160</v>
      </c>
      <c r="V28" s="7" t="s">
        <v>128</v>
      </c>
      <c r="W28" s="7" t="s">
        <v>142</v>
      </c>
      <c r="X28" s="7"/>
      <c r="Y28" s="7"/>
      <c r="Z28" s="7" t="s">
        <v>319</v>
      </c>
      <c r="AA28" s="7"/>
      <c r="AB28" s="23" t="s">
        <v>317</v>
      </c>
      <c r="AC28" s="7" t="s">
        <v>77</v>
      </c>
      <c r="AD28" s="7"/>
      <c r="AE28" s="7" t="s">
        <v>320</v>
      </c>
      <c r="AF28" s="7" t="s">
        <v>321</v>
      </c>
      <c r="AG28" s="7"/>
      <c r="AH28" s="7" t="s">
        <v>322</v>
      </c>
      <c r="AI28" s="7"/>
      <c r="AJ28" s="7"/>
      <c r="AK28" s="7"/>
    </row>
    <row r="29" spans="1:37" ht="14.5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161</v>
      </c>
      <c r="V30" s="7" t="s">
        <v>132</v>
      </c>
      <c r="W30" s="7" t="s">
        <v>150</v>
      </c>
      <c r="X30" s="7"/>
      <c r="Y30" s="7"/>
      <c r="Z30" s="23" t="s">
        <v>323</v>
      </c>
      <c r="AA30" s="7"/>
      <c r="AB30" s="7"/>
      <c r="AC30" s="7" t="s">
        <v>77</v>
      </c>
      <c r="AD30" s="7" t="s">
        <v>324</v>
      </c>
      <c r="AE30" s="7"/>
      <c r="AF30" s="7"/>
      <c r="AG30" s="7"/>
      <c r="AH30" s="29" t="s">
        <v>325</v>
      </c>
      <c r="AI30" s="7"/>
      <c r="AJ30" s="7"/>
      <c r="AK30" s="7"/>
    </row>
    <row r="31" spans="1:37" ht="14.5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220</v>
      </c>
      <c r="AI32" s="7"/>
      <c r="AJ32" s="7"/>
      <c r="AK32" s="7"/>
    </row>
    <row r="33" spans="1:37" ht="14.5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326</v>
      </c>
      <c r="AC33" s="9" t="s">
        <v>77</v>
      </c>
      <c r="AD33" s="9" t="s">
        <v>327</v>
      </c>
      <c r="AE33" s="9"/>
      <c r="AF33" s="9"/>
      <c r="AG33" s="9"/>
      <c r="AH33" s="21" t="s">
        <v>328</v>
      </c>
      <c r="AI33" s="9"/>
      <c r="AJ33" s="9"/>
      <c r="AK33" s="9" t="s">
        <v>329</v>
      </c>
    </row>
    <row r="34" spans="1:37" ht="14.5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330</v>
      </c>
      <c r="AE34" s="7"/>
      <c r="AF34" s="7" t="s">
        <v>327</v>
      </c>
      <c r="AG34" s="7"/>
      <c r="AH34" s="7"/>
      <c r="AI34" s="7"/>
      <c r="AJ34" s="7"/>
      <c r="AK34" s="7"/>
    </row>
    <row r="35" spans="1:37" ht="14.5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158</v>
      </c>
      <c r="V35" s="9" t="s">
        <v>132</v>
      </c>
      <c r="W35" s="9" t="s">
        <v>151</v>
      </c>
      <c r="X35" s="9"/>
      <c r="Y35" s="9"/>
      <c r="Z35" s="9" t="s">
        <v>331</v>
      </c>
      <c r="AA35" s="9" t="s">
        <v>332</v>
      </c>
      <c r="AB35" s="9" t="s">
        <v>333</v>
      </c>
      <c r="AC35" s="9" t="s">
        <v>91</v>
      </c>
      <c r="AD35" s="9"/>
      <c r="AE35" s="9"/>
      <c r="AF35" s="9" t="s">
        <v>334</v>
      </c>
      <c r="AG35" s="9"/>
      <c r="AH35" s="9" t="s">
        <v>220</v>
      </c>
      <c r="AI35" s="9"/>
      <c r="AJ35" s="9"/>
      <c r="AK35" s="9"/>
    </row>
    <row r="36" spans="1:37" ht="14.55" customHeight="1">
      <c r="A36" s="6" t="s">
        <v>335</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336</v>
      </c>
      <c r="AI36" s="6"/>
      <c r="AJ36" s="6"/>
      <c r="AK36" s="6"/>
    </row>
    <row r="37" spans="1:37" ht="14.5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150</v>
      </c>
      <c r="X37" s="9" t="s">
        <v>93</v>
      </c>
      <c r="Y37" s="9"/>
      <c r="Z37" s="9" t="s">
        <v>337</v>
      </c>
      <c r="AA37" s="21" t="s">
        <v>338</v>
      </c>
      <c r="AB37" s="9" t="s">
        <v>215</v>
      </c>
      <c r="AC37" s="9"/>
      <c r="AD37" s="9"/>
      <c r="AE37" s="9"/>
      <c r="AF37" s="9"/>
      <c r="AG37" s="9"/>
      <c r="AH37" s="9"/>
      <c r="AI37" s="9" t="s">
        <v>339</v>
      </c>
      <c r="AJ37" s="9"/>
      <c r="AK37" s="9"/>
    </row>
    <row r="38" spans="1:37" ht="14.5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179</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165</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178</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5" customHeight="1">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164</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340</v>
      </c>
      <c r="AA42" s="7"/>
      <c r="AB42" s="23" t="s">
        <v>341</v>
      </c>
      <c r="AC42" s="7" t="s">
        <v>342</v>
      </c>
      <c r="AD42" s="7"/>
      <c r="AE42" s="7"/>
      <c r="AF42" s="7"/>
      <c r="AG42" s="23" t="s">
        <v>343</v>
      </c>
      <c r="AH42" s="7"/>
      <c r="AI42" s="7"/>
      <c r="AJ42" s="7"/>
      <c r="AK42" s="7" t="s">
        <v>344</v>
      </c>
    </row>
    <row r="43" spans="1:37" ht="14.5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168</v>
      </c>
      <c r="V43" s="8" t="s">
        <v>170</v>
      </c>
      <c r="W43" s="8" t="s">
        <v>169</v>
      </c>
      <c r="X43" s="8" t="s">
        <v>127</v>
      </c>
      <c r="Y43" s="8"/>
      <c r="Z43" s="24" t="s">
        <v>345</v>
      </c>
      <c r="AA43" s="8" t="s">
        <v>346</v>
      </c>
      <c r="AB43" s="24" t="s">
        <v>341</v>
      </c>
      <c r="AC43" s="8" t="s">
        <v>347</v>
      </c>
      <c r="AD43" s="8" t="s">
        <v>348</v>
      </c>
      <c r="AE43" s="8" t="s">
        <v>174</v>
      </c>
      <c r="AF43" s="8" t="s">
        <v>173</v>
      </c>
      <c r="AG43" s="8" t="s">
        <v>172</v>
      </c>
      <c r="AH43" s="8" t="s">
        <v>127</v>
      </c>
      <c r="AI43" s="8" t="s">
        <v>171</v>
      </c>
      <c r="AJ43" s="8"/>
      <c r="AK43" s="9"/>
    </row>
    <row r="44" spans="1:37" ht="14.5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167</v>
      </c>
      <c r="V44" s="7" t="s">
        <v>88</v>
      </c>
      <c r="W44" s="7" t="s">
        <v>88</v>
      </c>
      <c r="X44" s="7"/>
      <c r="Y44" s="7"/>
      <c r="Z44" s="7" t="s">
        <v>349</v>
      </c>
      <c r="AA44" s="7"/>
      <c r="AB44" s="7"/>
      <c r="AC44" s="7" t="s">
        <v>124</v>
      </c>
      <c r="AD44" s="7" t="s">
        <v>124</v>
      </c>
      <c r="AE44" s="7" t="s">
        <v>124</v>
      </c>
      <c r="AF44" s="7" t="s">
        <v>124</v>
      </c>
      <c r="AG44" s="7" t="s">
        <v>124</v>
      </c>
      <c r="AH44" s="7" t="s">
        <v>124</v>
      </c>
      <c r="AI44" s="7" t="s">
        <v>124</v>
      </c>
      <c r="AJ44" s="7" t="s">
        <v>123</v>
      </c>
      <c r="AK44" s="7"/>
    </row>
    <row r="45" spans="1:37" ht="14.5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167</v>
      </c>
      <c r="V45" s="9" t="s">
        <v>88</v>
      </c>
      <c r="W45" s="9" t="s">
        <v>88</v>
      </c>
      <c r="X45" s="9"/>
      <c r="Y45" s="9"/>
      <c r="Z45" s="9" t="s">
        <v>350</v>
      </c>
      <c r="AA45" s="9"/>
      <c r="AB45" s="9"/>
      <c r="AC45" s="9" t="s">
        <v>124</v>
      </c>
      <c r="AD45" s="9" t="s">
        <v>124</v>
      </c>
      <c r="AE45" s="9" t="s">
        <v>124</v>
      </c>
      <c r="AF45" s="9" t="s">
        <v>124</v>
      </c>
      <c r="AG45" s="9" t="s">
        <v>124</v>
      </c>
      <c r="AH45" s="9" t="s">
        <v>124</v>
      </c>
      <c r="AI45" s="9" t="s">
        <v>124</v>
      </c>
      <c r="AJ45" s="9" t="s">
        <v>123</v>
      </c>
      <c r="AK45" s="9"/>
    </row>
    <row r="46" spans="1:37" ht="14.5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167</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167</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167</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defaultColWidth="8.77734375"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defaultColWidth="8.77734375"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defaultColWidth="8.77734375" defaultRowHeight="14.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defaultColWidth="8.77734375"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defaultColWidth="8.77734375"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defaultColWidth="8.77734375" defaultRowHeight="14.4"/>
  <cols>
    <col min="9" max="9" width="29.44140625" bestFit="1" customWidth="1"/>
  </cols>
  <sheetData>
    <row r="1" spans="1:5">
      <c r="B1" t="s">
        <v>188</v>
      </c>
      <c r="C1" t="s">
        <v>189</v>
      </c>
      <c r="D1" t="s">
        <v>192</v>
      </c>
      <c r="E1" t="s">
        <v>195</v>
      </c>
    </row>
    <row r="2" spans="1:5">
      <c r="A2" t="s">
        <v>180</v>
      </c>
      <c r="B2" t="s">
        <v>209</v>
      </c>
      <c r="C2" t="s">
        <v>210</v>
      </c>
      <c r="D2" t="s">
        <v>211</v>
      </c>
      <c r="E2" t="s">
        <v>212</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6046.8367309570313</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defaultColWidth="8.77734375" defaultRowHeight="14.4"/>
  <cols>
    <col min="2" max="2" width="19.77734375" customWidth="1"/>
    <col min="3" max="3" width="21.33203125" customWidth="1"/>
    <col min="4" max="4" width="17.6640625" customWidth="1"/>
    <col min="5" max="5" width="24" customWidth="1"/>
    <col min="6" max="6" width="21.33203125" customWidth="1"/>
  </cols>
  <sheetData>
    <row r="1" spans="1:9">
      <c r="B1" t="s">
        <v>188</v>
      </c>
      <c r="C1" t="s">
        <v>192</v>
      </c>
      <c r="D1" t="s">
        <v>195</v>
      </c>
      <c r="E1" t="s">
        <v>189</v>
      </c>
      <c r="F1" t="s">
        <v>205</v>
      </c>
    </row>
    <row r="2" spans="1:9">
      <c r="A2" t="s">
        <v>180</v>
      </c>
      <c r="B2" t="s">
        <v>191</v>
      </c>
      <c r="C2" t="s">
        <v>206</v>
      </c>
      <c r="D2" t="s">
        <v>194</v>
      </c>
      <c r="E2" t="s">
        <v>190</v>
      </c>
      <c r="F2" t="s">
        <v>193</v>
      </c>
    </row>
    <row r="3" spans="1:9">
      <c r="A3">
        <v>2001</v>
      </c>
      <c r="B3">
        <v>36692.949911590506</v>
      </c>
      <c r="C3">
        <v>1997.9905450000001</v>
      </c>
      <c r="D3">
        <v>24167.135874890071</v>
      </c>
      <c r="E3">
        <v>23586.24209233735</v>
      </c>
      <c r="F3">
        <v>1997.990544573149</v>
      </c>
      <c r="I3" s="4"/>
    </row>
    <row r="4" spans="1:9">
      <c r="A4">
        <v>2002</v>
      </c>
      <c r="B4">
        <v>37848.563480029639</v>
      </c>
      <c r="C4">
        <v>1842.596871</v>
      </c>
      <c r="D4">
        <v>25796.265334244981</v>
      </c>
      <c r="E4">
        <v>25194.165146347539</v>
      </c>
      <c r="F4">
        <v>1838.4396229051929</v>
      </c>
      <c r="I4" s="4"/>
    </row>
    <row r="5" spans="1:9">
      <c r="A5">
        <v>2003</v>
      </c>
      <c r="B5">
        <v>39032.795796776976</v>
      </c>
      <c r="C5">
        <v>1835.3739820000001</v>
      </c>
      <c r="D5">
        <v>28039.01855706616</v>
      </c>
      <c r="E5">
        <v>27745.08599541587</v>
      </c>
      <c r="F5">
        <v>1907.276112573717</v>
      </c>
      <c r="I5" s="4"/>
    </row>
    <row r="6" spans="1:9">
      <c r="A6">
        <v>2004</v>
      </c>
      <c r="B6">
        <v>41805.11473666539</v>
      </c>
      <c r="C6">
        <v>1999.007353</v>
      </c>
      <c r="D6">
        <v>29971.20629725781</v>
      </c>
      <c r="E6">
        <v>30515.48678321252</v>
      </c>
      <c r="F6">
        <v>2228.4588737757058</v>
      </c>
      <c r="I6" s="4"/>
    </row>
    <row r="7" spans="1:9">
      <c r="A7">
        <v>2005</v>
      </c>
      <c r="B7">
        <v>44267.889348260738</v>
      </c>
      <c r="C7">
        <v>1933.6908249999999</v>
      </c>
      <c r="D7">
        <v>32666.511542675049</v>
      </c>
      <c r="E7">
        <v>32643.722467116389</v>
      </c>
      <c r="F7">
        <v>2382.448420935978</v>
      </c>
      <c r="I7" s="4"/>
    </row>
    <row r="8" spans="1:9">
      <c r="A8">
        <v>2006</v>
      </c>
      <c r="B8">
        <v>47496.510431695337</v>
      </c>
      <c r="C8">
        <v>2554.8448189999999</v>
      </c>
      <c r="D8">
        <v>33941.411133336558</v>
      </c>
      <c r="E8">
        <v>34462.637786284176</v>
      </c>
      <c r="F8">
        <v>3125.505594967824</v>
      </c>
      <c r="I8" s="4"/>
    </row>
    <row r="9" spans="1:9">
      <c r="A9">
        <v>2007</v>
      </c>
      <c r="B9">
        <v>50523.975766098505</v>
      </c>
      <c r="C9">
        <v>2480.7119269999998</v>
      </c>
      <c r="D9">
        <v>38125.836811938731</v>
      </c>
      <c r="E9">
        <v>37969.643535283409</v>
      </c>
      <c r="F9">
        <v>3117.6924239405012</v>
      </c>
      <c r="I9" s="4"/>
    </row>
    <row r="10" spans="1:9">
      <c r="A10">
        <v>2008</v>
      </c>
      <c r="B10">
        <v>51796.681981430542</v>
      </c>
      <c r="C10">
        <v>1928.688547</v>
      </c>
      <c r="D10">
        <v>40157.535936797438</v>
      </c>
      <c r="E10">
        <v>37362.88382821971</v>
      </c>
      <c r="F10">
        <v>2922.3878569951462</v>
      </c>
      <c r="I10" s="4"/>
    </row>
    <row r="11" spans="1:9">
      <c r="A11">
        <v>2009</v>
      </c>
      <c r="B11">
        <v>47647.595349280331</v>
      </c>
      <c r="C11">
        <v>1462.735707</v>
      </c>
      <c r="D11">
        <v>37722.714939577898</v>
      </c>
      <c r="E11">
        <v>34310.548171226808</v>
      </c>
      <c r="F11">
        <v>1906.5541133100689</v>
      </c>
      <c r="I11" s="4"/>
    </row>
    <row r="12" spans="1:9">
      <c r="A12">
        <v>2010</v>
      </c>
      <c r="B12">
        <v>56753.117543155669</v>
      </c>
      <c r="C12">
        <v>1760.3780730000001</v>
      </c>
      <c r="D12">
        <v>42037.512284553821</v>
      </c>
      <c r="E12">
        <v>40964.877386645618</v>
      </c>
      <c r="F12">
        <v>2445.3185389499299</v>
      </c>
      <c r="I12" s="4"/>
    </row>
    <row r="13" spans="1:9">
      <c r="A13">
        <v>2011</v>
      </c>
      <c r="B13">
        <v>62002.864398770726</v>
      </c>
      <c r="C13">
        <v>1744.15533</v>
      </c>
      <c r="D13">
        <v>46046.389963577501</v>
      </c>
      <c r="E13">
        <v>44837.939514223071</v>
      </c>
      <c r="F13">
        <v>2612.789739630387</v>
      </c>
      <c r="I13" s="4"/>
    </row>
    <row r="14" spans="1:9">
      <c r="A14">
        <v>2012</v>
      </c>
      <c r="B14">
        <v>66078.322142422825</v>
      </c>
      <c r="C14">
        <v>1324.5091210000001</v>
      </c>
      <c r="D14">
        <v>47963.674854665776</v>
      </c>
      <c r="E14">
        <v>47385.393635782973</v>
      </c>
      <c r="F14">
        <v>2154.2061262851012</v>
      </c>
      <c r="I14" s="4"/>
    </row>
    <row r="15" spans="1:9">
      <c r="A15">
        <v>2013</v>
      </c>
      <c r="B15">
        <v>70072.125266348477</v>
      </c>
      <c r="C15">
        <v>1079.9049930000001</v>
      </c>
      <c r="D15">
        <v>50607.084465954482</v>
      </c>
      <c r="E15">
        <v>50616.171567437828</v>
      </c>
      <c r="F15">
        <v>1941.4559645999159</v>
      </c>
      <c r="I15" s="4"/>
    </row>
    <row r="16" spans="1:9">
      <c r="A16">
        <v>2014</v>
      </c>
      <c r="B16">
        <v>73716.033463737695</v>
      </c>
      <c r="C16">
        <v>1153.3966969999999</v>
      </c>
      <c r="D16">
        <v>54162.389639146997</v>
      </c>
      <c r="E16">
        <v>54441.448371809187</v>
      </c>
      <c r="F16">
        <v>1931.6562146455269</v>
      </c>
      <c r="I16" s="4"/>
    </row>
    <row r="17" spans="1:9">
      <c r="A17">
        <v>2015</v>
      </c>
      <c r="B17">
        <v>76701.865604324368</v>
      </c>
      <c r="C17">
        <v>1533.278067</v>
      </c>
      <c r="D17">
        <v>57059.219971922008</v>
      </c>
      <c r="E17">
        <v>56457.355204526582</v>
      </c>
      <c r="F17">
        <v>1718.822515501764</v>
      </c>
      <c r="I17" s="4"/>
    </row>
    <row r="18" spans="1:9">
      <c r="A18">
        <v>2016</v>
      </c>
      <c r="B18">
        <v>80735.380132877632</v>
      </c>
      <c r="C18">
        <v>1533.1627209999999</v>
      </c>
      <c r="D18">
        <v>58985.576857823617</v>
      </c>
      <c r="E18">
        <v>59840.904293387277</v>
      </c>
      <c r="F18">
        <v>1638.030008156964</v>
      </c>
      <c r="I18" s="4"/>
    </row>
    <row r="19" spans="1:9">
      <c r="A19">
        <v>2017</v>
      </c>
      <c r="B19">
        <v>84891.170758308959</v>
      </c>
      <c r="C19">
        <v>1776.4595509999999</v>
      </c>
      <c r="D19">
        <v>63536.365395741508</v>
      </c>
      <c r="E19">
        <v>63286.825501539977</v>
      </c>
      <c r="F19">
        <v>1968.820192307692</v>
      </c>
      <c r="I19" s="4"/>
    </row>
    <row r="20" spans="1:9">
      <c r="A20">
        <v>2018</v>
      </c>
      <c r="B20">
        <v>86886.090340495837</v>
      </c>
      <c r="C20">
        <v>1687.8842059999999</v>
      </c>
      <c r="D20">
        <v>63966.904071947458</v>
      </c>
      <c r="E20">
        <v>65227.740682118529</v>
      </c>
      <c r="F20">
        <v>2058.2133831903961</v>
      </c>
      <c r="I20" s="4"/>
    </row>
    <row r="21" spans="1:9">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defaultColWidth="8.77734375" defaultRowHeight="14.4"/>
  <cols>
    <col min="2" max="2" width="12.109375" bestFit="1" customWidth="1"/>
    <col min="3" max="3" width="21.6640625" bestFit="1" customWidth="1"/>
    <col min="4" max="4" width="16.6640625" bestFit="1" customWidth="1"/>
    <col min="6" max="6" width="14.6640625" bestFit="1" customWidth="1"/>
    <col min="7" max="7" width="21.6640625" bestFit="1" customWidth="1"/>
  </cols>
  <sheetData>
    <row r="1" spans="1:14">
      <c r="B1" t="s">
        <v>188</v>
      </c>
      <c r="C1" t="s">
        <v>192</v>
      </c>
      <c r="D1" t="s">
        <v>195</v>
      </c>
      <c r="E1" t="s">
        <v>201</v>
      </c>
      <c r="F1" t="s">
        <v>196</v>
      </c>
      <c r="G1" t="s">
        <v>205</v>
      </c>
    </row>
    <row r="2" spans="1:14">
      <c r="A2" t="s">
        <v>180</v>
      </c>
      <c r="B2" s="1" t="s">
        <v>198</v>
      </c>
      <c r="C2" t="s">
        <v>204</v>
      </c>
      <c r="D2" s="1" t="s">
        <v>200</v>
      </c>
      <c r="F2" s="1" t="s">
        <v>197</v>
      </c>
      <c r="G2" t="s">
        <v>199</v>
      </c>
    </row>
    <row r="3" spans="1:14">
      <c r="A3">
        <v>2001</v>
      </c>
      <c r="B3">
        <v>857999.99999999104</v>
      </c>
      <c r="C3" s="3">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tabSelected="1" workbookViewId="0">
      <selection activeCell="H11" sqref="H11"/>
    </sheetView>
  </sheetViews>
  <sheetFormatPr defaultColWidth="8.77734375" defaultRowHeight="14.4"/>
  <cols>
    <col min="3" max="3" width="13.77734375" bestFit="1" customWidth="1"/>
    <col min="5" max="5" width="11.109375" bestFit="1" customWidth="1"/>
  </cols>
  <sheetData>
    <row r="1" spans="1:8">
      <c r="B1" t="s">
        <v>188</v>
      </c>
      <c r="C1" t="s">
        <v>192</v>
      </c>
      <c r="D1" t="s">
        <v>195</v>
      </c>
      <c r="E1" t="s">
        <v>201</v>
      </c>
      <c r="F1" t="s">
        <v>196</v>
      </c>
      <c r="G1" t="s">
        <v>205</v>
      </c>
    </row>
    <row r="2" spans="1:8">
      <c r="A2" t="s">
        <v>180</v>
      </c>
      <c r="B2" s="1" t="s">
        <v>208</v>
      </c>
      <c r="C2" t="s">
        <v>353</v>
      </c>
      <c r="D2" s="1" t="s">
        <v>207</v>
      </c>
      <c r="F2" s="1"/>
    </row>
    <row r="3" spans="1:8">
      <c r="A3">
        <v>2001</v>
      </c>
      <c r="B3">
        <f>B4*D3/D4</f>
        <v>2.6211738386810759</v>
      </c>
      <c r="C3" s="42">
        <f>(C4-48*35274)</f>
        <v>11873993.704704</v>
      </c>
      <c r="D3">
        <v>2.56</v>
      </c>
    </row>
    <row r="4" spans="1:8">
      <c r="A4">
        <v>2002</v>
      </c>
      <c r="B4">
        <f>B5*D4/D5</f>
        <v>2.6109348783737278</v>
      </c>
      <c r="C4" s="42">
        <v>13567145.704704</v>
      </c>
      <c r="D4">
        <v>2.5499999999999998</v>
      </c>
    </row>
    <row r="5" spans="1:8">
      <c r="A5">
        <v>2003</v>
      </c>
      <c r="B5">
        <v>2.6006959180663798</v>
      </c>
      <c r="C5" s="42">
        <v>15252034.346915999</v>
      </c>
      <c r="D5">
        <v>2.54</v>
      </c>
    </row>
    <row r="6" spans="1:8">
      <c r="A6">
        <v>2004</v>
      </c>
      <c r="B6">
        <v>3.0508626846620399</v>
      </c>
      <c r="C6" s="42">
        <v>15749019.786006</v>
      </c>
      <c r="D6">
        <v>2.42</v>
      </c>
    </row>
    <row r="7" spans="1:8">
      <c r="A7">
        <v>2005</v>
      </c>
      <c r="B7">
        <v>3.1113771591266901</v>
      </c>
      <c r="C7" s="42">
        <v>15122391.179784</v>
      </c>
      <c r="D7">
        <v>2.48</v>
      </c>
    </row>
    <row r="8" spans="1:8">
      <c r="A8">
        <v>2006</v>
      </c>
      <c r="B8">
        <v>3.09207937561865</v>
      </c>
      <c r="C8" s="42">
        <v>20608702.998528</v>
      </c>
      <c r="D8">
        <v>2.37</v>
      </c>
    </row>
    <row r="9" spans="1:8">
      <c r="A9">
        <v>2007</v>
      </c>
      <c r="B9">
        <v>3.1150351404490899</v>
      </c>
      <c r="C9" s="42">
        <v>23289317.400419999</v>
      </c>
      <c r="D9">
        <v>2.35</v>
      </c>
    </row>
    <row r="10" spans="1:8" ht="18">
      <c r="A10">
        <v>2008</v>
      </c>
      <c r="B10">
        <v>3.7342289806146298</v>
      </c>
      <c r="C10" s="42">
        <v>26830921.217274003</v>
      </c>
      <c r="D10">
        <v>2.2799999999999998</v>
      </c>
      <c r="H10" s="41"/>
    </row>
    <row r="11" spans="1:8" ht="18">
      <c r="A11">
        <v>2009</v>
      </c>
      <c r="B11">
        <v>3.6116350854505699</v>
      </c>
      <c r="C11" s="42">
        <v>35094737.355630003</v>
      </c>
      <c r="D11">
        <v>2.46</v>
      </c>
      <c r="H11" s="41"/>
    </row>
    <row r="12" spans="1:8" ht="18">
      <c r="A12">
        <v>2010</v>
      </c>
      <c r="B12">
        <v>4.1711999999999998</v>
      </c>
      <c r="C12" s="42">
        <v>42975239.260650001</v>
      </c>
      <c r="D12">
        <v>2.7545000000000002</v>
      </c>
      <c r="H12" s="41"/>
    </row>
    <row r="13" spans="1:8" ht="18">
      <c r="A13">
        <v>2011</v>
      </c>
      <c r="B13">
        <v>4.7247000000000003</v>
      </c>
      <c r="C13" s="42">
        <v>53778977.547102004</v>
      </c>
      <c r="D13">
        <v>2.8769</v>
      </c>
      <c r="H13" s="41"/>
    </row>
    <row r="14" spans="1:8" ht="18">
      <c r="A14">
        <v>2012</v>
      </c>
      <c r="B14">
        <v>4.6726999999999999</v>
      </c>
      <c r="C14" s="42">
        <v>56518569.477336004</v>
      </c>
      <c r="D14">
        <v>2.9571999999999998</v>
      </c>
      <c r="H14" s="41"/>
    </row>
    <row r="15" spans="1:8" ht="18">
      <c r="A15">
        <v>2013</v>
      </c>
      <c r="B15">
        <v>4.5137</v>
      </c>
      <c r="C15" s="42">
        <v>45537007.619892001</v>
      </c>
      <c r="D15">
        <v>3.1667999999999998</v>
      </c>
      <c r="H15" s="41"/>
    </row>
    <row r="16" spans="1:8" ht="18">
      <c r="A16">
        <v>2014</v>
      </c>
      <c r="B16">
        <v>4.4260999999999999</v>
      </c>
      <c r="C16" s="42">
        <v>39909789.610542007</v>
      </c>
      <c r="D16">
        <v>3.2705000000000002</v>
      </c>
      <c r="H16" s="41"/>
    </row>
    <row r="17" spans="1:8" ht="18">
      <c r="A17">
        <v>2015</v>
      </c>
      <c r="B17">
        <v>4.3685</v>
      </c>
      <c r="C17" s="42">
        <v>40209714.238356002</v>
      </c>
      <c r="D17">
        <v>3.3662999999999998</v>
      </c>
      <c r="H17" s="41"/>
    </row>
    <row r="18" spans="1:8" ht="18">
      <c r="A18">
        <v>2016</v>
      </c>
      <c r="B18">
        <v>4.3914</v>
      </c>
      <c r="C18" s="42">
        <v>43624963.306727998</v>
      </c>
      <c r="D18">
        <v>3.5173000000000001</v>
      </c>
      <c r="H18" s="41"/>
    </row>
    <row r="19" spans="1:8" ht="18">
      <c r="A19">
        <v>2017</v>
      </c>
      <c r="B19">
        <v>4.2782999999999998</v>
      </c>
      <c r="C19" s="42">
        <v>42306183.016679995</v>
      </c>
      <c r="D19">
        <v>3.5678000000000001</v>
      </c>
      <c r="H19" s="41"/>
    </row>
    <row r="20" spans="1:8" ht="18">
      <c r="A20">
        <v>2018</v>
      </c>
      <c r="B20">
        <v>4.4542999999999999</v>
      </c>
      <c r="C20" s="42">
        <v>40434691.598711997</v>
      </c>
      <c r="D20">
        <v>3.6536</v>
      </c>
      <c r="H20" s="41"/>
    </row>
    <row r="21" spans="1:8" ht="18">
      <c r="A21">
        <v>2019</v>
      </c>
      <c r="B21">
        <v>4.3593999999999999</v>
      </c>
      <c r="C21" s="42">
        <v>47712936.086480156</v>
      </c>
      <c r="D21">
        <v>3.5962000000000001</v>
      </c>
      <c r="H21" s="41"/>
    </row>
    <row r="22" spans="1:8" ht="18">
      <c r="H22" s="41"/>
    </row>
    <row r="23" spans="1:8" ht="18">
      <c r="H23" s="41"/>
    </row>
    <row r="24" spans="1:8" ht="18">
      <c r="H24" s="41"/>
    </row>
    <row r="25" spans="1:8" ht="18">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defaultColWidth="8.77734375" defaultRowHeight="14.4"/>
  <sheetData>
    <row r="1" spans="1:1">
      <c r="A1"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defaultColWidth="8.77734375" defaultRowHeight="14.4"/>
  <sheetData>
    <row r="1" spans="1:1">
      <c r="A1"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defaultColWidth="8.77734375"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2022-05-19T12:45:24Z</dcterms:created>
  <dcterms:modified xsi:type="dcterms:W3CDTF">2022-07-27T21:27:56Z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