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ichelenaorourke/Documents/GitHub/generalization/data/"/>
    </mc:Choice>
  </mc:AlternateContent>
  <xr:revisionPtr revIDLastSave="0" documentId="13_ncr:1_{0FE7A14E-7784-A44D-9855-EE845BF733A8}" xr6:coauthVersionLast="47" xr6:coauthVersionMax="47" xr10:uidLastSave="{00000000-0000-0000-0000-000000000000}"/>
  <bookViews>
    <workbookView xWindow="4040" yWindow="460" windowWidth="19680" windowHeight="16580" activeTab="3"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5" l="1"/>
  <c r="P43" i="17" l="1"/>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<sst xmlns="http://schemas.openxmlformats.org/spreadsheetml/2006/main" count="609" uniqueCount="356">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</sst>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0" x14ac:knownFonts="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11" fontId="0" fillId="0" borderId="0" xfId="0" applyNumberForma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workbookViewId="0">
      <selection activeCell="D8" sqref="D8"/>
    </sheetView>
  </sheetViews>
  <sheetFormatPr baseColWidth="10" defaultColWidth="8.83203125" defaultRowHeight="15" x14ac:dyDescent="0.2"/>
  <cols>
    <col min="1" max="1" width="47.1640625" bestFit="1" customWidth="1"/>
  </cols>
  <sheetData>
    <row r="1" spans="1:37" s="38" customFormat="1" ht="34" customHeight="1" x14ac:dyDescent="0.2">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353</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354</v>
      </c>
    </row>
    <row r="2" spans="1:37" ht="14.5" customHeight="1" x14ac:dyDescent="0.2">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 customHeight="1" x14ac:dyDescent="0.2">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8">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9"/>
      <c r="AK3" s="9"/>
    </row>
    <row r="4" spans="1:37" ht="14.5" customHeight="1" x14ac:dyDescent="0.2">
      <c r="A4" s="6" t="s">
        <v>19</v>
      </c>
      <c r="B4" s="6"/>
      <c r="C4" s="6"/>
      <c r="D4" s="6"/>
      <c r="E4" s="6"/>
      <c r="F4" s="6"/>
      <c r="G4" s="6" t="s">
        <v>179</v>
      </c>
      <c r="H4" s="6"/>
      <c r="I4" s="6" t="s">
        <v>179</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x14ac:dyDescent="0.2">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9"/>
      <c r="AK5" s="9"/>
    </row>
    <row r="6" spans="1:37" ht="14.5" customHeight="1" x14ac:dyDescent="0.2">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7"/>
      <c r="AK6" s="7"/>
    </row>
    <row r="7" spans="1:37" ht="14.5" customHeight="1" x14ac:dyDescent="0.2">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9"/>
      <c r="AK7" s="9" t="s">
        <v>248</v>
      </c>
    </row>
    <row r="8" spans="1:37" ht="14.5" customHeight="1" x14ac:dyDescent="0.2">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7"/>
      <c r="AK8" s="7"/>
    </row>
    <row r="9" spans="1:37" ht="14.5" customHeight="1" x14ac:dyDescent="0.2">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9"/>
      <c r="AK9" s="9"/>
    </row>
    <row r="10" spans="1:37" ht="14.5" customHeight="1" x14ac:dyDescent="0.2">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7"/>
      <c r="AK10" s="7"/>
    </row>
    <row r="11" spans="1:37" ht="14.5" customHeight="1" x14ac:dyDescent="0.2">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9"/>
      <c r="AK11" s="9"/>
    </row>
    <row r="12" spans="1:37" ht="14.5" customHeight="1" x14ac:dyDescent="0.2">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7"/>
      <c r="AK12" s="7" t="s">
        <v>283</v>
      </c>
    </row>
    <row r="13" spans="1:37" ht="14.5" customHeight="1" x14ac:dyDescent="0.2">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9"/>
      <c r="AK13" s="9" t="s">
        <v>286</v>
      </c>
    </row>
    <row r="14" spans="1:37" ht="14.5" customHeight="1" x14ac:dyDescent="0.2">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178</v>
      </c>
      <c r="X14" s="7"/>
      <c r="Y14" s="7"/>
      <c r="Z14" s="7"/>
      <c r="AA14" s="7"/>
      <c r="AB14" s="7"/>
      <c r="AC14" s="7" t="s">
        <v>107</v>
      </c>
      <c r="AD14" s="7"/>
      <c r="AE14" s="7"/>
      <c r="AF14" s="7"/>
      <c r="AG14" s="7"/>
      <c r="AH14" s="7"/>
      <c r="AI14" s="7"/>
      <c r="AJ14" s="7"/>
      <c r="AK14" s="7" t="s">
        <v>287</v>
      </c>
    </row>
    <row r="15" spans="1:37" ht="14.5" customHeight="1" x14ac:dyDescent="0.2">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x14ac:dyDescent="0.2">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288</v>
      </c>
    </row>
    <row r="17" spans="1:37" ht="14.5" customHeight="1" x14ac:dyDescent="0.2">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9"/>
      <c r="AK17" s="9"/>
    </row>
    <row r="18" spans="1:37" ht="14.5" customHeight="1" x14ac:dyDescent="0.2">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7"/>
      <c r="AK18" s="7"/>
    </row>
    <row r="19" spans="1:37" ht="14.5" customHeight="1" x14ac:dyDescent="0.2">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9"/>
      <c r="AK19" s="9"/>
    </row>
    <row r="20" spans="1:37" ht="14.5" customHeight="1" x14ac:dyDescent="0.2">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7"/>
      <c r="AK20" s="7"/>
    </row>
    <row r="21" spans="1:37" ht="14.5" customHeight="1" x14ac:dyDescent="0.2">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9"/>
      <c r="AK21" s="9"/>
    </row>
    <row r="22" spans="1:37" ht="14.5" customHeight="1" x14ac:dyDescent="0.2">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183</v>
      </c>
      <c r="V22" s="7"/>
      <c r="W22" s="7" t="s">
        <v>185</v>
      </c>
      <c r="X22" s="7"/>
      <c r="Y22" s="7"/>
      <c r="Z22" s="7"/>
      <c r="AA22" s="7"/>
      <c r="AB22" s="7"/>
      <c r="AC22" s="7" t="s">
        <v>189</v>
      </c>
      <c r="AD22" s="7"/>
      <c r="AE22" s="7"/>
      <c r="AF22" s="7"/>
      <c r="AG22" s="7"/>
      <c r="AH22" s="7"/>
      <c r="AI22" s="7"/>
      <c r="AJ22" s="7"/>
      <c r="AK22" s="6"/>
    </row>
    <row r="23" spans="1:37" ht="14.5" customHeight="1" x14ac:dyDescent="0.2">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183</v>
      </c>
      <c r="V23" s="9"/>
      <c r="W23" s="9" t="s">
        <v>184</v>
      </c>
      <c r="X23" s="9"/>
      <c r="Y23" s="9"/>
      <c r="Z23" s="9"/>
      <c r="AA23" s="9"/>
      <c r="AB23" s="9"/>
      <c r="AC23" s="9" t="s">
        <v>189</v>
      </c>
      <c r="AD23" s="9"/>
      <c r="AE23" s="9"/>
      <c r="AF23" s="9"/>
      <c r="AG23" s="9"/>
      <c r="AH23" s="9"/>
      <c r="AI23" s="9"/>
      <c r="AJ23" s="9"/>
      <c r="AK23" s="8"/>
    </row>
    <row r="24" spans="1:37" ht="14.5" customHeight="1" x14ac:dyDescent="0.2">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183</v>
      </c>
      <c r="V24" s="7"/>
      <c r="W24" s="7" t="s">
        <v>188</v>
      </c>
      <c r="X24" s="7"/>
      <c r="Y24" s="7"/>
      <c r="Z24" s="7"/>
      <c r="AA24" s="7"/>
      <c r="AB24" s="7"/>
      <c r="AC24" s="7" t="s">
        <v>189</v>
      </c>
      <c r="AD24" s="7"/>
      <c r="AE24" s="7"/>
      <c r="AF24" s="7"/>
      <c r="AG24" s="7"/>
      <c r="AH24" s="7"/>
      <c r="AI24" s="7"/>
      <c r="AJ24" s="7"/>
      <c r="AK24" s="6"/>
    </row>
    <row r="25" spans="1:37" ht="14.5" customHeight="1" x14ac:dyDescent="0.2">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183</v>
      </c>
      <c r="V25" s="9"/>
      <c r="W25" s="9" t="s">
        <v>187</v>
      </c>
      <c r="X25" s="9"/>
      <c r="Y25" s="9"/>
      <c r="Z25" s="9"/>
      <c r="AA25" s="9"/>
      <c r="AB25" s="9"/>
      <c r="AC25" s="9" t="s">
        <v>189</v>
      </c>
      <c r="AD25" s="9"/>
      <c r="AE25" s="9"/>
      <c r="AF25" s="9"/>
      <c r="AG25" s="9"/>
      <c r="AH25" s="9"/>
      <c r="AI25" s="9"/>
      <c r="AJ25" s="9"/>
      <c r="AK25" s="8"/>
    </row>
    <row r="26" spans="1:37" ht="14.5" customHeight="1" x14ac:dyDescent="0.2">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183</v>
      </c>
      <c r="V26" s="7"/>
      <c r="W26" s="7" t="s">
        <v>186</v>
      </c>
      <c r="X26" s="7"/>
      <c r="Y26" s="7"/>
      <c r="Z26" s="7"/>
      <c r="AA26" s="7"/>
      <c r="AB26" s="7"/>
      <c r="AC26" s="7" t="s">
        <v>189</v>
      </c>
      <c r="AD26" s="7"/>
      <c r="AE26" s="7"/>
      <c r="AF26" s="7"/>
      <c r="AG26" s="7"/>
      <c r="AH26" s="7"/>
      <c r="AI26" s="7"/>
      <c r="AJ26" s="7"/>
      <c r="AK26" s="6"/>
    </row>
    <row r="27" spans="1:37" ht="14.5" customHeight="1" x14ac:dyDescent="0.2">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9"/>
      <c r="AK27" s="9"/>
    </row>
    <row r="28" spans="1:37" ht="14.5" customHeight="1" x14ac:dyDescent="0.2">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7"/>
      <c r="AK28" s="7"/>
    </row>
    <row r="29" spans="1:37" ht="14.5" customHeight="1" x14ac:dyDescent="0.2">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 customHeight="1" x14ac:dyDescent="0.2">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163</v>
      </c>
      <c r="V30" s="7" t="s">
        <v>132</v>
      </c>
      <c r="W30" s="7" t="s">
        <v>152</v>
      </c>
      <c r="X30" s="7"/>
      <c r="Y30" s="7"/>
      <c r="Z30" s="23" t="s">
        <v>325</v>
      </c>
      <c r="AA30" s="7"/>
      <c r="AB30" s="7"/>
      <c r="AC30" s="7" t="s">
        <v>77</v>
      </c>
      <c r="AD30" s="7" t="s">
        <v>326</v>
      </c>
      <c r="AE30" s="7"/>
      <c r="AF30" s="7"/>
      <c r="AG30" s="7"/>
      <c r="AH30" s="29" t="s">
        <v>327</v>
      </c>
      <c r="AI30" s="7"/>
      <c r="AJ30" s="7"/>
      <c r="AK30" s="7"/>
    </row>
    <row r="31" spans="1:37" ht="14.5" customHeight="1" x14ac:dyDescent="0.2">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 customHeight="1" x14ac:dyDescent="0.2">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222</v>
      </c>
      <c r="AI32" s="7"/>
      <c r="AJ32" s="7"/>
      <c r="AK32" s="7"/>
    </row>
    <row r="33" spans="1:37" ht="14.5" customHeight="1" x14ac:dyDescent="0.2">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328</v>
      </c>
      <c r="AC33" s="9" t="s">
        <v>77</v>
      </c>
      <c r="AD33" s="9" t="s">
        <v>329</v>
      </c>
      <c r="AE33" s="9"/>
      <c r="AF33" s="9"/>
      <c r="AG33" s="9"/>
      <c r="AH33" s="21" t="s">
        <v>330</v>
      </c>
      <c r="AI33" s="9"/>
      <c r="AJ33" s="9"/>
      <c r="AK33" s="9" t="s">
        <v>331</v>
      </c>
    </row>
    <row r="34" spans="1:37" ht="14.5" customHeight="1" x14ac:dyDescent="0.2">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332</v>
      </c>
      <c r="AE34" s="7"/>
      <c r="AF34" s="7" t="s">
        <v>329</v>
      </c>
      <c r="AG34" s="7"/>
      <c r="AH34" s="7"/>
      <c r="AI34" s="7"/>
      <c r="AJ34" s="7"/>
      <c r="AK34" s="7"/>
    </row>
    <row r="35" spans="1:37" ht="14.5" customHeight="1" x14ac:dyDescent="0.2">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9"/>
      <c r="AK35" s="9"/>
    </row>
    <row r="36" spans="1:37" ht="14.5" customHeight="1" x14ac:dyDescent="0.2">
      <c r="A36" s="6" t="s">
        <v>337</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 customHeight="1" x14ac:dyDescent="0.2">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152</v>
      </c>
      <c r="X37" s="9" t="s">
        <v>93</v>
      </c>
      <c r="Y37" s="9"/>
      <c r="Z37" s="9" t="s">
        <v>339</v>
      </c>
      <c r="AA37" s="21" t="s">
        <v>340</v>
      </c>
      <c r="AB37" s="9" t="s">
        <v>217</v>
      </c>
      <c r="AC37" s="9"/>
      <c r="AD37" s="9"/>
      <c r="AE37" s="9"/>
      <c r="AF37" s="9"/>
      <c r="AG37" s="9"/>
      <c r="AH37" s="9"/>
      <c r="AI37" s="9" t="s">
        <v>341</v>
      </c>
      <c r="AJ37" s="9"/>
      <c r="AK37" s="9"/>
    </row>
    <row r="38" spans="1:37" ht="14.5" customHeight="1" x14ac:dyDescent="0.2">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x14ac:dyDescent="0.2">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x14ac:dyDescent="0.2">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x14ac:dyDescent="0.2">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x14ac:dyDescent="0.2">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342</v>
      </c>
      <c r="AA42" s="7"/>
      <c r="AB42" s="23" t="s">
        <v>343</v>
      </c>
      <c r="AC42" s="7" t="s">
        <v>344</v>
      </c>
      <c r="AD42" s="7"/>
      <c r="AE42" s="7"/>
      <c r="AF42" s="7"/>
      <c r="AG42" s="23" t="s">
        <v>345</v>
      </c>
      <c r="AH42" s="7"/>
      <c r="AI42" s="7"/>
      <c r="AJ42" s="7"/>
      <c r="AK42" s="7" t="s">
        <v>346</v>
      </c>
    </row>
    <row r="43" spans="1:37" ht="14.5" customHeight="1" x14ac:dyDescent="0.2">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8"/>
      <c r="AK43" s="9"/>
    </row>
    <row r="44" spans="1:37" ht="14.5" customHeight="1" x14ac:dyDescent="0.2">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7" t="s">
        <v>123</v>
      </c>
      <c r="AK44" s="7"/>
    </row>
    <row r="45" spans="1:37" ht="14.5" customHeight="1" x14ac:dyDescent="0.2">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9" t="s">
        <v>123</v>
      </c>
      <c r="AK45" s="9"/>
    </row>
    <row r="46" spans="1:37" ht="14.5" customHeight="1" x14ac:dyDescent="0.2">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x14ac:dyDescent="0.2">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x14ac:dyDescent="0.2">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x14ac:dyDescent="0.2">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x14ac:dyDescent="0.2">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x14ac:dyDescent="0.2">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x14ac:dyDescent="0.2">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x14ac:dyDescent="0.2">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x14ac:dyDescent="0.2">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x14ac:dyDescent="0.2">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x14ac:dyDescent="0.2">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x14ac:dyDescent="0.2">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x14ac:dyDescent="0.2">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x14ac:dyDescent="0.2">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x14ac:dyDescent="0.2">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x14ac:dyDescent="0.2">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x14ac:dyDescent="0.2">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x14ac:dyDescent="0.2">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x14ac:dyDescent="0.2">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x14ac:dyDescent="0.2">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x14ac:dyDescent="0.2">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x14ac:dyDescent="0.2">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x14ac:dyDescent="0.2">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x14ac:dyDescent="0.2">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x14ac:dyDescent="0.2">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x14ac:dyDescent="0.2">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x14ac:dyDescent="0.2">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x14ac:dyDescent="0.2">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x14ac:dyDescent="0.2">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baseColWidth="10" defaultColWidth="8.83203125" defaultRowHeight="15" x14ac:dyDescent="0.2"/>
  <cols>
    <col min="9" max="9" width="29.5" bestFit="1" customWidth="1"/>
  </cols>
  <sheetData>
    <row r="1" spans="1:5" x14ac:dyDescent="0.2">
      <c r="B1" t="s">
        <v>190</v>
      </c>
      <c r="C1" t="s">
        <v>191</v>
      </c>
      <c r="D1" t="s">
        <v>194</v>
      </c>
      <c r="E1" t="s">
        <v>197</v>
      </c>
    </row>
    <row r="2" spans="1:5" x14ac:dyDescent="0.2">
      <c r="A2" t="s">
        <v>182</v>
      </c>
      <c r="B2" t="s">
        <v>211</v>
      </c>
      <c r="C2" t="s">
        <v>212</v>
      </c>
      <c r="D2" t="s">
        <v>213</v>
      </c>
      <c r="E2" t="s">
        <v>214</v>
      </c>
    </row>
    <row r="3" spans="1:5" x14ac:dyDescent="0.2">
      <c r="A3">
        <v>2001</v>
      </c>
      <c r="D3" s="5">
        <v>1958.0425618489601</v>
      </c>
      <c r="E3" s="5">
        <v>58.591498999999999</v>
      </c>
    </row>
    <row r="4" spans="1:5" x14ac:dyDescent="0.2">
      <c r="A4">
        <v>2002</v>
      </c>
      <c r="D4" s="5">
        <v>1919.4593854631717</v>
      </c>
      <c r="E4" s="5">
        <v>67.924413999999999</v>
      </c>
    </row>
    <row r="5" spans="1:5" x14ac:dyDescent="0.2">
      <c r="A5">
        <v>2003</v>
      </c>
      <c r="D5" s="5">
        <v>2096.3778424944198</v>
      </c>
      <c r="E5" s="5">
        <v>76.145567</v>
      </c>
    </row>
    <row r="6" spans="1:5" x14ac:dyDescent="0.2">
      <c r="A6">
        <v>2004</v>
      </c>
      <c r="B6">
        <f>C6</f>
        <v>78.5</v>
      </c>
      <c r="C6">
        <v>78.5</v>
      </c>
      <c r="D6" s="5">
        <v>2375.8771057128938</v>
      </c>
      <c r="E6" s="5">
        <v>85.971186000000003</v>
      </c>
    </row>
    <row r="7" spans="1:5" x14ac:dyDescent="0.2">
      <c r="A7">
        <v>2005</v>
      </c>
      <c r="B7">
        <f t="shared" ref="B7:B21" si="0">C7</f>
        <v>90</v>
      </c>
      <c r="C7">
        <v>90</v>
      </c>
      <c r="D7" s="5">
        <v>3256.0443542480489</v>
      </c>
      <c r="E7" s="5">
        <v>96.04539299999999</v>
      </c>
    </row>
    <row r="8" spans="1:5" x14ac:dyDescent="0.2">
      <c r="A8">
        <v>2006</v>
      </c>
      <c r="B8">
        <f t="shared" si="0"/>
        <v>80</v>
      </c>
      <c r="C8">
        <v>80</v>
      </c>
      <c r="D8" s="5">
        <v>4287.9830078124996</v>
      </c>
      <c r="E8" s="5">
        <v>105.140455</v>
      </c>
    </row>
    <row r="9" spans="1:5" x14ac:dyDescent="0.2">
      <c r="A9">
        <v>2007</v>
      </c>
      <c r="B9">
        <f t="shared" si="0"/>
        <v>86.6</v>
      </c>
      <c r="C9">
        <v>86.6</v>
      </c>
      <c r="D9" s="5">
        <v>6010.4877522786455</v>
      </c>
      <c r="E9" s="5">
        <v>121.12909199999999</v>
      </c>
    </row>
    <row r="10" spans="1:5" x14ac:dyDescent="0.2">
      <c r="A10">
        <v>2008</v>
      </c>
      <c r="B10">
        <f t="shared" si="0"/>
        <v>112.8</v>
      </c>
      <c r="C10">
        <v>112.8</v>
      </c>
      <c r="D10" s="5">
        <v>6046.8367309570312</v>
      </c>
      <c r="E10" s="5">
        <v>125.57747800000001</v>
      </c>
    </row>
    <row r="11" spans="1:5" x14ac:dyDescent="0.2">
      <c r="A11">
        <v>2009</v>
      </c>
      <c r="B11">
        <f t="shared" si="0"/>
        <v>95</v>
      </c>
      <c r="C11">
        <v>95</v>
      </c>
      <c r="D11" s="5">
        <v>5452.4385986328125</v>
      </c>
      <c r="E11" s="5">
        <v>99.382306999999997</v>
      </c>
    </row>
    <row r="12" spans="1:5" x14ac:dyDescent="0.2">
      <c r="A12">
        <v>2010</v>
      </c>
      <c r="B12">
        <f t="shared" si="0"/>
        <v>125</v>
      </c>
      <c r="C12">
        <v>125</v>
      </c>
      <c r="D12" s="5">
        <v>4979.4941030649043</v>
      </c>
      <c r="E12" s="5">
        <v>143.25536400000001</v>
      </c>
    </row>
    <row r="13" spans="1:5" x14ac:dyDescent="0.2">
      <c r="A13">
        <v>2011</v>
      </c>
      <c r="B13">
        <f t="shared" si="0"/>
        <v>122.429</v>
      </c>
      <c r="C13">
        <v>122.429</v>
      </c>
      <c r="D13" s="5">
        <v>4948.2326096754823</v>
      </c>
      <c r="E13" s="5">
        <v>177.108566</v>
      </c>
    </row>
    <row r="14" spans="1:5" x14ac:dyDescent="0.2">
      <c r="A14">
        <v>2012</v>
      </c>
      <c r="B14">
        <f t="shared" si="0"/>
        <v>150.1086</v>
      </c>
      <c r="C14">
        <v>150.1086</v>
      </c>
      <c r="D14" s="5">
        <v>5233.7805350167409</v>
      </c>
      <c r="E14" s="5">
        <v>183.31275300000004</v>
      </c>
    </row>
    <row r="15" spans="1:5" x14ac:dyDescent="0.2">
      <c r="A15">
        <v>2013</v>
      </c>
      <c r="B15">
        <f t="shared" si="0"/>
        <v>159.69</v>
      </c>
      <c r="C15">
        <v>159.69</v>
      </c>
      <c r="D15" s="5">
        <v>5540.7611607142853</v>
      </c>
      <c r="E15" s="5">
        <v>172.04403400000001</v>
      </c>
    </row>
    <row r="16" spans="1:5" x14ac:dyDescent="0.2">
      <c r="A16">
        <v>2014</v>
      </c>
      <c r="B16">
        <f t="shared" si="0"/>
        <v>165</v>
      </c>
      <c r="C16">
        <v>165</v>
      </c>
      <c r="D16" s="5">
        <v>5611.9737025669647</v>
      </c>
      <c r="E16" s="5">
        <v>186.019372</v>
      </c>
    </row>
    <row r="17" spans="1:5" x14ac:dyDescent="0.2">
      <c r="A17">
        <v>2015</v>
      </c>
      <c r="B17">
        <f t="shared" si="0"/>
        <v>194</v>
      </c>
      <c r="C17">
        <v>194</v>
      </c>
      <c r="D17" s="5">
        <v>6032.6183919270834</v>
      </c>
      <c r="E17" s="5">
        <v>201.32204200000001</v>
      </c>
    </row>
    <row r="18" spans="1:5" x14ac:dyDescent="0.2">
      <c r="A18">
        <v>2016</v>
      </c>
      <c r="B18">
        <f t="shared" si="0"/>
        <v>195.35410000000002</v>
      </c>
      <c r="C18">
        <v>195.35410000000002</v>
      </c>
      <c r="D18" s="5">
        <v>10903.384212239584</v>
      </c>
      <c r="E18" s="5">
        <v>246.11897900000002</v>
      </c>
    </row>
    <row r="19" spans="1:5" x14ac:dyDescent="0.2">
      <c r="A19">
        <v>2017</v>
      </c>
      <c r="B19">
        <f t="shared" si="0"/>
        <v>211.32310000000004</v>
      </c>
      <c r="C19">
        <v>211.32310000000004</v>
      </c>
      <c r="D19" s="5">
        <v>14657.141308593749</v>
      </c>
      <c r="E19" s="5">
        <v>312.55251800000002</v>
      </c>
    </row>
    <row r="20" spans="1:5" x14ac:dyDescent="0.2">
      <c r="A20">
        <v>2018</v>
      </c>
      <c r="B20">
        <f t="shared" si="0"/>
        <v>253.37480000000002</v>
      </c>
      <c r="C20">
        <v>253.37480000000002</v>
      </c>
      <c r="D20" s="5">
        <v>15786.893098958333</v>
      </c>
      <c r="E20" s="5">
        <v>361.04267200000004</v>
      </c>
    </row>
    <row r="21" spans="1:5" x14ac:dyDescent="0.2">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baseColWidth="10" defaultColWidth="8.83203125" defaultRowHeight="15" x14ac:dyDescent="0.2"/>
  <cols>
    <col min="2" max="2" width="19.83203125" customWidth="1"/>
    <col min="3" max="3" width="21.33203125" customWidth="1"/>
    <col min="4" max="4" width="17.6640625" customWidth="1"/>
    <col min="5" max="5" width="24" customWidth="1"/>
    <col min="6" max="6" width="21.33203125" customWidth="1"/>
  </cols>
  <sheetData>
    <row r="1" spans="1:9" x14ac:dyDescent="0.2">
      <c r="B1" t="s">
        <v>190</v>
      </c>
      <c r="C1" t="s">
        <v>194</v>
      </c>
      <c r="D1" t="s">
        <v>197</v>
      </c>
      <c r="E1" t="s">
        <v>191</v>
      </c>
      <c r="F1" t="s">
        <v>207</v>
      </c>
    </row>
    <row r="2" spans="1:9" x14ac:dyDescent="0.2">
      <c r="A2" t="s">
        <v>182</v>
      </c>
      <c r="B2" t="s">
        <v>193</v>
      </c>
      <c r="C2" t="s">
        <v>208</v>
      </c>
      <c r="D2" t="s">
        <v>196</v>
      </c>
      <c r="E2" t="s">
        <v>192</v>
      </c>
      <c r="F2" t="s">
        <v>195</v>
      </c>
    </row>
    <row r="3" spans="1:9" ht="16" x14ac:dyDescent="0.2">
      <c r="A3">
        <v>2001</v>
      </c>
      <c r="B3">
        <v>36692.949911590506</v>
      </c>
      <c r="C3">
        <v>1997.9905450000001</v>
      </c>
      <c r="D3">
        <v>24167.135874890071</v>
      </c>
      <c r="E3">
        <v>23586.24209233735</v>
      </c>
      <c r="F3">
        <v>1997.990544573149</v>
      </c>
      <c r="I3" s="4"/>
    </row>
    <row r="4" spans="1:9" ht="16" x14ac:dyDescent="0.2">
      <c r="A4">
        <v>2002</v>
      </c>
      <c r="B4">
        <v>37848.563480029639</v>
      </c>
      <c r="C4">
        <v>1842.596871</v>
      </c>
      <c r="D4">
        <v>25796.265334244981</v>
      </c>
      <c r="E4">
        <v>25194.165146347539</v>
      </c>
      <c r="F4">
        <v>1838.4396229051929</v>
      </c>
      <c r="I4" s="4"/>
    </row>
    <row r="5" spans="1:9" ht="16" x14ac:dyDescent="0.2">
      <c r="A5">
        <v>2003</v>
      </c>
      <c r="B5">
        <v>39032.795796776976</v>
      </c>
      <c r="C5">
        <v>1835.3739820000001</v>
      </c>
      <c r="D5">
        <v>28039.01855706616</v>
      </c>
      <c r="E5">
        <v>27745.08599541587</v>
      </c>
      <c r="F5">
        <v>1907.276112573717</v>
      </c>
      <c r="I5" s="4"/>
    </row>
    <row r="6" spans="1:9" ht="16" x14ac:dyDescent="0.2">
      <c r="A6">
        <v>2004</v>
      </c>
      <c r="B6">
        <v>41805.11473666539</v>
      </c>
      <c r="C6">
        <v>1999.007353</v>
      </c>
      <c r="D6">
        <v>29971.20629725781</v>
      </c>
      <c r="E6">
        <v>30515.48678321252</v>
      </c>
      <c r="F6">
        <v>2228.4588737757058</v>
      </c>
      <c r="I6" s="4"/>
    </row>
    <row r="7" spans="1:9" ht="16" x14ac:dyDescent="0.2">
      <c r="A7">
        <v>2005</v>
      </c>
      <c r="B7">
        <v>44267.889348260738</v>
      </c>
      <c r="C7">
        <v>1933.6908249999999</v>
      </c>
      <c r="D7">
        <v>32666.511542675049</v>
      </c>
      <c r="E7">
        <v>32643.722467116389</v>
      </c>
      <c r="F7">
        <v>2382.448420935978</v>
      </c>
      <c r="I7" s="4"/>
    </row>
    <row r="8" spans="1:9" ht="16" x14ac:dyDescent="0.2">
      <c r="A8">
        <v>2006</v>
      </c>
      <c r="B8">
        <v>47496.510431695337</v>
      </c>
      <c r="C8">
        <v>2554.8448189999999</v>
      </c>
      <c r="D8">
        <v>33941.411133336558</v>
      </c>
      <c r="E8">
        <v>34462.637786284176</v>
      </c>
      <c r="F8">
        <v>3125.505594967824</v>
      </c>
      <c r="I8" s="4"/>
    </row>
    <row r="9" spans="1:9" ht="16" x14ac:dyDescent="0.2">
      <c r="A9">
        <v>2007</v>
      </c>
      <c r="B9">
        <v>50523.975766098505</v>
      </c>
      <c r="C9">
        <v>2480.7119269999998</v>
      </c>
      <c r="D9">
        <v>38125.836811938731</v>
      </c>
      <c r="E9">
        <v>37969.643535283409</v>
      </c>
      <c r="F9">
        <v>3117.6924239405012</v>
      </c>
      <c r="I9" s="4"/>
    </row>
    <row r="10" spans="1:9" ht="16" x14ac:dyDescent="0.2">
      <c r="A10">
        <v>2008</v>
      </c>
      <c r="B10">
        <v>51796.681981430542</v>
      </c>
      <c r="C10">
        <v>1928.688547</v>
      </c>
      <c r="D10">
        <v>40157.535936797438</v>
      </c>
      <c r="E10">
        <v>37362.88382821971</v>
      </c>
      <c r="F10">
        <v>2922.3878569951462</v>
      </c>
      <c r="I10" s="4"/>
    </row>
    <row r="11" spans="1:9" ht="16" x14ac:dyDescent="0.2">
      <c r="A11">
        <v>2009</v>
      </c>
      <c r="B11">
        <v>47647.595349280331</v>
      </c>
      <c r="C11">
        <v>1462.735707</v>
      </c>
      <c r="D11">
        <v>37722.714939577898</v>
      </c>
      <c r="E11">
        <v>34310.548171226808</v>
      </c>
      <c r="F11">
        <v>1906.5541133100689</v>
      </c>
      <c r="I11" s="4"/>
    </row>
    <row r="12" spans="1:9" ht="16" x14ac:dyDescent="0.2">
      <c r="A12">
        <v>2010</v>
      </c>
      <c r="B12">
        <v>56753.117543155669</v>
      </c>
      <c r="C12">
        <v>1760.3780730000001</v>
      </c>
      <c r="D12">
        <v>42037.512284553821</v>
      </c>
      <c r="E12">
        <v>40964.877386645618</v>
      </c>
      <c r="F12">
        <v>2445.3185389499299</v>
      </c>
      <c r="I12" s="4"/>
    </row>
    <row r="13" spans="1:9" ht="16" x14ac:dyDescent="0.2">
      <c r="A13">
        <v>2011</v>
      </c>
      <c r="B13">
        <v>62002.864398770726</v>
      </c>
      <c r="C13">
        <v>1744.15533</v>
      </c>
      <c r="D13">
        <v>46046.389963577501</v>
      </c>
      <c r="E13">
        <v>44837.939514223071</v>
      </c>
      <c r="F13">
        <v>2612.789739630387</v>
      </c>
      <c r="I13" s="4"/>
    </row>
    <row r="14" spans="1:9" ht="16" x14ac:dyDescent="0.2">
      <c r="A14">
        <v>2012</v>
      </c>
      <c r="B14">
        <v>66078.322142422825</v>
      </c>
      <c r="C14">
        <v>1324.5091210000001</v>
      </c>
      <c r="D14">
        <v>47963.674854665776</v>
      </c>
      <c r="E14">
        <v>47385.393635782973</v>
      </c>
      <c r="F14">
        <v>2154.2061262851012</v>
      </c>
      <c r="I14" s="4"/>
    </row>
    <row r="15" spans="1:9" ht="16" x14ac:dyDescent="0.2">
      <c r="A15">
        <v>2013</v>
      </c>
      <c r="B15">
        <v>70072.125266348477</v>
      </c>
      <c r="C15">
        <v>1079.9049930000001</v>
      </c>
      <c r="D15">
        <v>50607.084465954482</v>
      </c>
      <c r="E15">
        <v>50616.171567437828</v>
      </c>
      <c r="F15">
        <v>1941.4559645999159</v>
      </c>
      <c r="I15" s="4"/>
    </row>
    <row r="16" spans="1:9" ht="16" x14ac:dyDescent="0.2">
      <c r="A16">
        <v>2014</v>
      </c>
      <c r="B16">
        <v>73716.033463737695</v>
      </c>
      <c r="C16">
        <v>1153.3966969999999</v>
      </c>
      <c r="D16">
        <v>54162.389639146997</v>
      </c>
      <c r="E16">
        <v>54441.448371809187</v>
      </c>
      <c r="F16">
        <v>1931.6562146455269</v>
      </c>
      <c r="I16" s="4"/>
    </row>
    <row r="17" spans="1:9" ht="16" x14ac:dyDescent="0.2">
      <c r="A17">
        <v>2015</v>
      </c>
      <c r="B17">
        <v>76701.865604324368</v>
      </c>
      <c r="C17">
        <v>1533.278067</v>
      </c>
      <c r="D17">
        <v>57059.219971922008</v>
      </c>
      <c r="E17">
        <v>56457.355204526582</v>
      </c>
      <c r="F17">
        <v>1718.822515501764</v>
      </c>
      <c r="I17" s="4"/>
    </row>
    <row r="18" spans="1:9" ht="16" x14ac:dyDescent="0.2">
      <c r="A18">
        <v>2016</v>
      </c>
      <c r="B18">
        <v>80735.380132877632</v>
      </c>
      <c r="C18">
        <v>1533.1627209999999</v>
      </c>
      <c r="D18">
        <v>58985.576857823617</v>
      </c>
      <c r="E18">
        <v>59840.904293387277</v>
      </c>
      <c r="F18">
        <v>1638.030008156964</v>
      </c>
      <c r="I18" s="4"/>
    </row>
    <row r="19" spans="1:9" ht="16" x14ac:dyDescent="0.2">
      <c r="A19">
        <v>2017</v>
      </c>
      <c r="B19">
        <v>84891.170758308959</v>
      </c>
      <c r="C19">
        <v>1776.4595509999999</v>
      </c>
      <c r="D19">
        <v>63536.365395741508</v>
      </c>
      <c r="E19">
        <v>63286.825501539977</v>
      </c>
      <c r="F19">
        <v>1968.820192307692</v>
      </c>
      <c r="I19" s="4"/>
    </row>
    <row r="20" spans="1:9" ht="16" x14ac:dyDescent="0.2">
      <c r="A20">
        <v>2018</v>
      </c>
      <c r="B20">
        <v>86886.090340495837</v>
      </c>
      <c r="C20">
        <v>1687.8842059999999</v>
      </c>
      <c r="D20">
        <v>63966.904071947458</v>
      </c>
      <c r="E20">
        <v>65227.740682118529</v>
      </c>
      <c r="F20">
        <v>2058.2133831903961</v>
      </c>
      <c r="I20" s="4"/>
    </row>
    <row r="21" spans="1:9" ht="16" x14ac:dyDescent="0.2">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x14ac:dyDescent="0.2"/>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x14ac:dyDescent="0.2">
      <c r="B1" t="s">
        <v>190</v>
      </c>
      <c r="C1" t="s">
        <v>194</v>
      </c>
      <c r="D1" t="s">
        <v>197</v>
      </c>
      <c r="E1" t="s">
        <v>203</v>
      </c>
      <c r="F1" t="s">
        <v>198</v>
      </c>
      <c r="G1" t="s">
        <v>207</v>
      </c>
    </row>
    <row r="2" spans="1:14" x14ac:dyDescent="0.2">
      <c r="A2" t="s">
        <v>182</v>
      </c>
      <c r="B2" s="1" t="s">
        <v>200</v>
      </c>
      <c r="C2" t="s">
        <v>206</v>
      </c>
      <c r="D2" s="1" t="s">
        <v>202</v>
      </c>
      <c r="F2" s="1" t="s">
        <v>199</v>
      </c>
      <c r="G2" t="s">
        <v>201</v>
      </c>
    </row>
    <row r="3" spans="1:14" ht="16" x14ac:dyDescent="0.2">
      <c r="A3">
        <v>2001</v>
      </c>
      <c r="B3">
        <v>857999.99999999104</v>
      </c>
      <c r="C3" s="3">
        <f>AVERAGE(C4:C5)</f>
        <v>424.80860100000001</v>
      </c>
      <c r="D3">
        <f t="shared" ref="D3:D21" si="0">F3-E3</f>
        <v>502359.71223021601</v>
      </c>
      <c r="E3">
        <v>349640.28776978399</v>
      </c>
      <c r="F3">
        <v>852000</v>
      </c>
      <c r="G3">
        <f>AVERAGE(G4:G5)</f>
        <v>447.61374899999998</v>
      </c>
    </row>
    <row r="4" spans="1:14" ht="16" x14ac:dyDescent="0.2">
      <c r="A4">
        <v>2002</v>
      </c>
      <c r="B4">
        <v>906000</v>
      </c>
      <c r="C4">
        <v>421.81073500000002</v>
      </c>
      <c r="D4">
        <f t="shared" si="0"/>
        <v>537230.21582733793</v>
      </c>
      <c r="E4">
        <v>367769.78417266201</v>
      </c>
      <c r="F4">
        <v>905000</v>
      </c>
      <c r="G4" s="2">
        <v>424.685877</v>
      </c>
    </row>
    <row r="5" spans="1:14" ht="16" x14ac:dyDescent="0.2">
      <c r="A5">
        <v>2003</v>
      </c>
      <c r="B5">
        <v>972000</v>
      </c>
      <c r="C5">
        <v>427.806467</v>
      </c>
      <c r="D5">
        <f t="shared" si="0"/>
        <v>561791.36690647504</v>
      </c>
      <c r="E5">
        <v>409208.63309352502</v>
      </c>
      <c r="F5">
        <v>971000</v>
      </c>
      <c r="G5" s="2">
        <v>470.54162100000002</v>
      </c>
    </row>
    <row r="6" spans="1:14" ht="16" x14ac:dyDescent="0.2">
      <c r="A6">
        <v>2004</v>
      </c>
      <c r="B6">
        <v>1058000</v>
      </c>
      <c r="C6">
        <v>643.47930599999995</v>
      </c>
      <c r="D6">
        <f t="shared" si="0"/>
        <v>617532.37410072004</v>
      </c>
      <c r="E6">
        <v>445467.62589928001</v>
      </c>
      <c r="F6">
        <v>1063000</v>
      </c>
      <c r="G6" s="2">
        <v>767.02960299999995</v>
      </c>
    </row>
    <row r="7" spans="1:14" ht="16" x14ac:dyDescent="0.2">
      <c r="A7">
        <v>2005</v>
      </c>
      <c r="B7">
        <v>1132000</v>
      </c>
      <c r="C7">
        <v>438.71921800000001</v>
      </c>
      <c r="D7">
        <f t="shared" si="0"/>
        <v>668863.30935251806</v>
      </c>
      <c r="E7">
        <v>479136.690647482</v>
      </c>
      <c r="F7">
        <v>1148000</v>
      </c>
      <c r="G7" s="2">
        <v>674.22585800000002</v>
      </c>
    </row>
    <row r="8" spans="1:14" ht="16" x14ac:dyDescent="0.2">
      <c r="A8">
        <v>2006</v>
      </c>
      <c r="B8">
        <v>1230000</v>
      </c>
      <c r="C8">
        <v>371.68281200000001</v>
      </c>
      <c r="D8">
        <f t="shared" si="0"/>
        <v>747553.95683453302</v>
      </c>
      <c r="E8">
        <v>502446.04316546698</v>
      </c>
      <c r="F8">
        <v>1250000</v>
      </c>
      <c r="G8" s="2">
        <v>671.66403600000001</v>
      </c>
    </row>
    <row r="9" spans="1:14" ht="16" x14ac:dyDescent="0.2">
      <c r="A9">
        <v>2007</v>
      </c>
      <c r="B9">
        <v>1316000</v>
      </c>
      <c r="C9">
        <v>352.816913</v>
      </c>
      <c r="D9">
        <f t="shared" si="0"/>
        <v>801525.17985611595</v>
      </c>
      <c r="E9">
        <v>546474.82014388405</v>
      </c>
      <c r="F9">
        <v>1348000</v>
      </c>
      <c r="G9" s="2">
        <v>688.86588400000005</v>
      </c>
      <c r="J9" s="2"/>
    </row>
    <row r="10" spans="1:14" ht="16" x14ac:dyDescent="0.2">
      <c r="A10">
        <v>2008</v>
      </c>
      <c r="B10">
        <v>1318000</v>
      </c>
      <c r="C10">
        <v>465.04678100000001</v>
      </c>
      <c r="D10">
        <f t="shared" si="0"/>
        <v>793935.25179856096</v>
      </c>
      <c r="E10">
        <v>549064.74820143904</v>
      </c>
      <c r="F10">
        <v>1343000</v>
      </c>
      <c r="G10" s="2">
        <v>980.35921399999995</v>
      </c>
      <c r="H10" s="2"/>
      <c r="J10" s="2"/>
      <c r="L10" s="2"/>
    </row>
    <row r="11" spans="1:14" ht="16" x14ac:dyDescent="0.2">
      <c r="A11">
        <v>2009</v>
      </c>
      <c r="B11">
        <v>1226000</v>
      </c>
      <c r="C11">
        <v>355.09328699999998</v>
      </c>
      <c r="D11">
        <f t="shared" si="0"/>
        <v>710654.67625899299</v>
      </c>
      <c r="E11">
        <v>528345.32374100701</v>
      </c>
      <c r="F11">
        <v>1239000</v>
      </c>
      <c r="G11" s="2">
        <v>589.88204900000005</v>
      </c>
      <c r="H11" s="2"/>
      <c r="J11" s="2"/>
      <c r="L11" s="2"/>
      <c r="N11" s="2"/>
    </row>
    <row r="12" spans="1:14" ht="16" x14ac:dyDescent="0.2">
      <c r="A12">
        <v>2010</v>
      </c>
      <c r="B12">
        <v>1398000</v>
      </c>
      <c r="C12">
        <v>357.09431999999998</v>
      </c>
      <c r="D12">
        <f t="shared" si="0"/>
        <v>870985.61151079205</v>
      </c>
      <c r="E12">
        <v>562014.38848920795</v>
      </c>
      <c r="F12">
        <v>1433000</v>
      </c>
      <c r="G12" s="2">
        <v>717.75586199999998</v>
      </c>
      <c r="H12" s="2"/>
      <c r="J12" s="2"/>
      <c r="L12" s="2"/>
      <c r="N12" s="2"/>
    </row>
    <row r="13" spans="1:14" ht="16" x14ac:dyDescent="0.2">
      <c r="A13">
        <v>2011</v>
      </c>
      <c r="B13">
        <v>1484000</v>
      </c>
      <c r="C13">
        <v>364.30087800000001</v>
      </c>
      <c r="D13">
        <f t="shared" si="0"/>
        <v>934546.762589928</v>
      </c>
      <c r="E13">
        <v>603453.237410072</v>
      </c>
      <c r="F13">
        <v>1538000</v>
      </c>
      <c r="G13" s="2">
        <v>818.573082</v>
      </c>
      <c r="H13" s="2"/>
      <c r="J13" s="2"/>
      <c r="L13" s="2"/>
      <c r="N13" s="2"/>
    </row>
    <row r="14" spans="1:14" ht="16" x14ac:dyDescent="0.2">
      <c r="A14">
        <v>2012</v>
      </c>
      <c r="B14">
        <f>(B13+B15)/2</f>
        <v>1514300</v>
      </c>
      <c r="C14">
        <v>261.788614</v>
      </c>
      <c r="D14">
        <f t="shared" si="0"/>
        <v>948776.97841726698</v>
      </c>
      <c r="E14">
        <v>611223.02158273302</v>
      </c>
      <c r="F14">
        <v>1560000</v>
      </c>
      <c r="G14">
        <v>697.02143899999999</v>
      </c>
      <c r="H14" s="2"/>
      <c r="J14" s="2"/>
      <c r="L14" s="2"/>
      <c r="N14" s="2"/>
    </row>
    <row r="15" spans="1:14" ht="16" x14ac:dyDescent="0.2">
      <c r="A15">
        <v>2013</v>
      </c>
      <c r="B15">
        <v>1544600</v>
      </c>
      <c r="C15">
        <v>203.18601000000001</v>
      </c>
      <c r="D15">
        <f t="shared" si="0"/>
        <v>1049136.690647484</v>
      </c>
      <c r="E15">
        <v>600863.30935251596</v>
      </c>
      <c r="F15">
        <v>1650000</v>
      </c>
      <c r="G15">
        <v>655.78911400000004</v>
      </c>
      <c r="H15" s="2"/>
      <c r="J15" s="2"/>
      <c r="L15" s="2"/>
      <c r="N15" s="2"/>
    </row>
    <row r="16" spans="1:14" ht="16" x14ac:dyDescent="0.2">
      <c r="A16">
        <v>2014</v>
      </c>
      <c r="B16">
        <v>1551500</v>
      </c>
      <c r="C16">
        <v>218.00930500000001</v>
      </c>
      <c r="D16">
        <f t="shared" si="0"/>
        <v>1062366.906474821</v>
      </c>
      <c r="E16">
        <v>608633.09352517896</v>
      </c>
      <c r="F16">
        <v>1671000</v>
      </c>
      <c r="G16">
        <v>625.94569000000001</v>
      </c>
      <c r="H16" s="2"/>
      <c r="J16" s="2"/>
      <c r="L16" s="2"/>
      <c r="N16" s="2"/>
    </row>
    <row r="17" spans="1:14" ht="16" x14ac:dyDescent="0.2">
      <c r="A17">
        <v>2015</v>
      </c>
      <c r="B17">
        <v>1505800</v>
      </c>
      <c r="C17">
        <v>358.61809</v>
      </c>
      <c r="D17">
        <f t="shared" si="0"/>
        <v>1043446.043165468</v>
      </c>
      <c r="E17">
        <v>577553.95683453197</v>
      </c>
      <c r="F17">
        <v>1621000</v>
      </c>
      <c r="G17">
        <v>455.83717999999999</v>
      </c>
      <c r="H17" s="2"/>
      <c r="J17" s="2"/>
      <c r="L17" s="2"/>
      <c r="N17" s="2"/>
    </row>
    <row r="18" spans="1:14" ht="16" x14ac:dyDescent="0.2">
      <c r="A18">
        <v>2016</v>
      </c>
      <c r="B18">
        <v>1520000</v>
      </c>
      <c r="C18">
        <v>408.31106399999999</v>
      </c>
      <c r="D18">
        <f t="shared" si="0"/>
        <v>1048856.115107914</v>
      </c>
      <c r="E18">
        <v>580143.88489208603</v>
      </c>
      <c r="F18">
        <v>1629000</v>
      </c>
      <c r="G18">
        <v>466.806218</v>
      </c>
      <c r="H18" s="2"/>
      <c r="J18" s="2"/>
      <c r="L18" s="2"/>
      <c r="N18" s="2"/>
    </row>
    <row r="19" spans="1:14" ht="16" x14ac:dyDescent="0.2">
      <c r="A19">
        <v>2017</v>
      </c>
      <c r="B19">
        <v>1633400</v>
      </c>
      <c r="C19">
        <v>494.15014000000002</v>
      </c>
      <c r="D19">
        <f t="shared" si="0"/>
        <v>1092287.769784173</v>
      </c>
      <c r="E19">
        <v>639712.230215827</v>
      </c>
      <c r="F19">
        <v>1732000</v>
      </c>
      <c r="G19">
        <v>597.59132699999998</v>
      </c>
      <c r="H19" s="2"/>
      <c r="J19" s="2"/>
      <c r="L19" s="2"/>
      <c r="N19" s="2"/>
    </row>
    <row r="20" spans="1:14" ht="16" x14ac:dyDescent="0.2">
      <c r="A20">
        <v>2018</v>
      </c>
      <c r="B20">
        <v>1708400</v>
      </c>
      <c r="C20">
        <v>482.72191099999998</v>
      </c>
      <c r="D20">
        <f t="shared" si="0"/>
        <v>1140618.7050359719</v>
      </c>
      <c r="E20">
        <v>673381.29496402806</v>
      </c>
      <c r="F20">
        <v>1814000</v>
      </c>
      <c r="G20">
        <v>678.44844699999999</v>
      </c>
      <c r="H20" s="2"/>
      <c r="J20" s="2"/>
      <c r="L20" s="2"/>
      <c r="N20" s="2"/>
    </row>
    <row r="21" spans="1:14" ht="16" x14ac:dyDescent="0.2">
      <c r="A21">
        <v>2019</v>
      </c>
      <c r="B21">
        <v>1767500</v>
      </c>
      <c r="C21">
        <v>480</v>
      </c>
      <c r="D21">
        <f t="shared" si="0"/>
        <v>1159359.712230216</v>
      </c>
      <c r="E21">
        <v>709640.28776978399</v>
      </c>
      <c r="F21">
        <v>1869000</v>
      </c>
      <c r="G21">
        <v>670</v>
      </c>
      <c r="H21" s="2"/>
      <c r="J21" s="2"/>
      <c r="N21" s="2"/>
    </row>
    <row r="22" spans="1:14" ht="16" x14ac:dyDescent="0.2">
      <c r="H22" s="2"/>
    </row>
    <row r="23" spans="1:14" ht="16" x14ac:dyDescent="0.2">
      <c r="H23" s="2"/>
    </row>
    <row r="24" spans="1:14" ht="16" x14ac:dyDescent="0.2">
      <c r="H24" s="2"/>
    </row>
    <row r="25" spans="1:14" ht="16" x14ac:dyDescent="0.2">
      <c r="H25" s="2"/>
    </row>
    <row r="26" spans="1:14" ht="16" x14ac:dyDescent="0.2">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H25"/>
  <sheetViews>
    <sheetView tabSelected="1" workbookViewId="0">
      <selection activeCell="C2" sqref="C2"/>
    </sheetView>
  </sheetViews>
  <sheetFormatPr baseColWidth="10" defaultColWidth="8.83203125" defaultRowHeight="15" x14ac:dyDescent="0.2"/>
  <cols>
    <col min="3" max="3" width="13.83203125" bestFit="1" customWidth="1"/>
    <col min="5" max="5" width="11.1640625" bestFit="1" customWidth="1"/>
  </cols>
  <sheetData>
    <row r="1" spans="1:8" x14ac:dyDescent="0.2">
      <c r="B1" t="s">
        <v>190</v>
      </c>
      <c r="C1" t="s">
        <v>194</v>
      </c>
      <c r="D1" t="s">
        <v>197</v>
      </c>
      <c r="E1" t="s">
        <v>203</v>
      </c>
      <c r="F1" t="s">
        <v>198</v>
      </c>
      <c r="G1" t="s">
        <v>207</v>
      </c>
    </row>
    <row r="2" spans="1:8" x14ac:dyDescent="0.2">
      <c r="A2" t="s">
        <v>182</v>
      </c>
      <c r="B2" s="1" t="s">
        <v>210</v>
      </c>
      <c r="C2" t="s">
        <v>355</v>
      </c>
      <c r="D2" s="1" t="s">
        <v>209</v>
      </c>
      <c r="F2" s="1"/>
    </row>
    <row r="3" spans="1:8" x14ac:dyDescent="0.2">
      <c r="A3">
        <v>2001</v>
      </c>
      <c r="B3">
        <f>B4*D3/D4</f>
        <v>2.6211738386810759</v>
      </c>
      <c r="C3" s="42">
        <f>(C4-48*35274)</f>
        <v>11873993.704704</v>
      </c>
      <c r="D3">
        <v>2.56</v>
      </c>
    </row>
    <row r="4" spans="1:8" x14ac:dyDescent="0.2">
      <c r="A4">
        <v>2002</v>
      </c>
      <c r="B4">
        <f>B5*D4/D5</f>
        <v>2.6109348783737278</v>
      </c>
      <c r="C4" s="42">
        <v>13567145.704704</v>
      </c>
      <c r="D4">
        <v>2.5499999999999998</v>
      </c>
    </row>
    <row r="5" spans="1:8" x14ac:dyDescent="0.2">
      <c r="A5">
        <v>2003</v>
      </c>
      <c r="B5">
        <v>2.6006959180663798</v>
      </c>
      <c r="C5" s="42">
        <v>15252034.346915999</v>
      </c>
      <c r="D5">
        <v>2.54</v>
      </c>
    </row>
    <row r="6" spans="1:8" x14ac:dyDescent="0.2">
      <c r="A6">
        <v>2004</v>
      </c>
      <c r="B6">
        <v>3.0508626846620399</v>
      </c>
      <c r="C6" s="42">
        <v>15749019.786006</v>
      </c>
      <c r="D6">
        <v>2.42</v>
      </c>
    </row>
    <row r="7" spans="1:8" x14ac:dyDescent="0.2">
      <c r="A7">
        <v>2005</v>
      </c>
      <c r="B7">
        <v>3.1113771591266901</v>
      </c>
      <c r="C7" s="42">
        <v>15122391.179784</v>
      </c>
      <c r="D7">
        <v>2.48</v>
      </c>
    </row>
    <row r="8" spans="1:8" x14ac:dyDescent="0.2">
      <c r="A8">
        <v>2006</v>
      </c>
      <c r="B8">
        <v>3.09207937561865</v>
      </c>
      <c r="C8" s="42">
        <v>20608702.998528</v>
      </c>
      <c r="D8">
        <v>2.37</v>
      </c>
    </row>
    <row r="9" spans="1:8" x14ac:dyDescent="0.2">
      <c r="A9">
        <v>2007</v>
      </c>
      <c r="B9">
        <v>3.1150351404490899</v>
      </c>
      <c r="C9" s="42">
        <v>23289317.400419999</v>
      </c>
      <c r="D9">
        <v>2.35</v>
      </c>
    </row>
    <row r="10" spans="1:8" ht="19" x14ac:dyDescent="0.25">
      <c r="A10">
        <v>2008</v>
      </c>
      <c r="B10">
        <v>3.7342289806146298</v>
      </c>
      <c r="C10" s="42">
        <v>26830921.217274003</v>
      </c>
      <c r="D10">
        <v>2.2799999999999998</v>
      </c>
      <c r="H10" s="41"/>
    </row>
    <row r="11" spans="1:8" ht="19" x14ac:dyDescent="0.25">
      <c r="A11">
        <v>2009</v>
      </c>
      <c r="B11">
        <v>3.6116350854505699</v>
      </c>
      <c r="C11" s="42">
        <v>35094737.355630003</v>
      </c>
      <c r="D11">
        <v>2.46</v>
      </c>
      <c r="H11" s="41"/>
    </row>
    <row r="12" spans="1:8" ht="19" x14ac:dyDescent="0.25">
      <c r="A12">
        <v>2010</v>
      </c>
      <c r="B12">
        <v>4.1711999999999998</v>
      </c>
      <c r="C12" s="42">
        <v>42975239.260650001</v>
      </c>
      <c r="D12">
        <v>2.7545000000000002</v>
      </c>
      <c r="H12" s="41"/>
    </row>
    <row r="13" spans="1:8" ht="19" x14ac:dyDescent="0.25">
      <c r="A13">
        <v>2011</v>
      </c>
      <c r="B13">
        <v>4.7247000000000003</v>
      </c>
      <c r="C13" s="42">
        <v>53778977.547102004</v>
      </c>
      <c r="D13">
        <v>2.8769</v>
      </c>
      <c r="H13" s="41"/>
    </row>
    <row r="14" spans="1:8" ht="19" x14ac:dyDescent="0.25">
      <c r="A14">
        <v>2012</v>
      </c>
      <c r="B14">
        <v>4.6726999999999999</v>
      </c>
      <c r="C14" s="42">
        <v>56518569.477336004</v>
      </c>
      <c r="D14">
        <v>2.9571999999999998</v>
      </c>
      <c r="H14" s="41"/>
    </row>
    <row r="15" spans="1:8" ht="19" x14ac:dyDescent="0.25">
      <c r="A15">
        <v>2013</v>
      </c>
      <c r="B15">
        <v>4.5137</v>
      </c>
      <c r="C15" s="42">
        <v>45537007.619892001</v>
      </c>
      <c r="D15">
        <v>3.1667999999999998</v>
      </c>
      <c r="H15" s="41"/>
    </row>
    <row r="16" spans="1:8" ht="19" x14ac:dyDescent="0.25">
      <c r="A16">
        <v>2014</v>
      </c>
      <c r="B16">
        <v>4.4260999999999999</v>
      </c>
      <c r="C16" s="42">
        <v>39909789.610542007</v>
      </c>
      <c r="D16">
        <v>3.2705000000000002</v>
      </c>
      <c r="H16" s="41"/>
    </row>
    <row r="17" spans="1:8" ht="19" x14ac:dyDescent="0.25">
      <c r="A17">
        <v>2015</v>
      </c>
      <c r="B17">
        <v>4.3685</v>
      </c>
      <c r="C17" s="42">
        <v>40209714.238356002</v>
      </c>
      <c r="D17">
        <v>3.3662999999999998</v>
      </c>
      <c r="H17" s="41"/>
    </row>
    <row r="18" spans="1:8" ht="19" x14ac:dyDescent="0.25">
      <c r="A18">
        <v>2016</v>
      </c>
      <c r="B18">
        <v>4.3914</v>
      </c>
      <c r="C18" s="42">
        <v>43624963.306727998</v>
      </c>
      <c r="D18">
        <v>3.5173000000000001</v>
      </c>
      <c r="H18" s="41"/>
    </row>
    <row r="19" spans="1:8" ht="19" x14ac:dyDescent="0.25">
      <c r="A19">
        <v>2017</v>
      </c>
      <c r="B19">
        <v>4.2782999999999998</v>
      </c>
      <c r="C19" s="42">
        <v>42306183.016679995</v>
      </c>
      <c r="D19">
        <v>3.5678000000000001</v>
      </c>
      <c r="H19" s="41"/>
    </row>
    <row r="20" spans="1:8" ht="19" x14ac:dyDescent="0.25">
      <c r="A20">
        <v>2018</v>
      </c>
      <c r="B20">
        <v>4.4542999999999999</v>
      </c>
      <c r="C20" s="42">
        <v>40434691.598711997</v>
      </c>
      <c r="D20">
        <v>3.6536</v>
      </c>
      <c r="H20" s="41"/>
    </row>
    <row r="21" spans="1:8" ht="19" x14ac:dyDescent="0.25">
      <c r="A21">
        <v>2019</v>
      </c>
      <c r="B21">
        <v>4.3593999999999999</v>
      </c>
      <c r="C21" s="42">
        <v>47712936.086480156</v>
      </c>
      <c r="D21">
        <v>3.5962000000000001</v>
      </c>
      <c r="H21" s="41"/>
    </row>
    <row r="22" spans="1:8" ht="19" x14ac:dyDescent="0.25">
      <c r="H22" s="41"/>
    </row>
    <row r="23" spans="1:8" ht="19" x14ac:dyDescent="0.25">
      <c r="H23" s="41"/>
    </row>
    <row r="24" spans="1:8" ht="19" x14ac:dyDescent="0.25">
      <c r="H24" s="41"/>
    </row>
    <row r="25" spans="1:8" ht="19" x14ac:dyDescent="0.25">
      <c r="H2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x14ac:dyDescent="0.2"/>
  <sheetData>
    <row r="1" spans="1:1" x14ac:dyDescent="0.2">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x14ac:dyDescent="0.2"/>
  <sheetData>
    <row r="1" spans="1:1" x14ac:dyDescent="0.2">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Microsoft Office User</cp:lastModifiedBy>
  <dcterms:created xsi:type="dcterms:W3CDTF">2022-05-19T12:45:24Z</dcterms:created>
  <dcterms:modified xsi:type="dcterms:W3CDTF">2022-07-27T18:59:03Z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