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4240" yWindow="2800" windowWidth="36940" windowHeight="23640" tabRatio="500" firstSheet="1" activeTab="5"/>
  </bookViews>
  <sheets>
    <sheet name="test.csv" sheetId="1" r:id="rId1"/>
    <sheet name="test.csv (similar)" sheetId="2" r:id="rId2"/>
    <sheet name="test.csv (different sizes)" sheetId="3" r:id="rId3"/>
    <sheet name="test.csv (same size)" sheetId="4" r:id="rId4"/>
    <sheet name="test.csv (same&amp;cached)" sheetId="5" r:id="rId5"/>
    <sheet name="Sheet5" sheetId="6" r:id="rId6"/>
  </sheets>
  <definedNames>
    <definedName name="_xlnm._FilterDatabase" localSheetId="2" hidden="1">'test.csv (different sizes)'!$A$1:$G$13</definedName>
    <definedName name="_xlnm._FilterDatabase" localSheetId="4" hidden="1">'test.csv (same&amp;cached)'!$F$1:$F$67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G9" i="6"/>
  <c r="G10" i="6"/>
  <c r="G11" i="6"/>
  <c r="G12" i="6"/>
  <c r="G13" i="6"/>
  <c r="G3" i="6"/>
  <c r="Q13" i="6"/>
  <c r="I3" i="6"/>
  <c r="S3" i="6"/>
  <c r="I13" i="6"/>
  <c r="F3" i="6"/>
  <c r="F4" i="6"/>
  <c r="Q4" i="6"/>
  <c r="L47" i="6"/>
  <c r="K11" i="6"/>
  <c r="L46" i="6"/>
  <c r="M7" i="6"/>
  <c r="L48" i="6"/>
  <c r="F5" i="6"/>
  <c r="Q5" i="6"/>
  <c r="F6" i="6"/>
  <c r="Q6" i="6"/>
  <c r="F7" i="6"/>
  <c r="Q7" i="6"/>
  <c r="L7" i="6"/>
  <c r="F9" i="6"/>
  <c r="Q9" i="6"/>
  <c r="F11" i="6"/>
  <c r="Q11" i="6"/>
  <c r="M11" i="6"/>
  <c r="L11" i="6"/>
  <c r="L13" i="6"/>
  <c r="L3" i="6"/>
  <c r="J9" i="6"/>
  <c r="J10" i="6"/>
  <c r="H9" i="6"/>
  <c r="H10" i="6"/>
  <c r="H7" i="6"/>
  <c r="H8" i="6"/>
  <c r="J5" i="6"/>
  <c r="J6" i="6"/>
  <c r="H3" i="6"/>
  <c r="H4" i="6"/>
  <c r="J11" i="6"/>
  <c r="J12" i="6"/>
  <c r="H13" i="6"/>
  <c r="J13" i="6"/>
  <c r="G62" i="5"/>
  <c r="G63" i="5"/>
  <c r="G66" i="5"/>
  <c r="E62" i="5"/>
  <c r="E63" i="5"/>
  <c r="E66" i="5"/>
  <c r="G67" i="5"/>
  <c r="F62" i="5"/>
  <c r="F63" i="5"/>
  <c r="F66" i="5"/>
  <c r="F67" i="5"/>
  <c r="D62" i="5"/>
  <c r="D63" i="5"/>
  <c r="D66" i="5"/>
  <c r="B62" i="5"/>
  <c r="B63" i="5"/>
  <c r="B66" i="5"/>
  <c r="D67" i="5"/>
  <c r="C62" i="5"/>
  <c r="C63" i="5"/>
  <c r="C66" i="5"/>
  <c r="C67" i="5"/>
  <c r="G64" i="5"/>
  <c r="G65" i="5"/>
  <c r="F64" i="5"/>
  <c r="F65" i="5"/>
  <c r="E64" i="5"/>
  <c r="E65" i="5"/>
  <c r="D64" i="5"/>
  <c r="D65" i="5"/>
  <c r="C64" i="5"/>
  <c r="C65" i="5"/>
  <c r="B64" i="5"/>
  <c r="B65" i="5"/>
  <c r="G85" i="4"/>
  <c r="G86" i="4"/>
  <c r="G89" i="4"/>
  <c r="E85" i="4"/>
  <c r="E86" i="4"/>
  <c r="E89" i="4"/>
  <c r="G90" i="4"/>
  <c r="F85" i="4"/>
  <c r="F86" i="4"/>
  <c r="F89" i="4"/>
  <c r="F90" i="4"/>
  <c r="D85" i="4"/>
  <c r="D86" i="4"/>
  <c r="D89" i="4"/>
  <c r="B85" i="4"/>
  <c r="B86" i="4"/>
  <c r="B89" i="4"/>
  <c r="D90" i="4"/>
  <c r="C85" i="4"/>
  <c r="C86" i="4"/>
  <c r="C89" i="4"/>
  <c r="C90" i="4"/>
  <c r="G87" i="4"/>
  <c r="G88" i="4"/>
  <c r="F87" i="4"/>
  <c r="F88" i="4"/>
  <c r="E87" i="4"/>
  <c r="E88" i="4"/>
  <c r="D87" i="4"/>
  <c r="D88" i="4"/>
  <c r="C87" i="4"/>
  <c r="C88" i="4"/>
  <c r="B87" i="4"/>
  <c r="B88" i="4"/>
  <c r="G8" i="3"/>
  <c r="G9" i="3"/>
  <c r="G12" i="3"/>
  <c r="E8" i="3"/>
  <c r="E9" i="3"/>
  <c r="E12" i="3"/>
  <c r="G13" i="3"/>
  <c r="F8" i="3"/>
  <c r="F9" i="3"/>
  <c r="F12" i="3"/>
  <c r="F13" i="3"/>
  <c r="D8" i="3"/>
  <c r="D9" i="3"/>
  <c r="D12" i="3"/>
  <c r="B8" i="3"/>
  <c r="B9" i="3"/>
  <c r="B12" i="3"/>
  <c r="D13" i="3"/>
  <c r="C8" i="3"/>
  <c r="C9" i="3"/>
  <c r="C12" i="3"/>
  <c r="C13" i="3"/>
  <c r="G10" i="3"/>
  <c r="G11" i="3"/>
  <c r="F10" i="3"/>
  <c r="F11" i="3"/>
  <c r="E10" i="3"/>
  <c r="E11" i="3"/>
  <c r="D10" i="3"/>
  <c r="D11" i="3"/>
  <c r="C10" i="3"/>
  <c r="C11" i="3"/>
  <c r="B10" i="3"/>
  <c r="B11" i="3"/>
  <c r="G92" i="2"/>
  <c r="G93" i="2"/>
  <c r="G96" i="2"/>
  <c r="E92" i="2"/>
  <c r="E93" i="2"/>
  <c r="E96" i="2"/>
  <c r="G97" i="2"/>
  <c r="F92" i="2"/>
  <c r="F93" i="2"/>
  <c r="F96" i="2"/>
  <c r="F97" i="2"/>
  <c r="D92" i="2"/>
  <c r="D93" i="2"/>
  <c r="D96" i="2"/>
  <c r="B92" i="2"/>
  <c r="B93" i="2"/>
  <c r="B96" i="2"/>
  <c r="D97" i="2"/>
  <c r="C92" i="2"/>
  <c r="C93" i="2"/>
  <c r="C96" i="2"/>
  <c r="C97" i="2"/>
  <c r="G94" i="2"/>
  <c r="G95" i="2"/>
  <c r="F94" i="2"/>
  <c r="F95" i="2"/>
  <c r="E94" i="2"/>
  <c r="E95" i="2"/>
  <c r="D94" i="2"/>
  <c r="D95" i="2"/>
  <c r="C94" i="2"/>
  <c r="C95" i="2"/>
  <c r="B94" i="2"/>
  <c r="B95" i="2"/>
  <c r="G249" i="1"/>
  <c r="G250" i="1"/>
  <c r="G253" i="1"/>
  <c r="E249" i="1"/>
  <c r="E250" i="1"/>
  <c r="E253" i="1"/>
  <c r="G254" i="1"/>
  <c r="F249" i="1"/>
  <c r="F250" i="1"/>
  <c r="F253" i="1"/>
  <c r="F254" i="1"/>
  <c r="D249" i="1"/>
  <c r="D250" i="1"/>
  <c r="D253" i="1"/>
  <c r="B249" i="1"/>
  <c r="B250" i="1"/>
  <c r="B253" i="1"/>
  <c r="D254" i="1"/>
  <c r="C249" i="1"/>
  <c r="C250" i="1"/>
  <c r="C253" i="1"/>
  <c r="C254" i="1"/>
  <c r="C251" i="1"/>
  <c r="C252" i="1"/>
  <c r="D251" i="1"/>
  <c r="D252" i="1"/>
  <c r="E251" i="1"/>
  <c r="E252" i="1"/>
  <c r="F251" i="1"/>
  <c r="F252" i="1"/>
  <c r="G251" i="1"/>
  <c r="G252" i="1"/>
  <c r="B251" i="1"/>
  <c r="B252" i="1"/>
  <c r="O11" i="6"/>
  <c r="M23" i="6"/>
  <c r="L15" i="6"/>
  <c r="L5" i="6"/>
  <c r="N7" i="6"/>
  <c r="O7" i="6"/>
  <c r="H5" i="6"/>
  <c r="H6" i="6"/>
  <c r="L25" i="6"/>
  <c r="F8" i="6"/>
  <c r="M5" i="6"/>
  <c r="M17" i="6"/>
  <c r="R3" i="6"/>
  <c r="M3" i="6"/>
  <c r="M15" i="6"/>
  <c r="Q3" i="6"/>
  <c r="K3" i="6"/>
  <c r="N3" i="6"/>
  <c r="N6" i="6"/>
  <c r="K9" i="6"/>
  <c r="I11" i="6"/>
  <c r="I12" i="6"/>
  <c r="M13" i="6"/>
  <c r="M25" i="6"/>
  <c r="N13" i="6"/>
  <c r="P11" i="6"/>
  <c r="N5" i="6"/>
  <c r="P5" i="6"/>
  <c r="I9" i="6"/>
  <c r="I10" i="6"/>
  <c r="H11" i="6"/>
  <c r="H12" i="6"/>
  <c r="N11" i="6"/>
  <c r="K23" i="6"/>
  <c r="K6" i="6"/>
  <c r="K18" i="6"/>
  <c r="I7" i="6"/>
  <c r="I8" i="6"/>
  <c r="L23" i="6"/>
  <c r="F10" i="6"/>
  <c r="L4" i="6"/>
  <c r="N4" i="6"/>
  <c r="K7" i="6"/>
  <c r="J7" i="6"/>
  <c r="J8" i="6"/>
  <c r="L9" i="6"/>
  <c r="J3" i="6"/>
  <c r="J4" i="6"/>
  <c r="F12" i="6"/>
  <c r="M9" i="6"/>
  <c r="M21" i="6"/>
  <c r="L6" i="6"/>
  <c r="M4" i="6"/>
  <c r="M16" i="6"/>
  <c r="K13" i="6"/>
  <c r="K5" i="6"/>
  <c r="I5" i="6"/>
  <c r="I6" i="6"/>
  <c r="M6" i="6"/>
  <c r="N9" i="6"/>
  <c r="P9" i="6"/>
  <c r="K4" i="6"/>
  <c r="I4" i="6"/>
  <c r="P6" i="6"/>
  <c r="P13" i="6"/>
  <c r="O9" i="6"/>
  <c r="K16" i="6"/>
  <c r="O4" i="6"/>
  <c r="L16" i="6"/>
  <c r="P4" i="6"/>
  <c r="Q12" i="6"/>
  <c r="K12" i="6"/>
  <c r="M12" i="6"/>
  <c r="N12" i="6"/>
  <c r="L12" i="6"/>
  <c r="Q10" i="6"/>
  <c r="N10" i="6"/>
  <c r="M10" i="6"/>
  <c r="M22" i="6"/>
  <c r="L10" i="6"/>
  <c r="L22" i="6"/>
  <c r="K10" i="6"/>
  <c r="L17" i="6"/>
  <c r="K15" i="6"/>
  <c r="O3" i="6"/>
  <c r="M18" i="6"/>
  <c r="L21" i="6"/>
  <c r="P3" i="6"/>
  <c r="K17" i="6"/>
  <c r="O5" i="6"/>
  <c r="K25" i="6"/>
  <c r="O13" i="6"/>
  <c r="K19" i="6"/>
  <c r="K21" i="6"/>
  <c r="Q8" i="6"/>
  <c r="N8" i="6"/>
  <c r="K8" i="6"/>
  <c r="K20" i="6"/>
  <c r="L8" i="6"/>
  <c r="M8" i="6"/>
  <c r="M20" i="6"/>
  <c r="M19" i="6"/>
  <c r="P7" i="6"/>
  <c r="L19" i="6"/>
  <c r="O6" i="6"/>
  <c r="L18" i="6"/>
  <c r="M24" i="6"/>
  <c r="L20" i="6"/>
  <c r="P8" i="6"/>
  <c r="K22" i="6"/>
  <c r="O10" i="6"/>
  <c r="K24" i="6"/>
  <c r="O12" i="6"/>
  <c r="O8" i="6"/>
  <c r="P10" i="6"/>
  <c r="L24" i="6"/>
  <c r="P12" i="6"/>
</calcChain>
</file>

<file path=xl/sharedStrings.xml><?xml version="1.0" encoding="utf-8"?>
<sst xmlns="http://schemas.openxmlformats.org/spreadsheetml/2006/main" count="614" uniqueCount="287">
  <si>
    <t># url</t>
  </si>
  <si>
    <t>deskIE_clear.csv</t>
  </si>
  <si>
    <t>ios_clear.csv</t>
  </si>
  <si>
    <t>nexus5chrome_clear.csv</t>
  </si>
  <si>
    <t>http://adserv.quality-channel.de/5/www.spiegel.de/homepage/center/L30/995271924/RightWis/qc/ON02X20005XX1/ON02X20005XX1_04.html/53454a7a446c4c373373494142705a61?_RM_EMPTY_</t>
  </si>
  <si>
    <t>http://adserv.quality-channel.de/5/www.spiegel.de/homepage/center/L30/21534124/TopRight/qc/flash-test-spon/flash-test-spon_5.html/53454a7a446c4c3734443441412b516c?_RM_EMPTY_</t>
  </si>
  <si>
    <t>http://adserv.quality-channel.de/RealMedia/ads/Creatives/qc/ON02X20005XX1/W_RB_1_230_230.gif</t>
  </si>
  <si>
    <t>https://script.ioam.de/iam.js</t>
  </si>
  <si>
    <t>http://c.spiegel.de/nm_empty.gif?url=http%3A//www.spiegel.de/&amp;referrer=&amp;sp.site=1&amp;sp.atyp=1000&amp;sp.szw=1001&amp;sp.aid=18&amp;sp.channel=18&amp;sp.be=homepage/center</t>
  </si>
  <si>
    <t>http://adserv.quality-channel.de/RealMedia/ads/adstream_lx.ads/www.spiegel.de/homepage/center/L30/21534124/x55/qc/flash-test/flash0.gif/53454a7a446c4c3734443441412b516c?_RM_EMPTY_</t>
  </si>
  <si>
    <t>http://dc16.s290.meetrics.net/bb-mx/submit?/xN0PF3WAAX0zFqf/ap00FivF4fF0lFhzFlyFhysF1wAX0zFLbjap00FivF4fF0lFhzFlyFhysF1wAX0zFNP0ap00FivF4fF0lFhzFlyFhysF1wAX0zF7/iap00FivF4fF0lFhzFlyFhysF1wAX0zFikFap00FivF4fF0lFhzFlyFhysF1wAX0zFUwvap00FivF4fF0lFhzFlyFhysF1wAX0zFuLUap00FivF4fF0lFhzFlyFhysF1wAX0zFg3nap00FivF4fF0lFhzFlyFhysF1wAX0zFqMlao00FzwFhtFfsFpuFlBFhysF1wAX0zF6Kdao00FzwFhtFfsFpuFlBFhysF1wAX0zF7QCao00FzwFhtFfsFpuFlBFhysF1wAX0zFHDBao00FzwFhtFfsFpuFlBFhysF1wAX0zFvOiao00FzwFhtFfsFpuFlBFhysF1wAX0zFgeUao00FzwFhtFfsFpuFlBFhysF1wAX0zFKOeao00FzwFhtFfsFpuFlBFhysF1wAX0zFtBPap00FivF4fF0lFhzFlyFhysF1wAX0zF3+9ap00FivF4fF0lFhzFlyFhysF1wAkl2F22AyyA5BEKktFLkqFFlqwF45A34A43AOprFfNbD7wkFTQFJFFHFFMgBPOFMJFOFFgtAgOEhjFoyFpjFo0FluF+p1Fkk3B2jEj3B1lEt1Ah4BytA0hEhlFthE20A3tAj2Bl0B51Ah1BhjFhlFLkmFBTkzFASksFIKEOKAVHDmDA7BAiAAMX98AAAAAGA3LFE0BlBFEOKAyNDmDAICAlAAMqf/AAAAAGAIFFIzBDCFEOKAEQDmDAICAhAAMLbjAAAAAGALiFlQFYBFEOKA/WDmDA7BAXAAMNP0AAAAAGAJuFPHFLBFEOKAEZDmDA7BATAAM7/iAAAAAGARxFWiFHBFEOKARgDmDA7BAOAAMikFAAAAAGAhrFOjFGBFEOKAWiDmDAICAaAAMUwvAAAAAGAimF5yBKCFEOKAZpDmDAICAjAAMuLUAAAAAGAUpF4qEtCFEOKArrDmDAICAbAAMg3nAAAAAGAlZF1TFzBFEYAAmyDiJAdAAUAAMqMlAAAAAGA4QEakFDBFEYAAIzDiJAdAAfAAM6KdAAAAAGAvsEvKENBFEYAAqzDiJAdAAXAAM7QCAAAAAGA3oFBMFwBFEYAAM0DiJA6AA8AAMHDBAAAAAGAGXFW1BwCEEYAAL1DiJAdAAaAAMvOiAAAAAGASPFXlFmBFEYAAt1DiJAdAAZAAMgeUAAAAAGAaKFSzB2DEEYAAP2DiJAdAAqAAMKOeAAAAAGAD2BG1BsBFEOKAmyDmDA7BAQAAMtBPAAAAAGA1RF0xE0BEEOKAr0DmDANAAPAAM3+9AAAAAGASyBriEKBF</t>
  </si>
  <si>
    <t>https://magazin.spiegel.de/EpubDelivery/image/SP/2014/7/img-co-sp-2014-007-0095-01-bi-quer.jpg/web/9a29438c3ba7cd2cc5e3b45b952b8bc1/500</t>
  </si>
  <si>
    <t>http://adserv.quality-channel.de/RealMedia/ads/adstream_lx.ads/www.spiegel.de/homepage/center/L30/825958049/x04/qc/ON52X5959XLOGOBOX/ON52X5959XLOGOBOX_11.html/53454a7a446c4c3733334d4141714f48?_RM_EMPTY_</t>
  </si>
  <si>
    <t>http://dc59.s290.meetrics.net/bb-mx/submit?/cUYbEIGAAX0zFV2sdr00F2pFklFvfF0lFhzFlyFhysF1wAX0zF3PCap00FivF4fF0lFhzFlyFhysF1wAX0zFbqUap00FivF4fF0lFhzFlyFhysF1wAX0zF4G8ap00FivF4fF0lFhzFlyFhysF1wAX0zFA2Pap00FivF4fF0lFhzFlyFhysF1wAX0zFk/4ap00FivF4fF0lFhzFlyFhysF1wAX0zFoA3ap00FivF4fF0lFhzFlyFhysF1wAX0zFteKap00FivF4fF0lFhzFlyFhysF1wAX0zFX5wap00FivF4fF0lFhzFlyFhysF1wAX0zFxq9ap00FivF4fF0lFhzFlyFhysF1wAX0zF5W0ap00FivF4fF0lFhzFlyFhysF1wAX0zFbYmap00FivF4fF0lFhzFlyFhysF1wAX0zF0VOap00FivF4fF0lFhzFlyFhysF1wAX0zFqc+ap00FivF4fF0lFhzFlyFhysF1wAX0zF19zap00FivF4fF0lFhzFlyFhysF1wAX0zF879ap00FivF4fF0lFhzFlyFhysF1wAX0zFwBKap00FivF4fF0lFhzFlyFhysF1wAX0zF5a3ap00FivF4fF0lFhzFlyFhysF1wAX0zFC/jap00FivF4fF0lFhzFlyFhysF1wAX0zF9V3ap00FivF4fF0lFhzFlyFhysF1wAX0zFdnkap00FivF4fF0lFhzFlyFhysF1wAX0zF14bap00FivF4fF0lFhzFlyFhysF1wAX0zFah0ap00FivF4fF0lFhzFlyFhysF1wATkzFASksF8MElIAY+AgCAcCAYAAMYDBAAAAAGABZFavB2BFEULAY+AgCAcCAZAAMV2sAAAAAGAmYF1VFqBFEOKAkPBmDAKCAVAAM3PCAAAAAGAE4B0xAqBFEOKA4RBmDAKCAXAAMbqUAAAAAGAkkFMQFVCFEOKATZBmDAXCA5AAM4G8AAAAAGAytFUWFFBFEOKA0bBmDAKCAYAAMA2PAAAAAGAn5FnwFaBFEOKAgfBmDAKCA8AAMk/4AAAAAGA0HEwIFsCFEOKA0hBmDAKCAoAAMoA3AAAAAGAj1FiRFOCFEOKAdmBmDAKCAkAAMteKAAAAAGAysFEDF3DEEOKAxoBmDAKCAfAAMX5wAAAAAGA34BHyF2CEEOKAavBmDAKCAYAAMxq9AAAAAGA55AwBEKBFEOKAuxBmDACEAeAAM5W0AAAAAGArvFlDFBCFEOKAp4BmDAKCAeAAMbYmAAAAAGAkCFWlF1DEEOKA96BmDAXCAkAAM0VOAAAAAGAF0BmQFpBFEOKA3+BmDAKCAWAAMqc+AAAAAGABZFGvFPCFEOKAKBCmDAKCAeAAM19zAAAAAGAPDFyvAYCFEOKA2ECmDAXCA6AAM879AAAAAGA1OFXmFwBFEOKAYHCmDAKCAfAAMwBKAAAAAGA1qEOwByCFEOKAELCmDAKCArAAM5a3AAAAAGAyMExvExBFEOKAXNCmDA8BAiAAMC/jAAAAAGA3LFE0BlBFEOKA2QCmDAKCAlAAM9V3AAAAAGAIFFIzBDCFEOKAJTCmDAKCAhAAMdnkAAAAAGALiFlQFYBFEOKA1WCmDAKCAXAAM14bAAAAAGAJuFPHFLBF</t>
  </si>
  <si>
    <t>http://adserv.quality-channel.de/5/www.spiegel.de/homepage/center/L30/1907975040/RightRei/qc/ON05XX6993XX3/ON05XX6993XX3_04.html/53454a7a446c4c373448514142534939?_RM_EMPTY_</t>
  </si>
  <si>
    <t>http://adserv.quality-channel.de/RealMedia/ads/Creatives/qc/ON01X6971XBILLBOARDHOME01/01_LOTTO_6aus49_171213.swf?clicktag=http://adserv.quality-channel.de/RealMedia/ads/click_lx.ads/www.spiegel.de/homepage/center/L30/296971831/Middle4/qc/ON01X6971XBILLBOARDHOME01/ON01X6971XBILLBOARDHOME01_01.html/53454a7a446c4c373373494142705a61?http://ad3.adfarm1.adition.com/redi?sid=2556775%26kid=573428%26bid=2383778&amp;clicktarget=_blank</t>
  </si>
  <si>
    <t>http://de.ioam.de/tx.io?st=spiegel&amp;cp=spon-www-18-0&amp;sv=ke&amp;pt=CP&amp;rf=&amp;r2=&amp;ur=www.spiegel.de&amp;xy=360x592x32&amp;lo=US%2FVirginia&amp;cb=0008&amp;vr=303&amp;id=gncqq8&amp;lt=1392238448035&amp;ev=&amp;cs=98ecf7&amp;mo=1&amp;sr=71</t>
  </si>
  <si>
    <t>http://adserv.quality-channel.de/5/www.spiegel.de/homepage/center/L30/859200780/Top1/qc/ON01X7005XBEZFUELLER14/ON01X7005XBEZFUELLER14_01.html/53454a7a446c4c3734443441412b516c?_RM_EMPTY_</t>
  </si>
  <si>
    <t>http://cdn4.spiegel.de/images/image-545323-custom-elju.jpg</t>
  </si>
  <si>
    <t>http://cdn3.spiegel.de/images/image-656332-thumbbiga-kdrk.jpg</t>
  </si>
  <si>
    <t>http://adserv.quality-channel.de/5/www.spiegel.de/homepage/center/L30/296971831/Middle4/qc/ON01X6971XBILLBOARDHOME01/ON01X6971XBILLBOARDHOME01_01.html/53454a7a446c4c373373494142705a61?_RM_EMPTY_</t>
  </si>
  <si>
    <t>http://www.spiegel.de/static/sys/v10/icons/wetter_icons.png</t>
  </si>
  <si>
    <t>http://adserv.quality-channel.de/5/www.spiegel.de/homepage/center/L30/1342987703/RightWis/qc/ON02X20005XX1/ON02X20005XX1_04.html/53454a7a446c4c3733334d4141714f48?_RM_EMPTY_</t>
  </si>
  <si>
    <t>http://adserv.quality-channel.de/5/www.spiegel.de/homepage/center/L30/28778181/Middle/qc/sp-zaehler-011/zaehler.gif/53454a7a446c4c373373494142705a61?_RM_EMPTY_&amp;</t>
  </si>
  <si>
    <t>http://adserv.quality-channel.de/5/www.spiegel.de/homepage/center/L30/1515201614/x05/qc/ON01X6684XLOGOBOXHOME/ON52X5958XLOGOBOX_09.html/53454a7a446c4c3733334d4141714f48?_RM_EMPTY_</t>
  </si>
  <si>
    <t>http://adserv.quality-channel.de/5/www.spiegel.de/homepage/center/L30/885477421/x01/qc/ON01X6978XLOGOBOX/ON01X6978XLOGOBOX_02.html/53454a7a446c4c3734443441412b516c?_RM_EMPTY_</t>
  </si>
  <si>
    <t>http://adserv.quality-channel.de/RealMedia/ads/Creatives/qc/ON01X6684XLOGOBOXHOME/NEUDE_Logo_Adjustment_Web_140x40.jpg</t>
  </si>
  <si>
    <t>http://adserv.quality-channel.de/5/www.spiegel.de/homepage/center/L30/60541430/RightRei/qc/ON05XX6993XX3/ON05XX6993XX3_04.html/53454a7a446c4c373373494142705a61?_RM_EMPTY_</t>
  </si>
  <si>
    <t>http://cdn4.spiegel.de/images/image-657323-breitwandaufmacher-ocax.jpg</t>
  </si>
  <si>
    <t>http://adserv.quality-channel.de/5/www.spiegel.de/homepage/center/L30/1167402125/x03/qc/ON02XX6993XX4/ON02XX6993XX4_10.html/53454a7a446c4c373373494142705a61?_RM_EMPTY_</t>
  </si>
  <si>
    <t>http://adserv.quality-channel.de/RealMedia/ads/Creatives/qc/ON23XX4454XX2013X21_A/VB_digiSP_230x112_iPad_Mini.gif</t>
  </si>
  <si>
    <t>http://adserv.quality-channel.de/RealMedia/ads/Creatives/qc/ON23XX4454XX2013X21/ON23XX4454XX2013X21_08.html?url=http://adserv.quality-channel.de/RealMedia/ads/click_lx.ads/www.spiegel.de/homepage/center/L30/1724315558/x21/qc/ON23XX4454XX2013X21/ON23XX4454XX2013X21_07.html/53454a7a446c4c3733334d4141714f48?&amp;path=http://adserv.quality-channel.de/RealMedia/ads/Creatives/qc/ON23XX4454XX2013X21/</t>
  </si>
  <si>
    <t>http://www.spiegel.de/layout/js/http/javascript-V4-7-1.js</t>
  </si>
  <si>
    <t>http://cdn1.spiegel.de/images/image-657324-thumb-jvlg.jpg</t>
  </si>
  <si>
    <t>http://adserv.quality-channel.de/RealMedia/ads/Creatives/qc/ON23XX4454XX2013X21_A/VB_DigiSP_230x112_Dell_Venue.gif</t>
  </si>
  <si>
    <t>http://adserv.quality-channel.de/5/www.spiegel.de/homepage/center/L30/1601340436/Middle/qc/sp-zaehler-011/zaehler.gif/53454a7a446c4c373448514142534939?_RM_EMPTY_&amp;</t>
  </si>
  <si>
    <t>http://www.spiegel.de/static/sys/v10/icons/twitter_14.png</t>
  </si>
  <si>
    <t>http://adserv.quality-channel.de/RealMedia/ads/adstream_mjx.ads/www.spiegel.de/homepage/center/1326923404@BottomBottom1Bottom2Bottom3LeftMiddleMiddle1Middle2Middle3Middle4Position1Position2RightRight1Right2Right3Right4Right5RightAutRightEinRightGesRightKarRightKulRightNetRightPanRightPolRightReiRightSpaRightSpoRightUniRightWirRightWisSpezialSub1Sub2Top1Top2TopRightVMiddle2VMiddleVRightx01x02x03x04x05x06x07x08x09x10x11x12x20x21x22x23x70</t>
  </si>
  <si>
    <t>http://adserv.quality-channel.de/5/www.spiegel.de/homepage/center/L30/1786827040/Top1/qc/ON01X7005XBEZFUELLER14/ON01X7005XBEZFUELLER14_01.html/53454a7a446c4c3733334d4141714f48?_RM_EMPTY_</t>
  </si>
  <si>
    <t>http://adserv.quality-channel.de/5/www.spiegel.de/homepage/center/L30/1350532784/Bottom/qc/container-eCommerce-spon-Logobox/container-eCommerce-spon-Logobox_01.html/53454a7a446c4c3733334d4141714f48?_RM_EMPTY_</t>
  </si>
  <si>
    <t>http://www.spiegel.de/static/sys/v10/bg/bg_footer-partner-sprite.png</t>
  </si>
  <si>
    <t>http://cdn3.spiegel.de/images/image-429066-thumbsmall-stmf.png</t>
  </si>
  <si>
    <t>http://www.spiegel.de/static/sys/v10/buttons/spiegelblog.png</t>
  </si>
  <si>
    <t>http://cdn4.spiegel.de/images/image-656803-hpressortboxleft-htwi.jpg</t>
  </si>
  <si>
    <t>http://adserv.quality-channel.de/5/www.spiegel.de/homepage/center/L30/1528375449/x02/qc/ON01X6960XLOGOBOX/ON01X6960XLOGOBOX_02.html/53454a7a446c4c373373494142705a61?_RM_EMPTY_</t>
  </si>
  <si>
    <t>http://dc72.s290.meetrics.net/bb-mx/submit?/r29HDNKAAX0zFAC3ap00FivF4fF0lFhzFlyFhysF1wAX0zFdCjap00FivF4fF0lFhzFlyFhysF1wAX0zFct6ap00FivF4fF0lFhzFlyFhysF1wAX0zFTLYap00FivF4fF0lFhzFlyFhysF1wAX0zFCd+ap00FivF4fF0lFhzFlyFhysF1wAX0zF3pTap00FivF4fF0lFhzFlyFhysF1wAX0zFpSrap00FivF4fF0lFhzFlyFhysF1wAX0zFCt+ap00FivF4fF0lFhzFlyFhysF1wAX0zFbpHap00FivF4fF0lFhzFlyFhysF1wAX0zFwlPap00FivF4fF0lFhzFlyFhysF1wAX0zFdDxap00FivF4fF0lFhzFlyFhysF1wAX0zFEimap00FivF4fF0lFhzFlyFhysF1wAX0zFhM2ap00FivF4fF0lFhzFlyFhysF1wAX0zFHRbap00FivF4fF0lFhzFlyFhysF1wAX0zFdlSap00FivF4fF0lFhzFlyFhysF1wAX0zFfkFap00FivF4fF0lFhzFlyFhysF1wAX0zFkttap00FivF4fF0lFhzFlyFhysF1wAX0zFv1Dap00FivF4fF0lFhzFlyFhysF1wAX0zF2Auap00FivF4fF0lFhzFlyFhysF1wAX0zF+4bdr00F2pFklFvfF0lFhzFlyFhysF1wAX0zFA/udr00F2pFklFvfF0lFhzFlyFhysF1wAX0zFAyvdr00F2pFklFvfF0lFhzFlyFhysF1wAX0zFYDBdr00F2pFklFvfF0lFhzFlyFhysF1wATkzFASksF8MEYAAFnAiJA6AAcAAM4wNAAAAAGAm1BzPEhBFEYAAEoAiJA6AA8AAMAC3AAAAAGAjZFEhFWDFEYAA9uAiJA6AA4AAMdCjAAAAAGAu5FE3FxBFEYAA8vAiJA6AAtAAMct6AAAAAGAqlFujF0EFEYAAY2AiJA6AA6AAMTLYAAAAAGAQQFhSF5BFEYAAX3AiJA6AAtAAMCd+AAAAAGAraFLSF3BFEYAAW4AiJA6AA5AAM3pTAAAAAGAjuFKwFxDFEYAAV5AiJA6AAoAAMpSrAAAAAGAxhFT0FCBFEYAAQABiJA6AAxAAMCt+AAAAAGA2KFI2FDEFEYAAPBBiJA6AAzAAMbpHAAAAAGA4BEwRFrCFEYAAOCBiJAdAAlAAMwlPAAAAAGAMxBqaFECFEYAAKIBiJAdAAPAAMdDxAAAAAGAqHF5GE4CEEYAAsIBiJA6AAxAAMEimAAAAAGA2KFI2FDEFEYAArJBiJAdAApAAMhM2AAAAAGAx4FVvFoBFEYAANKBiJA6AAzAAMHRbAAAAAGA4BEwRFrCFEYAAbLB2CAICAXAAMdlSAAAAAGAHpF30EIDFEODAbLBWDAICAUAAMfkFAAAAAGAHzBvUE6BFEkGAbLBWDAICAiAAMkttAAAAAGAlxBVCFOCFEYAAfTBiJAdAAmAAMv1DAAAAAGA2oElRFPEFEYAABUBiJAdAAVAAM2AuAAAAAGAvnE04AvBFEYAAcbBgCAsCAhAAM+4bAAAAAGAtMFZ3FzDEEHDAcbBgCAfCAiAAMA/uAAAAAGAYDFiTFwCEE2FAcbBgCAsCA4AAMAyvAAAAAGA5hEvVFyBF</t>
  </si>
  <si>
    <t>http://dc59.s290.meetrics.net/bb-mx/submit?/cUYbFpKAAX0zFLhgap00FivF4fF0lFhzFlyFhysF1wAX0zFNkOap00FivF4fF0lFhzFlyFhysF1wAX0zFRcHap00FivF4fF0lFhzFlyFhysF1wAX0zFb1aap00FivF4fF0lFhzFlyFhysF1wAX0zFcRvao00FzwFhtFfsFpuFlBFhysF1wAX0zFYRIao00FzwFhtFfsFpuFlBFhysF1wAX0zFACvao00FzwFhtFfsFpuFlBFhysF1wAX0zFlxvao00FzwFhtFfsFpuFlBFhysF1wAX0zFHv2ao00FzwFhtFfsFpuFlBFhysF1wAX0zFfM9ao00FzwFhtFfsFpuFlBFhysF1wAX0zF6fPao00FzwFhtFfsFpuFlBFhysF1wAX0zFrykap00FivF4fF0lFhzFlyFhysF1wAX0zFJSuap00FivF4fF0lFhzFlyFhysF1wAkl2F22AyyAxBEKktFLkqFFlqwF45A34A43AOprFfNbD7wkFTQFJFFHFFMgBPOFMJFOFFgtAgOEhjFoyFpjFo0FluF+p1Fk0iEwlExzAxwAtlEy2AztA0jEi3Bt4AkmF5tAl1B43AzwAi5ByhEzkELkmFBTkzFASksF4HEOKAJZCmDA8BATAAMah0AAAAAGARxFWiFHBFEOKAncCmDA8BAOAAMLhgAAAAAGAhrFOjFGBFEOKAteCmDAKCAaAAMNkOAAAAAGAimF5yBKCFEOKAZiCmDAKCAjAAMRcHAAAAAGAUpF4qEtCFEOKAskCmDAKCAbAAMb1aAAAAAGAlZF1TFzBFEYAAYoCiJARAAUAAMcRvAAAAAGA4QEakFDBFEYAAuoCiJARAAfAAMYRIAAAAAGAvsEvKENBFEYAAEpCiJARAAXAAMACvAAAAAGA3oFBMFwBFEYAAapCiJAiAA8AAMlxvAAAAAGAGXFW1BwCEEYAABqCiJARAAaAAMHv2AAAAAGASPFXlFmBFEYAAXqCiJARAAZAAMfM9AAAAAGAaKFSzB2DEEYAAtqCiJARAAqAAM6fPAAAAAGAD2BG1BsBFEOKAYoCmDA8BAQAAMrykAAAAAGA1RF0xE0BEEOKAeqCmDAOAAPAAMJSuAAAAAGASyBriEKBF</t>
  </si>
  <si>
    <t>http://cdn4.spiegel.de/images/image-657217-thumb-luta.jpg</t>
  </si>
  <si>
    <t>http://adserv.quality-channel.de/RealMedia/ads/Creatives/default/empty.gif</t>
  </si>
  <si>
    <t>http://adserv.quality-channel.de/RealMedia/ads/adstream_lx.ads/www.spiegel.de/homepage/center/L30/712964549/x57/qc/flash-test/linux.gif/53454a7a446c4c3733334d4141714f48?_RM_EMPTY_</t>
  </si>
  <si>
    <t>http://adserv.quality-channel.de/5/www.spiegel.de/homepage/center/L30/1843204895/x01/qc/ON01X6978XLOGOBOX/ON01X6978XLOGOBOX_02.html/53454a7a446c4c3733334d4141714f48?_RM_EMPTY_</t>
  </si>
  <si>
    <t>http://dc59.s290.meetrics.net/bb-mx/submit?/cUYbCSEAAX0zFSm3gt00FthFnhF6pFutB0lFhzFlyFhysF1wAX0zFE+Cgt00FthFnhF6pFutB0lFhzFlyFhysF1wAX0zF7gdgt00FthFnhF6pFutB0lFhzFlyFhysF1wAX0zFWLsgt00FthFnhF6pFutB0lFhzFlyFhysF1wAX0zFi1bgt00FthFnhF6pFutB0lFhzFlyFhysF1wAX0zF1lLgt00FthFnhF6pFutB0lFhzFlyFhysF1wAX0zF6nKgt00FthFnhF6pFutB0lFhzFlyFhysF1wAX0zF8bCgt00FthFnhF6pFutB0lFhzFlyFhysF1wAX0zFUYfap00Fh1FnlFuiFspFjrFhysF1wAX0zFKFaao00F0vFwfF0oFltFhBFhysF1wAX0zFvHCao00F0vFwfF0oFltFhBFhysF1wAX0zFkhIao00F0vFwfF0oFltFhBFhysF1wAX0zFGJ8ao00F0vFwfF0oFltFhBFhysF1wAX0zFE8Zap00FivF4fF0lFhzFlyFhysF1wAX0zFtdjap00FivF4fF0lFhzFlyFhysF1wAX0zFBKVap00FivF4fF0lFhzFlyFhysF1wAX0zFu96ap00FivF4fF0lFhzFlyFhysF1wAX0zFaXGap00FivF4fF0lFhzFlyFhysF1wAX0zFJaKap00FivF4fF0lFhzFlyFhysF1wAX0zFaB8ap00FivF4fF0lFhzFlyFhysF1wAX0zFtdIap00FivF4fF0lFhzFlyFhysF1wAX0zFdQRap00FivF4fF0lFhzFlyFhysF1wAX0zF4wNap00FivF4fF0lFhzFlyFhysF1wATkzFASksFYMEYAAp4BiJAGDAQEAMSm3AAAAAGAriF0mEpBFEYAA3+BiJAGDAyEAME+CAAAAAGAhFF4qE5BFEYAA2ECiJAGDAbEAM7gdAAAAAGAiIFBFFpBFEYAAELCiJAGDAZEAMWLsAAAAAGA4uE5zBMBFEYAA2QCiJAGDAXEAMi1bAAAAAGABxB1EE0BFEYAA1WCiJAGDADEAM1lLAAAAAGAw6FR2BDEFEYAAncCiJAGDA/EAM6nKAAAAAGAwvFFCFMBFEYAAZiCiJAGDAdEAM8bCAAAAAGAqyFkWFiCFEYAA8rCcNAfPAkAAMUYfAAAAAGA33FwwBaCFERDAKEA4CAMAAiAAMKFaAAAAAGAxUFWTFiDFENGAKEAGBAMAALAAMvHCAAAAAGAjDFP6FNCFEWHAKEAgBAMAAQAAMkhIAAAAAGAHoFrvEiEFE5IAKEA3AAMAAJAAMGJ8AAAAAGAx3F5FExCFEOKAnUAmDAnCAiAAME8ZAAAAAGAK2BV2BxDFEYAAfPAiJAQAAuAAMtdjAAAAAGAwFF3NFpBFEYAA0PAiJAQAAuAAMBKVAAAAAGA5aEvmE4BFEYAAJQAiJAQAAkAAMu96AAAAAGAvPEtUFYBFEYAAeQAiJAQAA0AAMaXGAAAAAGAzVF2uEjBFEYAA0TAiJAQAAmAAMJaKAAAAAGAB4F2NFwCEEYAAJUAiJAQAAuAAMaB8AAAAAGAXlF2WE2DFEYAAeUAiJAQAAfAAMtdIAAAAAGAwUF5mF5DEEYAABcAiJAQAAaAAMdQRAAAAAGAzHFnzFxBF</t>
  </si>
  <si>
    <t>http://cdn2.spiegel.de/images/image-657011-videothumb-wkgf.jpg</t>
  </si>
  <si>
    <t>http://adserv.quality-channel.de/5/www.spiegel.de/homepage/center/L30/886258805/x03/qc/ON02XX6993XX4/ON02XX6993XX4_10.html/53454a7a446c4c373373494142705a61?_RM_EMPTY_</t>
  </si>
  <si>
    <t>http://cdn3.spiegel.de/images/image-126816-hpcolumnrightsquare-ijsr.jpg</t>
  </si>
  <si>
    <t>http://c.spiegel.de/nm_empty.gif?url=http%3A//www.spiegel.de/&amp;referrer=&amp;sp.site=1&amp;sp.atyp=1000&amp;sp.szw=1001&amp;sp.aid=18&amp;sp.channel=18&amp;sp.be=homepage/center&amp;sp.vc2=0-3</t>
  </si>
  <si>
    <t>https://magazin.spiegel.de/EpubDelivery/image/title/SP/2014/7/160.html</t>
  </si>
  <si>
    <t>http://adserv.quality-channel.de/5/www.spiegel.de/homepage/center/L30/96064133/Middle4/qc/ON01X6971XBILLBOARDHOME01/ON01X6971XBILLBOARDHOME01_01.html/53454a7a446c4c373373494142705a61?_RM_EMPTY_</t>
  </si>
  <si>
    <t>http://cdn1.spiegel.de/images/image-573918-hpcolumnright-flnp.jpg</t>
  </si>
  <si>
    <t>http://adserv.quality-channel.de/5/www.spiegel.de/homepage/center/L30/811874542/Middle4/qc/ON01X6971XBILLBOARDHOME01/ON01X6971XBILLBOARDHOME01_01.html/53454a7a446c4c3733334d4141714f48?_RM_EMPTY_</t>
  </si>
  <si>
    <t>http://adserv.quality-channel.de/RealMedia/ads/adstream_lx.ads/www.spiegel.de/homepage/center/L30/1821140482/x04/qc/ON52X5959XLOGOBOX/ON52X5959XLOGOBOX_12.html/53454a7a446c4c3734443441412b516c?_RM_EMPTY_</t>
  </si>
  <si>
    <t>http://cdn2.spiegel.de/images/image-657079-hpressortboxleft-tokx.jpg</t>
  </si>
  <si>
    <t>http://adserv.quality-channel.de/RealMedia/ads/Creatives/qc/ON23XX4454XX2013X21/ON23XX4454XX2013X21_17.html?url=http://adserv.quality-channel.de/RealMedia/ads/click_lx.ads/www.spiegel.de/homepage/center/L30/752291113/x21/qc/ON23XX4454XX2013X21/ON23XX4454XX2013X21_16.html/53454a7a446c4c373373494142705a61?&amp;path=http://adserv.quality-channel.de/RealMedia/ads/Creatives/qc/ON23XX4454XX2013X21/</t>
  </si>
  <si>
    <t>http://adserv.quality-channel.de/RealMedia/ads/Creatives/qc/ON01X6493XLOGOBOXHOME/immowelt_logo_fin.jpg</t>
  </si>
  <si>
    <t>http://wissen.spiegel.de/wissen/titel/DEIN/2014/2/160/titel.jpg</t>
  </si>
  <si>
    <t>http://cdn4.spiegel.de/images/image-656947-hpressortboxleft-vcyu.jpg</t>
  </si>
  <si>
    <t>http://cdn1.spiegel.de/images/image-657204-hpcolumnright-zepi.jpg</t>
  </si>
  <si>
    <t>http://adserv.quality-channel.de/5/www.spiegel.de/homepage/center/L30/330118380/RightWis/qc/ON02X20005XX1/ON02X20005XX1_04.html/53454a7a446c4c373373494142705a61?_RM_EMPTY_</t>
  </si>
  <si>
    <t>http://adserv.quality-channel.de/5/www.spiegel.de/homepage/center/L30/281490906/Bottom/qc/container-eCommerce-spon-Logobox/container-eCommerce-spon-Logobox_01.html/53454a7a446c4c373373494142705a61?_RM_EMPTY_</t>
  </si>
  <si>
    <t>http://adserv.quality-channel.de/5/www.spiegel.de/homepage/center/L30/879048944/Middle/qc/sp-zaehler-011/zaehler.gif/53454a7a446c4c3733334d4141714f48?_RM_EMPTY_&amp;</t>
  </si>
  <si>
    <t>http://adserv.quality-channel.de/5/www.spiegel.de/homepage/center/L30/1138237812/x05/qc/ON01X6684XLOGOBOXHOME/ON52X5958XLOGOBOX_09.html/53454a7a446c4c3733334d4141714f48?_RM_EMPTY_</t>
  </si>
  <si>
    <t>http://dc59.s290.meetrics.net/bb-mx/submit?/amJLEMGAAX0zFV2sdr00F2pFklFvfF0lFhzFlyFhysF1wAX0zF3PCap00FivF4fF0lFhzFlyFhysF1wAX0zFbqUap00FivF4fF0lFhzFlyFhysF1wAX0zF4G8ap00FivF4fF0lFhzFlyFhysF1wAX0zFA2Pap00FivF4fF0lFhzFlyFhysF1wAX0zFk/4ap00FivF4fF0lFhzFlyFhysF1wAX0zFoA3ap00FivF4fF0lFhzFlyFhysF1wAX0zFteKap00FivF4fF0lFhzFlyFhysF1wAX0zFX5wap00FivF4fF0lFhzFlyFhysF1wAX0zFxq9ap00FivF4fF0lFhzFlyFhysF1wAX0zF5W0ap00FivF4fF0lFhzFlyFhysF1wAX0zFbYmap00FivF4fF0lFhzFlyFhysF1wAX0zF0VOap00FivF4fF0lFhzFlyFhysF1wAX0zFqc+ap00FivF4fF0lFhzFlyFhysF1wAX0zF19zap00FivF4fF0lFhzFlyFhysF1wAX0zF879ap00FivF4fF0lFhzFlyFhysF1wAX0zFwBKap00FivF4fF0lFhzFlyFhysF1wAX0zF5a3ap00FivF4fF0lFhzFlyFhysF1wAX0zFC/jap00FivF4fF0lFhzFlyFhysF1wAX0zF9V3ap00FivF4fF0lFhzFlyFhysF1wAX0zFdnkap00FivF4fF0lFhzFlyFhysF1wAX0zF14bap00FivF4fF0lFhzFlyFhysF1wAX0zFah0ap00FivF4fF0lFhzFlyFhysF1wATkzFASksF8MElIAY+AgCAcCAYAAMYDBAAAAAGABZFavB2BFEULAY+AgCAcCAZAAMV2sAAAAAGAmYF1VFqBFEOKAkPBmDAKCAVAAM3PCAAAAAGAE4B0xAqBFEOKA4RBmDAKCAXAAMbqUAAAAAGAkkFMQFVCFEOKATZBmDAXCA5AAM4G8AAAAAGAytFUWFFBFEOKA0bBmDAKCAYAAMA2PAAAAAGAn5FnwFaBFEOKAgfBmDAKCA8AAMk/4AAAAAGA0HEwIFsCFEOKA0hBmDAKCAoAAMoA3AAAAAGAj1FiRFOCFEOKAdmBmDAKCAkAAMteKAAAAAGAysFEDF3DEEOKAxoBmDAKCAfAAMX5wAAAAAGA34BHyF2CEEOKAavBmDAKCAYAAMxq9AAAAAGA55AwBEKBFEOKAuxBmDACEAeAAM5W0AAAAAGArvFlDFBCFEOKAp4BmDAKCAeAAMbYmAAAAAGAkCFWlF1DEEOKA96BmDAXCAkAAM0VOAAAAAGAF0BmQFpBFEOKA3+BmDAKCAWAAMqc+AAAAAGABZFGvFPCFEOKAKBCmDAKCAeAAM19zAAAAAGAPDFyvAYCFEOKA2ECmDAXCA6AAM879AAAAAGA1OFXmFwBFEOKAYHCmDAKCAfAAMwBKAAAAAGA1qEOwByCFEOKAELCmDAKCArAAM5a3AAAAAGAyMExvExBFEOKAXNCmDA8BAiAAMC/jAAAAAGA3LFE0BlBFEOKA2QCmDAKCAlAAM9V3AAAAAGAIFFIzBDCFEOKAJTCmDAKCAhAAMdnkAAAAAGALiFlQFYBFEOKA1WCmDAKCAXAAM14bAAAAAGAJuFPHFLBF</t>
  </si>
  <si>
    <t>http://dc59.s290.meetrics.net/bb-mx/submit?/cUYbG2cAAL2mFBLkqFK2kyB45A34A43A6mEllFkiFhjFr6BwyFl0FptFlBFX0zFH+Uap00FivF4fF0lFhzFlyFhysF1wAX0zF6cbdr00F2pFklFvfF0lFhzFlyFhysF1wAX0zF8Mmdr00F2pFklFvfF0lFhzFlyFhysF1wAX0zFUKKdr00F2pFklFvfF0lFhzFlyFhysF1wAX0zFXOGdr00F2pFklFvfF0lFhzFlyFhysF1wAX0zFzpydr00F2pFklFvfF0lFhzFlyFhysF1wAX0zF4ntdr00F2pFklFvfF0lFhzFlyFhysF1wAX0zF9Yqdr00F2pFklFvfF0lFhzFlyFhysF1wAX0zFgvldr00F2pFklFvfF0lFhzFlyFhysF1wAX0zFo8Odr00F2pFklFvfF0lFhzFlyFhysF1wAX0zFx9Rdr00F2pFklFvfF0lFhzFlyFhysF1wAX0zFj8Xap00FivF4fF0lFhzFlyFhysF1wAX0zFvBVap00FivF4fF0lFhzFlyFhysF1wAX0zFYajap00FivF4fF0lFhzFlyFhysF1wAX0zFbFwap00FivF4fF0lFhzFlyFhysF1wAX0zFykfap00FivF4fF0lFhzFlyFhysF1wAX0zFr0eap00FivF4fF0lFhzFlyFhysF1wAUkzFwSPGUAAeAwSAcAAAAP3BAOKA9XABH+UAPCAAIOAY+AB6cbAPBAA3QAY+AB8MmAPBAAmTAY+ABUKKAPCAAVWAY+ABXOGAPBAAEZAY+ABzpyAPBAA4bAY+AB4ntAPBAAneAY+AB9YqAPBAAWhAY+ABgvlAPBAAFkAY+ABo8OAPCAA0mAY+ABx9RAPMCAOKAybABj8XAPCAAOKAjeABvBVAPrBAOKAJjABYajAPHAAOKARpABbFwAPBAAOKA8rABykfAPCAAOKAdsABr0eAPJAAOKAuPBK3PCAPAAAYAAejCK8bCAPAAAYAAY/BKE+CAPAAAYAAuPBK4pEAPBAAgCAqCAMXOGAPAAAOKAejCKRcHAPAAAYAA0pCKYRIAPBAAOKA7HCKwBKAPAAAgCAcCAMUKKAPAAAOKAnmBKteKAPAAAYAAhdCK6nKAPAAAYAAkXCK1lLAPAAAYAAkvBKV+LAPAAAYAAirBK5jMAPBAAOKAf7BK0VOAPAAAOKAnfCKNkOAPAAAgCAqCAMo8OAPAAAYAAyrCK6fPAPAAAOKA+bBKA2PAPAAAgCAcCAMx9RAPBAAOKACSBKbqUAPAAAmDAnCAMH+UAPAAAYAAdZBKy4WAPBAAOKAylCKb1aAPAAAgCA3CAM6cbAPAAAYAAkRCKi1bAPAAAOKAkXCK14bAPBAAYAAaFCK7gdAPAAAYAACtCKUYfAPAAAOKAhdCKLhgAPAAAOKA7NCKC/jAPAAAOKA4TCKdnkAPAAAOKAepCKrykAPBAAgCA3CAMgvlAPAAAYAAqfBKfLmAPAAAgCAqCAM8MmAPAAAOKAL5BKbYmAPAAAoKASGAMFFqAPAAAgCAqCAM9YqAPBAAYAAnmBKGfqAPAAAYAAnLCKWLsAPAAAgCAqCAM4ntAPBAAOKAkrCKJSuAPAAAYAAKqCKACvAPAAAYAAepCKcRvAPAAAYAAfqCKlxvAPAAAOKA6oBKX5wAPBAAgCAqCAMzpyAPPAAOKAKBCC19zAPEAAOKAuxBC5W0APAAAOKA4ZCKah0APAAAYAAGrCKHv2APAAAOKA+hBKoA3APAAAOKAkRCK9V3APAAAOKAnLCK5a3APAAAYAAL5BKSm3APAAAOKAqfBKk/4APBAAOKAdZBK4G8APAAAYAAcrCKfM9APEAAOKAavBCxq9APAAAOKAaFCK879APGAAOKA3+BCqc+ASksFkJEOKA9XAPIALCAbAAMH+UAAAAAGAS3FGPFnBFEIOAY+AAAAAAAnAAM6cbAAAAAGA0REk4BaBFE3QAY+AAAAAAAeAAM8MmAAAAAGAxDEv6FiCFEmTAY+AAAAAAAXAAMUKKAAAAAGAG0F2RF2DEEVWAY+AAAAAAAsAAMXOGAAAAAGAr0A1LELEFEEZAY+AAAAAAAdAAMzpyAAAAAGARyFp4F4BFE4bAY+AAAAAAAnAAM4ntAAAAAGAIyFXYFSCFEneAY+AAAAAAAgAAM9YqAAAAAGAaXFtlF1CFEWhAY+AAAAAAADBAMgvlAAAAAGAkXFywEXDFEFkAY+AAAAAAAwAAMo8OAAAAAGAurBZnFhBFE0mAY+AAAAAAAjAAMx9RAAAAAGALrBixBkBFEOKAybAmDAsCAbAAMj8XAAAAAGAhPFNTFDCFEOKAjeAmDAcAAyAAMvBVAAAAAGA0NES2BIBFEOKAJjAPIAnEAjAAMYajAAAAAGAq1BXtFJCFEOKARpAPIAZCAuAAMbFwAAAAAGA33EtxFkCFEOKA8rAPIAOAArAAMykfAAAAAGAZ6FxSEQBFEOKAdsAPIAOAAfAAMr0eAAAAAGA4ZEmWFFCF</t>
  </si>
  <si>
    <t>http://cdn3.spiegel.de/images/image-657042-thumbbiga-pjfg.jpg</t>
  </si>
  <si>
    <t>http://www.spiegel.de/static/sys/v10/buttons/play-trans_37x37.png</t>
  </si>
  <si>
    <t>http://adserv.quality-channel.de/5/www.spiegel.de/homepage/center/L30/899160879/x21/qc/ON23XX4454XX2013X21_A/ON23XX4454XX2013X21_A_05.html/53454a7a446c4c3734443441412b516c?_RM_EMPTY_</t>
  </si>
  <si>
    <t>http://adserv.quality-channel.de/5/www.spiegel.de/homepage/center/L30/2002133999/x01/qc/ON01X6978XLOGOBOX/ON01X6978XLOGOBOX_02.html/53454a7a446c4c373373494142705a61?_RM_EMPTY_</t>
  </si>
  <si>
    <t>http://adserv.quality-channel.de/5/www.spiegel.de/homepage/center/L30/591335164/Bottom/qc/container-eCommerce-spon-Logobox/container-eCommerce-spon-Logobox_01.html/53454a7a446c4c3734443441412b516c?_RM_EMPTY_</t>
  </si>
  <si>
    <t>http://adserv.quality-channel.de/5/www.spiegel.de/homepage/center/L30/78858003/Top1/qc/ON01X7005XBEZFUELLER14/ON01X7005XBEZFUELLER14_01.html/53454a7a446c4c373373494142705a61?_RM_EMPTY_</t>
  </si>
  <si>
    <t>http://www.google-analytics.com/__utm.gif?utmwv=5.4.7&amp;utms=1&amp;utmn=1097042098&amp;utmhn=www.spiegel.de&amp;utmcs=ISO-8859-1&amp;utmsr=320x480&amp;utmvp=980x1470&amp;utmsc=32-bit&amp;utmul=en-us&amp;utmje=0&amp;utmfl=-&amp;utmdt=SPIEGEL%20ONLINE%20-%20Nachrichten&amp;utmhid=988839988&amp;utmr=-&amp;utmp=%2F&amp;utmht=1392238681008&amp;utmac=UA-26045149-1&amp;utmcc=__utma%3D159392383.1042329240.1392238681.1392238681.1392238681.1%3B%2B__utmz%3D159392383.1392238681.1.1.utmcsr%3D(direct)%7Cutmccn%3D(direct)%7Cutmcmd%3D(none)%3B&amp;aip=1&amp;utmu=qDQ~</t>
  </si>
  <si>
    <t>http://www.spiegel.de/layout/jscfg/http/global-V4-7-1.js</t>
  </si>
  <si>
    <t>http://adserv.quality-channel.de/RealMedia/ads/Creatives/qc/ON01X6960XLOGOBOX/immowelt_logo_fin.jpg</t>
  </si>
  <si>
    <t>http://adserv.quality-channel.de/images/heftwerbung/spon/WP350_SP_350x600.swf?clickTag=http://adserv.quality-channel.de/RealMedia/ads/click_lx.ads/www.spiegel.de/homepage/center/L30/1301515145/Bottom1/qc/ON01X7005XBEZFUELLER14/ON01X7005XBEZFUELLER14_02.html/53454a7a446c4c373373494142705a61?https://www.spiegel-vorteilspaket.de/20130412/?bannerId=SDHWOEIGEN&amp;clicktarget=_blank</t>
  </si>
  <si>
    <t>http://dc16.s290.meetrics.net/bb-mx/submit?/xN0PBaHAA1whFo0F0wF6vAv3E33FuzEwpFlnFlsFukElvBfpyF+k2FoywAx0AtwAxtAy3AtxA26Az5At4A53A44A3tAyuAw1A0uAytAkxB1zAkiF1yAX0zFq3Xap00F0vFwfF0lFhzFlyFhysF1wAX0zFtJSap00FivF4fF0lFhzFlyFhysF1wAX0zFm7dap00F0vFwfF0lFhzFlyFhysF1wAX0zFIosap00F0vFwfF0lFhzFlyFhysF1wAX0zFliyap00F0vFwfF0lFhzFlyFhysF1wAX0zFjsGap00F0vFwfF0lFhzFlyFhysF1wAX0zFOCdap00F0vFwfF0lFhzFlyFhysF1wAX0zFz57ap00F0vFwfF0lFhzFlyFhysF1wAX0zF1Ncap00F0vFwfF0lFhzFlyFhysF1wAX0zFdXVap00F0vFwfF0lFhzFlyFhysF1wAX0zFBiHap00F0vFwfF0lFhzFlyFhysF1wAX0zFWCnRj00FisFvnFhysF1wAX0zFZyXRj00FisFvnFhysF1wAX0zFFFqdr00FolFm0F2vFyzFjoFh1FhysF1wAX0zFEmqdr00FolFm0F2vFyzFjoFh1FhysF1wAX0zF4pEgt00FthFnhF6pFutB0lFhzFlyFhysF1wAX0zFy4Wgt00FthFnhF6pFutB0lFhzFlyFhysF1wAX0zFfLmgt00FthFnhF6pFutB0lFhzFlyFhysF1wAX0zFGfqgt00FthFnhF6pFutB0lFhzFlyFhysF1wAX0zF5jMap00FivFlyFzlFfiFv4FhysF1wAX0zFV+Lgt00FthFnhF6pFutB0lFhzFlyFhysF1wATkzFdFAAAAAA6SRbcdEGGAAAAA6SRbcdEBSksF0LEYAAkHAcNASGAoAAMq3XAAAAAGAo2BWYF5CEEOKANOAmDA1EAyAAMtJSAAAAAGAYBFKtFEBFEYAASUAiJAnGAXEAMm7dAAAAAGAj5BuwB4BEEYAASbAiJALFAlEAMIosAAAAAGA4sE05B1CEEYAA2gAiJAIIAlEAMliyAAAAAGAviFOjF4BFEYAAXpAiJAfHAZEAMjsGAAAAAGAHFFXMF5BFEYAAPxAiJAAJAPEAMOCdAAAAAGAVkFBCFVCFEYAAo6AiJADIAQEAMz57AAAAAGA4qFVpFzDEEYAAEDBiJADIA3EAM1NcAAAAAGAnjFLTF3BFEYAA8NBiJAiGAfFAMdXVAAAAAGA1HFitFCBFEYAA3UBiJAuEA6DAMBiHAAAAAGAOqF3IFxDFEYAAVfBsGA7EAIEAMWCnAAAAAGA55E22B5BEEOKAVfBmDAkEAbAAMZyXAAAAAGAqzBv2E5BEEYAAPlBoKASGAnCAMFFqAAAAAGA1KFhVFzCFEALAtlB0CAkFA1BAMEmqAAAAAGAVFFnvBvBEEYAADtBiJAzEAVEAM4pEAAAAAGAxJFywBwBFEYAAh5BiJAQGAiFAMy4WAAAAAGAzIEt5FyBFEYAApECiJA4EAsDAMfLmAAAAAGAaVFzvBODFEYAA4OCiJAWFAVEAMGfqAAAAAGAzNEm5FEBFEYAAkXCcNAfCAuIAM5jMAAAAAGAS5BytFICFEYAAlbCiJAmIAkDAMV+LAAAAAGA3vFTiFJBF</t>
  </si>
  <si>
    <t>http://dc72.s290.meetrics.net/bb-mx/submit?/r29HFH5AAX0zFLhgap00FivF4fF0lFhzFlyFhysF1wAX0zFNkOap00FivF4fF0lFhzFlyFhysF1wAX0zFRcHap00FivF4fF0lFhzFlyFhysF1wAX0zFb1aap00FivF4fF0lFhzFlyFhysF1wAX0zFcRvao00FzwFhtFfsFpuFlBFhysF1wAX0zFYRIao00FzwFhtFfsFpuFlBFhysF1wAX0zFACvao00FzwFhtFfsFpuFlBFhysF1wAX0zFlxvao00FzwFhtFfsFpuFlBFhysF1wAX0zFHv2ao00FzwFhtFfsFpuFlBFhysF1wAX0zFfM9ao00FzwFhtFfsFpuFlBFhysF1wAX0zF6fPao00FzwFhtFfsFpuFlBFhysF1wAX0zFrykap00FivF4fF0lFhzFlyFhysF1wAX0zFJSuap00FivF4fF0lFhzFlyFhysF1wAkl2F22AyyA5BEKktFLkqFFlqwF45A34A43AK2mFLkqFK2kyB45A34A43A6mEllFkiFhjFr6BwyFl0FptFlBFX0zFH+Uap00FivF4fF0lFhzFlyFhysF1wAX0zFUKKdr00F2pFklFvfF0lFhzFlyFhysF1wAX0zF4ntdr00F2pFklFvfF0lFhzFlyFhysF1wAX0zF9Yqdr00F2pFklFvfF0lFhzFlyFhysF1wAX0zFgvldr00F2pFklFvfF0lFhzFlyFhysF1wAX0zFo8Odr00F2pFklFvfF0lFhzFlyFhysF1wAX0zFj8Xap00FivF4fF0lFhzFlyFhysF1wAX0zFvBVap00FivF4fF0lFhzFlyFhysF1wATkzFtP1kAoFAQJAcAAAAPXPAOKAyaABj8XAPDAAOKAidABvBVASksFYMEOKA3UDmDA7BATAAMah0AAAAAGARxFWiFHBFEOKAsbDmDA7BAOAAMLhgAAAAAGAhrFOjFGBFEOKAxdDmDAICAaAAMNkOAAAAAGAimF5yBKCFEOKAckDmDAICAjAAMRcHAAAAAGAUpF4qEtCFEOKAumDmDAICAbAAMb1aAAAAAGAlZF1TFzBFEYAARtDiJAdAAUAAMcRvAAAAAGA4QEakFDBFEYAAztDiJAdAAfAAMYRIAAAAAGAvsEvKENBFEYAAVuDiJAdAAXAAMACvAAAAAGA3oFBMFwBFEYAA3uDiJA6AA8AAMlxvAAAAAGAGXFW1BwCEEYAA2vDiJAdAAaAAMHv2AAAAAGASPFXlFmBFEYAAYwDiJAdAAZAAMfM9AAAAAGAaKFSzB2DEEYAA6wDiJAdAAqAAM6fPAAAAAGAD2BG1BsBFEOKARtDmDA7BAQAAMrykAAAAAGA1RF0xE0BEEOKAWvDmDANAAPAAMJSuAAAAAGASyBriEKBFEOKANXAmDAYCAbAAMH+UAAAAAGAS3FGPFnBFE2FAcbBgCAfCAXAAMUKKAAAAAGAG0F2RF2DEEYAAcbBgCAfCAnAAM4ntAAAAAGAIyFXYFSCFEHDAcbBgCAsCAgAAM9YqAAAAAGAaXFtlF1CFE2FAcbBgCA5CADBAMgvlAAAAAGAkXFywEXDFElIAcbBgCAsCAwAAMo8OAAAAAGAurBZnFhBFEOKAyaALHArCAbAAMj8XAAAAAGAhPFNTFDCFEOKAidALHANAAyAAMvBVAAAAAGA0NES2BIBF</t>
  </si>
  <si>
    <t>http://www.spiegel.de/staticgen/boerse/spv10dax320x97.gif</t>
  </si>
  <si>
    <t>http://www.spiegel.de/static/sys/v10/buttons/but_video_2.png</t>
  </si>
  <si>
    <t>http://cdn1.spiegel.de/images/image-504614-thumb-ispm.jpg</t>
  </si>
  <si>
    <t>http://www.spiegel.de/layout/css/style-V4-7-1.css</t>
  </si>
  <si>
    <t>http://www.spiegel.de/static/sys/v10/icons/home_v2.png</t>
  </si>
  <si>
    <t>http://adserv.quality-channel.de/5/www.spiegel.de/homepage/center/L30/745156907/x05/qc/ON01X6684XLOGOBOXHOME/ON52X5958XLOGOBOX_09.html/53454a7a446c4c373373494142705a61?_RM_EMPTY_</t>
  </si>
  <si>
    <t>http://adserv.quality-channel.de/RealMedia/ads/Creatives/qc/ON23XX4454XX2013X21/VB_mm_02_2014_230x112_Digital.swf?clickTag=http://adserv.quality-channel.de/RealMedia/ads/click_lx.ads/www.spiegel.de/homepage/center/L30/1469076547/x21/qc/ON23XX4454XX2013X21/ON23XX4454XX2013X21_28.html/53454a7a446c4c373373494142705a61?http://manager-magazin-ausgabe.de/MMD/201305-ma/?bannerId=MDSPONVBMA&amp;clicktarget=_blank</t>
  </si>
  <si>
    <t>http://de.ioam.de/tx.io?st=spiegel&amp;cp=spon-www-18-0&amp;sv=ke&amp;pt=CP&amp;rf=&amp;r2=&amp;ur=www.spiegel.de&amp;xy=360x592x32&amp;lo=US%2FVirginia&amp;cb=0008&amp;vr=303&amp;id=gncqq8&amp;lt=1392238490975&amp;ev=&amp;cs=pa92ys&amp;mo=1</t>
  </si>
  <si>
    <t>http://adserv.quality-channel.de/5/www.spiegel.de/homepage/center/L30/712964549/TopRight/qc/flash-test-spon/flash-test-spon_5.html/53454a7a446c4c3733334d4141714f48?_RM_EMPTY_</t>
  </si>
  <si>
    <t>http://wissen.spiegel.de/wissen/titel/SP/2014/7/160/titel.jpg</t>
  </si>
  <si>
    <t>http://dc59.s290.meetrics.net/bb-mx/submit?/amJLF8KAAX0zFLhgap00FivF4fF0lFhzFlyFhysF1wAX0zFNkOap00FivF4fF0lFhzFlyFhysF1wAX0zFRcHap00FivF4fF0lFhzFlyFhysF1wAX0zFb1aap00FivF4fF0lFhzFlyFhysF1wAX0zFcRvao00FzwFhtFfsFpuFlBFhysF1wAX0zFYRIao00FzwFhtFfsFpuFlBFhysF1wAX0zFACvao00FzwFhtFfsFpuFlBFhysF1wAX0zFlxvao00FzwFhtFfsFpuFlBFhysF1wAX0zFHv2ao00FzwFhtFfsFpuFlBFhysF1wAX0zFfM9ao00FzwFhtFfsFpuFlBFhysF1wAX0zF6fPao00FzwFhtFfsFpuFlBFhysF1wAX0zFrykap00FivF4fF0lFhzFlyFhysF1wAX0zFJSuap00FivF4fF0lFhzFlyFhysF1wAkl2F22AyyAxBEKktFLkqFFlqwF45A34A43AOprFfNbD7wkFTQFJFFHFFMgBPOFMJFOFFgtAgOEhjFoyFpjFo0FluF+p1Fk0iEwlExzAxwAtlEy2AztA0jEi3Bt4AkmF5tAl1B43AzwAi5ByhEzkELkmFBTkzFASksF4HEOKAJZCmDA8BATAAMah0AAAAAGARxFWiFHBFEOKAncCmDA8BAOAAMLhgAAAAAGAhrFOjFGBFEOKAteCmDAKCAaAAMNkOAAAAAGAimF5yBKCFEOKAZiCmDAKCAjAAMRcHAAAAAGAUpF4qEtCFEOKAskCmDAKCAbAAMb1aAAAAAGAlZF1TFzBFEYAAYoCiJARAAUAAMcRvAAAAAGA4QEakFDBFEYAAuoCiJARAAfAAMYRIAAAAAGAvsEvKENBFEYAAEpCiJARAAXAAMACvAAAAAGA3oFBMFwBFEYAAapCiJAiAA8AAMlxvAAAAAGAGXFW1BwCEEYAABqCiJARAAaAAMHv2AAAAAGASPFXlFmBFEYAAXqCiJARAAZAAMfM9AAAAAGAaKFSzB2DEEYAAtqCiJARAAqAAM6fPAAAAAGAD2BG1BsBFEOKAYoCmDA8BAQAAMrykAAAAAGA1RF0xE0BEEOKAeqCmDAOAAPAAMJSuAAAAAGASyBriEKBF</t>
  </si>
  <si>
    <t>http://cdn3.spiegel.de/images/image-457196-thumb-dpwg.jpg</t>
  </si>
  <si>
    <t>http://adserv.quality-channel.de/5/www.spiegel.de/homepage/center/L30/752291113/x21/qc/ON23XX4454XX2013X21/ON23XX4454XX2013X21_16.html/53454a7a446c4c373373494142705a61?_RM_EMPTY_</t>
  </si>
  <si>
    <t>http://cdn1.spiegel.de/images/image-656198-hpcolumnright-tipm.jpg</t>
  </si>
  <si>
    <t>http://cdn3.spiegel.de/images/image-656192-hpcolumnright-kjrn.jpg</t>
  </si>
  <si>
    <t>http://adserv.quality-channel.de/images/blocker.gif</t>
  </si>
  <si>
    <t>http://adserv.quality-channel.de/RealMedia/ads/adstream_mjx.ads/www.spiegel.de/homepage/center/1043203696@BottomBottom1Bottom2Bottom3LeftMiddleMiddle1Middle2Middle3Middle4Position1Position2RightRight1Right2Right3Right4Right5RightAutRightEinRightGesRightKarRightKulRightNetRightPanRightPolRightReiRightSpaRightSpoRightUniRightWirRightWisSpezialSub1Sub2Top1Top2TopRightVMiddle2VMiddleVRightx01x02x03x04x05x06x07x08x09x10x11x12x20x21x22x23x70</t>
  </si>
  <si>
    <t>http://dc59.s290.meetrics.net/bb-mx/submit?/amJLBdCAA1whFo0F0wF6vAv3E33FuzEwpFlnFlsFukElvBfpyF+k2FoywAx0AtwAxtAy3AtxA26Az5At4A53A44A3tAyuAw1A0uAytAkxB1zAkiF1yAX0zFq3Xap00F0vFwfF0lFhzFlyFhysF1wAX0zFtJSap00FivF4fF0lFhzFlyFhysF1wAX0zFm7dap00F0vFwfF0lFhzFlyFhysF1wAX0zFIosap00F0vFwfF0lFhzFlyFhysF1wAX0zFliyap00F0vFwfF0lFhzFlyFhysF1wAX0zFjsGap00F0vFwfF0lFhzFlyFhysF1wAX0zFOCdap00F0vFwfF0lFhzFlyFhysF1wAX0zFz57ap00F0vFwfF0lFhzFlyFhysF1wAX0zF1Ncap00F0vFwfF0lFhzFlyFhysF1wAX0zFdXVap00F0vFwfF0lFhzFlyFhysF1wAX0zFBiHap00F0vFwfF0lFhzFlyFhysF1wAX0zFWCnRj00FisFvnFhysF1wAX0zF9R0Rj00FisFvnFhysF1wAX0zFFFqdr00FolFm0F2vFyzFjoFh1FhysF1wAX0zFEmqdr00FolFm0F2vFyzFjoFh1FhysF1wAX0zF4pEgt00FthFnhF6pFutB0lFhzFlyFhysF1wAX0zFy4Wgt00FthFnhF6pFutB0lFhzFlyFhysF1wAX0zFfLmgt00FthFnhF6pFutB0lFhzFlyFhysF1wAX0zFGfqgt00FthFnhF6pFutB0lFhzFlyFhysF1wAX0zF5jMap00FivFlyFzlFfiFv4FhysF1wAX0zFV+Lgt00FthFnhF6pFutB0lFhzFlyFhysF1wATkzFdFAAAAAAwP6KRSDGXAAAAAwP6KRSDBSksF0LEYAAxHAcNATGAoAAMq3XAAAAAGA3QEtyF0CEEOKAaOAmDAWFAyAAMtJSAAAAAGAYBFKtFEBFEYAAGRAiJAnDAXEAMm7dAAAAAGAxZFSNFDBFEYAAHVAiJAuCAlEAMIosAAAAAGApiFTDFKBFEYAAOYAiJAuEAlEAMliyAAAAAGAF6Fp2BGCFEYAAUdAiJAYEAZEAMjsGAAAAAGAr2Fa0BZBFEYAAFiAiJACFAPEAMOCdAAAAAGA52AvzBGCFEYAAfnAiJAtEAQEAMz57AAAAAGA26FRpFVBFEYAAlsAiJACFA3EAM1NcAAAAAGAC2FViFqCFEYAAq0AiJAYEAfFAMdXVAAAAAGAPOFP5BpBFEYAAb5AiJAGDA5DAMBiHAAAAAGALxF4RFjBFEYAAPCBsGAMEAIEAMWCnAAAAAGA55E22B5BEEOKAPCBmDAnEAbAAM9R0AAAAAGAK5By3EpBFEYAA6HBoKAvFAnCAMFFqAAAAAGA1KFhVFzCFEALAYIB0CAqFA2BAMEmqAAAAAGAVFFnvBvBEEYAAkPBiJAGDAVEAM4pEAAAAAGA4HF4vFqBFEYAATZBiJAJDAiFAMy4WAAAAAGAvxFzyAEBFEYAAgfBiJAGDAsDAMfLmAAAAAGAqxBl0BVDFEYAAdmBiJAGDAVEAMGfqAAAAAGALjF5oEBDFEYAAYrBcNAgCAuIAM5jMAAAAAGAS5BytFICFEYAAavBiJAwGAkDAMV+LAAAAAGAHrBmsFmBF</t>
  </si>
  <si>
    <t>http://adserv.quality-channel.de/5/www.spiegel.de/homepage/center/L30/2100871639/Bottom/qc/container-eCommerce-spon-Logobox/container-eCommerce-spon-Logobox_01.html/53454a7a446c4c373373494142705a61?_RM_EMPTY_</t>
  </si>
  <si>
    <t>http://www.spiegel.de/static/sys/v10/bg/bg_header_sprite.png</t>
  </si>
  <si>
    <t>http://adserv.quality-channel.de/RealMedia/ads/adstream_lx.ads/www.spiegel.de/homepage/center/L30/712964549/x55/qc/flash-test/flash0.gif/53454a7a446c4c3733334d4141714f48?_RM_EMPTY_</t>
  </si>
  <si>
    <t>http://adserv.quality-channel.de/5/www.spiegel.de/homepage/center/L30/1040878496/x02/qc/ON01X6960XLOGOBOX/ON01X6960XLOGOBOX_02.html/53454a7a446c4c3734443441412b516c?_RM_EMPTY_</t>
  </si>
  <si>
    <t>http://adserv.quality-channel.de/5/www.spiegel.de/homepage/center/L30/1049241800/RightRei/qc/ON05XX6993XX3/ON05XX6993XX3_04.html/53454a7a446c4c373373494142705a61?_RM_EMPTY_</t>
  </si>
  <si>
    <t>http://adserv.quality-channel.de/5/www.spiegel.de/homepage/center/L30/1690805049/x01/qc/ON01X6978XLOGOBOX/ON01X6978XLOGOBOX_02.html/53454a7a446c4c373373494142705a61?_RM_EMPTY_</t>
  </si>
  <si>
    <t>http://adserv.quality-channel.de/RealMedia/ads/Creatives/qc/ON01X6978XLOGOBOX/logo-monster-neu.jpg</t>
  </si>
  <si>
    <t>http://www.spiegel.de/static/sys/v10/icons/ani-loader_small.gif</t>
  </si>
  <si>
    <t>http://adserv.quality-channel.de/5/www.spiegel.de/homepage/center/L30/1446104003/x02/qc/ON01X6960XLOGOBOX/ON01X6960XLOGOBOX_02.html/53454a7a446c4c3733334d4141714f48?_RM_EMPTY_</t>
  </si>
  <si>
    <t>http://www.spiegel.de/static/sys/v10/bg/bg_neg_arrow.png</t>
  </si>
  <si>
    <t>http://wissen.spiegel.de/wissen/titel/SPWI/2013/4/160/titel.jpg</t>
  </si>
  <si>
    <t>http://adserv.quality-channel.de/5/www.spiegel.de/homepage/center/L30/927512275/Top1/qc/ON01X7005XBEZFUELLER14/ON01X7005XBEZFUELLER14_01.html/53454a7a446c4c373373494142705a61?_RM_EMPTY_</t>
  </si>
  <si>
    <t>http://www.spiegel.de/static/sys/v10/icons/facebook_14.png</t>
  </si>
  <si>
    <t>http://www.google-analytics.com/__utm.gif?utmwv=5.4.7&amp;utms=1&amp;utmn=1454128139&amp;utmhn=www.spiegel.de&amp;utmcs=ISO-8859-1&amp;utmsr=360x592&amp;utmvp=980x1412&amp;utmsc=32-bit&amp;utmul=en-us&amp;utmje=1&amp;utmfl=-&amp;utmdt=SPIEGEL%20ONLINE%20-%20Nachrichten&amp;utmhid=982956590&amp;utmr=-&amp;utmp=%2F&amp;utmht=1392238458993&amp;utmac=UA-26045149-1&amp;utmcc=__utma%3D159392383.1187929877.1392238459.1392238459.1392238459.1%3B%2B__utmz%3D159392383.1392238459.1.1.utmcsr%3D(direct)%7Cutmccn%3D(direct)%7Cutmcmd%3D(none)%3B&amp;aip=1&amp;utmu=qDQ~</t>
  </si>
  <si>
    <t>http://adserv.quality-channel.de/5/www.spiegel.de/homepage/center/L30/247833878/Middle4/qc/ON01X6971XBILLBOARDHOME01/ON01X6971XBILLBOARDHOME01_01.html/53454a7a446c4c373448514142534939?_RM_EMPTY_</t>
  </si>
  <si>
    <t>http://adserv.quality-channel.de/RealMedia/ads/Creatives/qc/ON01X6971XBILLBOARDHOME01/01_LOTTO_6aus49_171213.gif</t>
  </si>
  <si>
    <t>http://adserv.quality-channel.de/RealMedia/ads/adstream_lx.ads/www.spiegel.de/homepage/center/L30/965678465/x04/qc/ON52X5959XLOGOBOX/ON52X5959XLOGOBOX_11.html/53454a7a446c4c3733334d4141714f48?_RM_EMPTY_</t>
  </si>
  <si>
    <t>http://adserv.quality-channel.de/5/www.spiegel.de/homepage/center/L30/719668376/x01/qc/ON01X6978XLOGOBOX/ON01X6978XLOGOBOX_02.html/53454a7a446c4c3733334d4141714f48?_RM_EMPTY_</t>
  </si>
  <si>
    <t>http://adserv.quality-channel.de/5/www.spiegel.de/homepage/center/L30/419319386/x21/qc/ON23XX4454XX2013X21/ON23XX4454XX2013X21_34.html/53454a7a446c4c373448514142534939?_RM_EMPTY_</t>
  </si>
  <si>
    <t>http://d.refinedads.com/d.rfa?v=x1&amp;aid=440&amp;oid=903&amp;c1=Spiegel&amp;c2=www.spiegel.de&amp;c3=spiegel_140x40&amp;rfanoip=1&amp;url=</t>
  </si>
  <si>
    <t>http://www.spiegel.de/static/sys/v10/logo/spiegel_online_logo_460_64.png</t>
  </si>
  <si>
    <t>http://www.google-analytics.com/ga.js</t>
  </si>
  <si>
    <t>http://www.google-analytics.com/__utm.gif?utmwv=5.4.7&amp;utms=2&amp;utmn=1281400127&amp;utmhn=www.spiegel.de&amp;utmcs=ISO-8859-1&amp;utmsr=360x592&amp;utmvp=980x1412&amp;utmsc=32-bit&amp;utmul=en-us&amp;utmje=1&amp;utmfl=-&amp;utmdt=SPIEGEL%20ONLINE%20-%20Nachrichten&amp;utmhid=589220494&amp;utmr=-&amp;utmp=%2F&amp;utmht=1392238497379&amp;utmac=UA-26045149-1&amp;utmcc=__utma%3D159392383.1187929877.1392238459.1392238459.1392238459.1%3B%2B__utmz%3D159392383.1392238459.1.1.utmcsr%3D(direct)%7Cutmccn%3D(direct)%7Cutmcmd%3D(none)%3B&amp;aip=1&amp;utmu=qDQ~</t>
  </si>
  <si>
    <t>http://adserv.quality-channel.de/5/www.spiegel.de/homepage/center/L30/87738598/x21/qc/ON23XX4454XX2013X21_A/ON23XX4454XX2013X21_A_11.html/53454a7a446c4c3733334d4141714f48?_RM_EMPTY_</t>
  </si>
  <si>
    <t>http://cdn4.spiegel.de/images/image-657087-hpcolumnright-hfiw.jpg</t>
  </si>
  <si>
    <t>http://www.spiegel.de/static/sys/v10/icons/ic_sonne.png</t>
  </si>
  <si>
    <t>http://adserv.quality-channel.de/RealMedia/ads/Creatives/qc/ON23XX4454XX2013X21/VB_SPG_01_2014_230x112_Tchibo.swf?clickTag=http://adserv.quality-channel.de/RealMedia/ads/click_lx.ads/www.spiegel.de/homepage/center/L30/752291113/x21/qc/ON23XX4454XX2013X21/ON23XX4454XX2013X21_16.html/53454a7a446c4c373373494142705a61?http://abo.spiegel.de/de/p/bestellung/start/jahresabo_mit_zugabe_tchibo_geschenkkarte_im_wert_von__10_-38190-57263?b=SGVTBSPON%26utm_source=spon%26utm_medium=banner%26utm_content=tchibo%26utm_campaign=vertriebsboxspg&amp;clicktarget=_blank</t>
  </si>
  <si>
    <t>http://dc59.s290.meetrics.net/bb-mx/submit?/cUYbBeCAA1whFo0F0wF6vAv3E33FuzEwpFlnFlsFukElvBfpyF+k2FoywAx0AtwAxtAy3AtxA26Az5At4A53A44A3tAyuAw1A0uAytAkxB1zAkiF1yAX0zFq3Xap00F0vFwfF0lFhzFlyFhysF1wAX0zFtJSap00FivF4fF0lFhzFlyFhysF1wAX0zFm7dap00F0vFwfF0lFhzFlyFhysF1wAX0zFIosap00F0vFwfF0lFhzFlyFhysF1wAX0zFliyap00F0vFwfF0lFhzFlyFhysF1wAX0zFjsGap00F0vFwfF0lFhzFlyFhysF1wAX0zFOCdap00F0vFwfF0lFhzFlyFhysF1wAX0zFz57ap00F0vFwfF0lFhzFlyFhysF1wAX0zF1Ncap00F0vFwfF0lFhzFlyFhysF1wAX0zFdXVap00F0vFwfF0lFhzFlyFhysF1wAX0zFBiHap00F0vFwfF0lFhzFlyFhysF1wAX0zFWCnRj00FisFvnFhysF1wAX0zF9R0Rj00FisFvnFhysF1wAX0zFFFqdr00FolFm0F2vFyzFjoFh1FhysF1wAX0zFEmqdr00FolFm0F2vFyzFjoFh1FhysF1wAX0zF4pEgt00FthFnhF6pFutB0lFhzFlyFhysF1wAX0zFy4Wgt00FthFnhF6pFutB0lFhzFlyFhysF1wAX0zFfLmgt00FthFnhF6pFutB0lFhzFlyFhysF1wAX0zFGfqgt00FthFnhF6pFutB0lFhzFlyFhysF1wAX0zF5jMap00FivFlyFzlFfiFv4FhysF1wAX0zFV+Lgt00FthFnhF6pFutB0lFhzFlyFhysF1wATkzFdFAAAAAAwP6KRSDGAAAAAAwP6KRSDBSksF0LEYAAxHAcNATGAoAAMq3XAAAAAGA3QEtyF0CEEOKAaOAmDAWFAyAAMtJSAAAAAGAYBFKtFEBFEYAAGRAiJAnDAXEAMm7dAAAAAGAxZFSNFDBFEYAAHVAiJAuCAlEAMIosAAAAAGApiFTDFKBFEYAAOYAiJAuEAlEAMliyAAAAAGAF6Fp2BGCFEYAAUdAiJAYEAZEAMjsGAAAAAGAr2Fa0BZBFEYAAFiAiJACFAPEAMOCdAAAAAGA52AvzBGCFEYAAfnAiJAtEAQEAMz57AAAAAGA26FRpFVBFEYAAlsAiJACFA3EAM1NcAAAAAGAC2FViFqCFEYAAq0AiJAYEAfFAMdXVAAAAAGAPOFP5BpBFEYAAb5AiJAGDA5DAMBiHAAAAAGALxF4RFjBFEYAAPCBsGAMEAIEAMWCnAAAAAGA55E22B5BEEOKAPCBmDAnEAbAAM9R0AAAAAGAK5By3EpBFEYAA6HBoKAvFAnCAMFFqAAAAAGA1KFhVFzCFEALAYIB0CAqFA2BAMEmqAAAAAGAVFFnvBvBEEYAAkPBiJAGDAVEAM4pEAAAAAGA4HF4vFqBFEYAATZBiJAJDAiFAMy4WAAAAAGAvxFzyAEBFEYAAgfBiJAGDAsDAMfLmAAAAAGAqxBl0BVDFEYAAdmBiJAGDAVEAMGfqAAAAAGALjF5oEBDFEYAAYrBcNAgCAuIAM5jMAAAAAGAS5BytFICFEYAAavBiJAwGAkDAMV+LAAAAAGAHrBmsFmBF</t>
  </si>
  <si>
    <t>http://cdn1.spiegel.de/images/image-656774-thumb-nsvv.jpg</t>
  </si>
  <si>
    <t>http://cdn1.spiegel.de/images/image-657344-thumb-fsze.jpg</t>
  </si>
  <si>
    <t>http://adserv.quality-channel.de/5/www.spiegel.de/homepage/center/L30/1226486451/RightRei/qc/ON05XX6993XX3/ON05XX6993XX3_04.html/53454a7a446c4c3734443441412b516c?_RM_EMPTY_</t>
  </si>
  <si>
    <t>http://adserv.quality-channel.de/5/www.spiegel.de/homepage/center/L30/379926441/RightWis/qc/ON02X20005XX1/ON02X20005XX1_04.html/53454a7a446c4c3733334d4141714f48?_RM_EMPTY_</t>
  </si>
  <si>
    <t>http://adserv.quality-channel.de/5/www.spiegel.de/homepage/center/L30/1871600159/x03/qc/ON02XX6993XX4/ON02XX6993XX4_10.html/53454a7a446c4c373448514142534939?_RM_EMPTY_</t>
  </si>
  <si>
    <t>http://www.spiegel.de/static/sys/v10/icons/ic_themen_icon_klein.png</t>
  </si>
  <si>
    <t>http://adserv.quality-channel.de/images/heftwerbung/spon/WP120_SP_120x600.gif</t>
  </si>
  <si>
    <t>http://www.google-analytics.com/__utm.gif?utmwv=5.4.7&amp;utms=1&amp;utmn=583036039&amp;utmhn=www.spiegel.de&amp;utmcs=iso-8859-1&amp;utmsr=1920x1200&amp;utmvp=991x681&amp;utmsc=24-bit&amp;utmul=en-us&amp;utmje=1&amp;utmfl=12.0%20r0&amp;utmdt=SPIEGEL%20ONLINE%20-%20Nachrichten&amp;utmhid=1435322629&amp;utmr=-&amp;utmp=%2F&amp;utmht=1392238274207&amp;utmac=UA-26045149-1&amp;utmcc=__utma%3D159392383.1611870966.1392238274.1392238274.1392238274.1%3B%2B__utmz%3D159392383.1392238274.1.1.utmcsr%3D(direct)%7Cutmccn%3D(direct)%7Cutmcmd%3D(none)%3B&amp;aip=1&amp;utmu=qDQ~</t>
  </si>
  <si>
    <t>http://dc72.s290.meetrics.net/bb-mx/submit?/r29HGP5AAOprFfNbD7wkFTQFJFFHFFMgBPOFMJFOFFgtAgOEhjFoyFpjFo0FluF+p1Fkk3B2jEj3B1lEt1Ah4BytA0hEhlFthE20A3tAj2Bl0B51Ah1BhjFhlFLkmFBTkzFARksFA</t>
  </si>
  <si>
    <t>http://www.spiegel.de/static/sys/v10/buttons/btn_close_black.png</t>
  </si>
  <si>
    <t>http://adserv.quality-channel.de/5/www.spiegel.de/homepage/center/L30/86621966/Bottom/qc/container-eCommerce-spon-Logobox/container-eCommerce-spon-Logobox_01.html/53454a7a446c4c3733334d4141714f48?_RM_EMPTY_</t>
  </si>
  <si>
    <t>http://adserv.quality-channel.de/images/qcSwf.js</t>
  </si>
  <si>
    <t>http://adserv.quality-channel.de/images/heftwerbung/spon/WP350_SP_910x110.swf?clickTag=http://adserv.quality-channel.de/RealMedia/ads/click_lx.ads/www.spiegel.de/homepage/center/L30/1301515145/Bottom1/qc/ON01X7005XBEZFUELLER14/ON01X7005XBEZFUELLER14_02.html/53454a7a446c4c373373494142705a61?https://www.spiegel-vorteilspaket.de/20130412/?bannerId=SDHWOEIGEN&amp;clicktarget=_blank</t>
  </si>
  <si>
    <t>http://adserv.quality-channel.de/RealMedia/ads/Creatives/qc/ON52X5959XLOGOBOX/verivox-neu.png</t>
  </si>
  <si>
    <t>http://dc59.s290.meetrics.net/bb-mx/submit?/cUYbDvEAAX0zFAC3ap00FivF4fF0lFhzFlyFhysF1wAX0zFdCjap00FivF4fF0lFhzFlyFhysF1wAX0zFct6ap00FivF4fF0lFhzFlyFhysF1wAX0zFTLYap00FivF4fF0lFhzFlyFhysF1wAX0zFCd+ap00FivF4fF0lFhzFlyFhysF1wAX0zF3pTap00FivF4fF0lFhzFlyFhysF1wAX0zFpSrap00FivF4fF0lFhzFlyFhysF1wAX0zFCt+ap00FivF4fF0lFhzFlyFhysF1wAX0zFbpHap00FivF4fF0lFhzFlyFhysF1wAX0zFwlPap00FivF4fF0lFhzFlyFhysF1wAX0zFdDxap00FivF4fF0lFhzFlyFhysF1wAX0zFEimap00FivF4fF0lFhzFlyFhysF1wAX0zFhM2ap00FivF4fF0lFhzFlyFhysF1wAX0zFHRbap00FivF4fF0lFhzFlyFhysF1wAX0zFdlSap00FivF4fF0lFhzFlyFhysF1wAX0zFfkFap00FivF4fF0lFhzFlyFhysF1wAX0zFkttap00FivF4fF0lFhzFlyFhysF1wAX0zFv1Dap00FivF4fF0lFhzFlyFhysF1wAX0zF2Auap00FivF4fF0lFhzFlyFhysF1wAX0zF+4bdr00F2pFklFvfF0lFhzFlyFhysF1wAX0zFA/udr00F2pFklFvfF0lFhzFlyFhysF1wAX0zFAyvdr00F2pFklFvfF0lFhzFlyFhysF1wAX0zFYDBdr00F2pFklFvfF0lFhzFlyFhysF1wATkzFASksF8MEYAAWcAiJAQAAcAAM4wNAAAAAGAm1BzPEhBFEYAArcAiJAQAA8AAMAC3AAAAAGAjZFEhFWDFEYAAHhAiJAQAA4AAMdCjAAAAAGAu5FE3FxBFEYAAchAiJAQAAtAAMct6AAAAAGAqlFujF0EFEYAA4lAiJAQAA6AAMTLYAAAAAGAQQFhSF5BFEYAANmAiJAQAAtAAMCd+AAAAAGAraFLSF3BFEYAAimAiJAQAA5AAM3pTAAAAAGAjuFKwFxDFEYAA3mAiJAQAAoAAMpSrAAAAAGAxhFT0FCBFEYAASrAiJAQAAxAAMCt+AAAAAGA2KFI2FDEFEYAAnrAiJAQAAzAAMbpHAAAAAGA4BEwRFrCFEYAA8rAiJAQAAlAAMwlPAAAAAGAMxBqaFECFEYAAYwAiJAQAAPAAMdDxAAAAAGAqHF5GE4CEEYAAtwAiJAQAAxAAMEimAAAAAGA2KFI2FDEFEYAACxAiJAQAApAAMhM2AAAAAGAx4FVvFoBFEYAAXxAiJAQAAzAAMHRbAAAAAGA4BEwRFrCFEYAA7xA2CAJCAXAAMdlSAAAAAGAHpF30EIDFEODA7xAWDAJCAUAAMfkFAAAAAGAHzBvUE6BFEkGA7xAWDAWCAiAAMkttAAAAAGAlxBVCFOCFEYAAd4AiJAQAAmAAMv1DAAAAAGA2oElRFPEFEYAAy4AiJAQAAVAAM2AuAAAAAGAvnE04AvBFEYAAY+AgCAqCAhAAM+4bAAAAAGAtMFZ3FzDEEHDAY+AgCAqCAiAAMA/uAAAAAGAYDFiTFwCEE2FAY+AgCA3CA4AAMAyvAAAAAGA5hEvVFyBF</t>
  </si>
  <si>
    <t>http://adserv.quality-channel.de/images/backgroundClicker_on4.js</t>
  </si>
  <si>
    <t>http://adserv.quality-channel.de/RealMedia/ads/Creatives/qc/sp-zaehler-011/zaehler.gif</t>
  </si>
  <si>
    <t>http://spiegel.ivwbox.de/blank.gif</t>
  </si>
  <si>
    <t>http://dc72.s290.meetrics.net/bb-mx/submit?/r29HCcJAAX0zFSm3gt00FthFnhF6pFutB0lFhzFlyFhysF1wAX0zFE+Cgt00FthFnhF6pFutB0lFhzFlyFhysF1wAX0zF7gdgt00FthFnhF6pFutB0lFhzFlyFhysF1wAX0zFWLsgt00FthFnhF6pFutB0lFhzFlyFhysF1wAX0zFi1bgt00FthFnhF6pFutB0lFhzFlyFhysF1wAX0zF1lLgt00FthFnhF6pFutB0lFhzFlyFhysF1wAX0zF6nKgt00FthFnhF6pFutB0lFhzFlyFhysF1wAX0zF8bCgt00FthFnhF6pFutB0lFhzFlyFhysF1wAX0zFUYfap00Fh1FnlFuiFspFjrFhysF1wAX0zFKFaao00F0vFwfF0oFltFhBFhysF1wAX0zFvHCao00F0vFwfF0oFltFhBFhysF1wAX0zFkhIao00F0vFwfF0oFltFhBFhysF1wAX0zFGJ8ao00F0vFwfF0oFltFhBFhysF1wAX0zFE8Zap00FivF4fF0lFhzFlyFhysF1wAX0zFtdjap00FivF4fF0lFhzFlyFhysF1wAX0zFBKVap00FivF4fF0lFhzFlyFhysF1wAX0zFu96ap00FivF4fF0lFhzFlyFhysF1wAX0zFaXGap00FivF4fF0lFhzFlyFhysF1wAX0zFJaKap00FivF4fF0lFhzFlyFhysF1wAX0zFaB8ap00FivF4fF0lFhzFlyFhysF1wAX0zFtdIap00FivF4fF0lFhzFlyFhysF1wAX0zFdQRap00FivF4fF0lFhzFlyFhysF1wAX0zF4wNap00FivF4fF0lFhzFlyFhysF1wATkzFASksFYMEYAAumCiJAQEAQEAMSm3AAAAAGAzpF2mFtBFEYAAAvCiJARFAyEAME+CAAAAAGAw2Ar1AuCFEYAAT4CiJAzEAbEAM7gdAAAAAGATaFa2BaCFEYAAmBDiJAzEAZEAMWLsAAAAAGAhoF32AZBFEYAA9JDiJAzEAXEAMi1bAAAAAGAx5FYCFGBFEYAAySDiJAWFADEAM1lLAAAAAGAKhFVJF5BFEYAAsbDiJAuEA/EAM6nKAAAAAGANuFLwBQEFEYAAckDiJARFAdEAM8bCAAAAAGAVxFqyFuCFEYAA1xDcNAePAkAAMUYfAAAAAGA33FwwBaCFE8CAKEAjCANAAiAAMKFaAAAAAGAxUFWTFiDFEgFAKEA9AANAALAAMvHCAAAAAGAjDFP6FNCFEfGAKEATBANAAQAAMkhIAAAAAGAHoFrvEiEFE1HAKEAwAANAAJAAMGJ8AAAAAGAx3F5FExCFEOKA4TAmDAlCAiAAME8ZAAAAAGAK2BV2BxDFEYAA8QAiJA6AAuAAMtdjAAAAAGAwFF3NFpBFEYAA7RAiJAdAAuAAMBKVAAAAAGA5aEvmE4BFEYAAdSAiJAdAAkAAMu96AAAAAGAvPEtUFYBFEYAA/SAiJA6AA0AAMaXGAAAAAGAzVF2uEjBFEYAA7YAiJAdAAmAAMJaKAAAAAGAB4F2NFwCEEYAAdZAiJA6AAuAAMaB8AAAAAGAXlF2WE2DFEYAAcaAiJAdAAfAAMtdIAAAAAGAwUF5mF5DEEYAAjmAiJAdAAaAAMdQRAAAAAGAzHFnzFxBF</t>
  </si>
  <si>
    <t>http://adserv.quality-channel.de/5/www.spiegel.de/homepage/center/L30/1095505870/Middle4/qc/ON01X6971XBILLBOARDHOME01/ON01X6971XBILLBOARDHOME01_01.html/53454a7a446c4c3733334d4141714f48?_RM_EMPTY_</t>
  </si>
  <si>
    <t>http://de.ioam.de/tx.io?st=spiegel&amp;cp=spon-www-18-0&amp;sv=ke&amp;pt=CP&amp;rf=&amp;r2=&amp;ur=www.spiegel.de&amp;xy=320x480x32&amp;lo=US%2FVirginia&amp;cb=000a&amp;vr=303&amp;id=hyku33&amp;lt=1392238703332&amp;ev=&amp;cs=9kq4rr&amp;mo=1&amp;sr=71</t>
  </si>
  <si>
    <t>http://adserv.quality-channel.de/5/www.spiegel.de/homepage/center/L30/1670758206/x02/qc/ON01X6960XLOGOBOX/ON01X6960XLOGOBOX_02.html/53454a7a446c4c373373494142705a61?_RM_EMPTY_</t>
  </si>
  <si>
    <t>http://adserv.quality-channel.de/5/www.spiegel.de/homepage/center/L30/1600457789/RightRei/qc/ON05XX6993XX3/ON05XX6993XX3_04.html/53454a7a446c4c3733334d4141714f48?_RM_EMPTY_</t>
  </si>
  <si>
    <t>http://adserv.quality-channel.de/5/www.spiegel.de/homepage/center/L30/1468628887/x05/qc/ON01X6684XLOGOBOXHOME/ON52X5958XLOGOBOX_09.html/53454a7a446c4c3734443441412b516c?_RM_EMPTY_</t>
  </si>
  <si>
    <t>http://adserv.quality-channel.de/RealMedia/ads/Creatives/qc/ON02X20005XX1/W_RB_1_230_230.swf?clicktag=http://adserv.quality-channel.de/RealMedia/ads/click_lx.ads/www.spiegel.de/homepage/center/L30/995271924/RightWis/qc/ON02X20005XX1/ON02X20005XX1_04.html/53454a7a446c4c373373494142705a61?http://www.walbusch.de/walbusch-de/pages/page.jsf?pageid=de_rainbow3_fs14%26pid=de_basp_rainbow%26wid=de_basp_rainbow%26campaign=de_ba_c/sp/st/rainbow/rainbow1&amp;clicktarget=_blank</t>
  </si>
  <si>
    <t>http://www.spiegel.de/static/sys/dimensionspixel.gif</t>
  </si>
  <si>
    <t>http://cdn1.spiegel.de/images/image-573804-hpcolumnright-ykxx.jpg</t>
  </si>
  <si>
    <t>http://d1ftymz617zt1b.cloudfront.net/bb-mx/serve/mtrcs_897887.js</t>
  </si>
  <si>
    <t>http://www.spiegel.de/static/sys/v10/icons/alert_v2.png</t>
  </si>
  <si>
    <t>http://adserv.quality-channel.de/RealMedia/ads/adstream_lx.ads/www.spiegel.de/homepage/center/L30/1167688547/x04/qc/ON52X5959XLOGOBOX/ON52X5959XLOGOBOX_12.html/53454a7a446c4c373448514142534939?_RM_EMPTY_</t>
  </si>
  <si>
    <t>http://adserv.quality-channel.de/5/www.spiegel.de/homepage/center/L30/361764624/Bottom/qc/container-eCommerce-spon-Logobox/container-eCommerce-spon-Logobox_01.html/53454a7a446c4c373448514142534939?_RM_EMPTY_</t>
  </si>
  <si>
    <t>http://adserv.quality-channel.de/images/heftwerbung/spon/WP350_SP_350x600.swf?clickTag=http://adserv.quality-channel.de/RealMedia/ads/click_lx.ads/www.spiegel.de/homepage/center/L30/1672470866/Bottom1/qc/ON01X7005XBEZFUELLER14/ON01X7005XBEZFUELLER14_02.html/53454a7a446c4c373373494142705a61?https://www.spiegel-vorteilspaket.de/20130412/?bannerId=SDHWOEIGEN&amp;clicktarget=_blank</t>
  </si>
  <si>
    <t>http://www.spiegel.de/static/sys/v10/icons/ball.png</t>
  </si>
  <si>
    <t>http://dc59.s290.meetrics.net/bb-mx/submit?/amJLCUEAAX0zFSm3gt00FthFnhF6pFutB0lFhzFlyFhysF1wAX0zFE+Cgt00FthFnhF6pFutB0lFhzFlyFhysF1wAX0zF7gdgt00FthFnhF6pFutB0lFhzFlyFhysF1wAX0zFWLsgt00FthFnhF6pFutB0lFhzFlyFhysF1wAX0zFi1bgt00FthFnhF6pFutB0lFhzFlyFhysF1wAX0zF1lLgt00FthFnhF6pFutB0lFhzFlyFhysF1wAX0zF6nKgt00FthFnhF6pFutB0lFhzFlyFhysF1wAX0zF8bCgt00FthFnhF6pFutB0lFhzFlyFhysF1wAX0zFUYfap00Fh1FnlFuiFspFjrFhysF1wAX0zFKFaao00F0vFwfF0oFltFhBFhysF1wAX0zFvHCao00F0vFwfF0oFltFhBFhysF1wAX0zFkhIao00F0vFwfF0oFltFhBFhysF1wAX0zFGJ8ao00F0vFwfF0oFltFhBFhysF1wAX0zFE8Zap00FivF4fF0lFhzFlyFhysF1wAX0zFtdjap00FivF4fF0lFhzFlyFhysF1wAX0zFBKVap00FivF4fF0lFhzFlyFhysF1wAX0zFu96ap00FivF4fF0lFhzFlyFhysF1wAX0zFaXGap00FivF4fF0lFhzFlyFhysF1wAX0zFJaKap00FivF4fF0lFhzFlyFhysF1wAX0zFaB8ap00FivF4fF0lFhzFlyFhysF1wAX0zFtdIap00FivF4fF0lFhzFlyFhysF1wAX0zFdQRap00FivF4fF0lFhzFlyFhysF1wAX0zF4wNap00FivF4fF0lFhzFlyFhysF1wATkzFASksFYMEYAAp4BiJAGDAQEAMSm3AAAAAGAriF0mEpBFEYAA3+BiJAGDAyEAME+CAAAAAGAhFF4qE5BFEYAA2ECiJAGDAbEAM7gdAAAAAGAiIFBFFpBFEYAAELCiJAGDAZEAMWLsAAAAAGA4uE5zBMBFEYAA2QCiJAGDAXEAMi1bAAAAAGABxB1EE0BFEYAA1WCiJAGDADEAM1lLAAAAAGAw6FR2BDEFEYAAncCiJAGDA/EAM6nKAAAAAGAwvFFCFMBFEYAAZiCiJAGDAdEAM8bCAAAAAGAqyFkWFiCFEYAA8rCcNAfPAkAAMUYfAAAAAGA33FwwBaCFERDAKEA4CAMAAiAAMKFaAAAAAGAxUFWTFiDFENGAKEAGBAMAALAAMvHCAAAAAGAjDFP6FNCFEWHAKEAgBAMAAQAAMkhIAAAAAGAHoFrvEiEFE5IAKEA3AAMAAJAAMGJ8AAAAAGAx3F5FExCFEOKAnUAmDAnCAiAAME8ZAAAAAGAK2BV2BxDFEYAAfPAiJAQAAuAAMtdjAAAAAGAwFF3NFpBFEYAA0PAiJAQAAuAAMBKVAAAAAGA5aEvmE4BFEYAAJQAiJAQAAkAAMu96AAAAAGAvPEtUFYBFEYAAeQAiJAQAA0AAMaXGAAAAAGAzVF2uEjBFEYAA0TAiJAQAAmAAMJaKAAAAAGAB4F2NFwCEEYAAJUAiJAQAAuAAMaB8AAAAAGAXlF2WE2DFEYAAeUAiJAQAAfAAMtdIAAAAAGAwUF5mF5DEEYAABcAiJAQAAaAAMdQRAAAAAGAzHFnzFxBF</t>
  </si>
  <si>
    <t>http://dc59.s290.meetrics.net/bb-mx/submit?/amJLG8WAAL2mFBLkqFK2kyB45A34A43A6mEllFkiFhjFr6BwyFl0FptFlBFX0zFH+Uap00FivF4fF0lFhzFlyFhysF1wAX0zF6cbdr00F2pFklFvfF0lFhzFlyFhysF1wAX0zF8Mmdr00F2pFklFvfF0lFhzFlyFhysF1wAX0zFUKKdr00F2pFklFvfF0lFhzFlyFhysF1wAX0zFXOGdr00F2pFklFvfF0lFhzFlyFhysF1wAX0zFzpydr00F2pFklFvfF0lFhzFlyFhysF1wAX0zF4ntdr00F2pFklFvfF0lFhzFlyFhysF1wAX0zF9Yqdr00F2pFklFvfF0lFhzFlyFhysF1wAX0zFgvldr00F2pFklFvfF0lFhzFlyFhysF1wAX0zFo8Odr00F2pFklFvfF0lFhzFlyFhysF1wAX0zFx9Rdr00F2pFklFvfF0lFhzFlyFhysF1wAX0zFj8Xap00FivF4fF0lFhzFlyFhysF1wAX0zFvBVap00FivF4fF0lFhzFlyFhysF1wAX0zFYajap00FivF4fF0lFhzFlyFhysF1wAX0zFbFwap00FivF4fF0lFhzFlyFhysF1wAX0zFykfap00FivF4fF0lFhzFlyFhysF1wAX0zFr0eap00FivF4fF0lFhzFlyFhysF1wAX0zFF2Hap00FivF4fF0lFhzFlyFhysF1wAUkzFdEPNMAAeAwSAcAAAAP3CAOKA9XABH+UAPBAAIOAY+AB6cbAPBAA3QAY+AB8MmAPCAAmTAY+ABUKKAPBAAVWAY+ABXOGAPCAAEZAY+ABzpyAPBAA4bAY+AB4ntAPBAAneAY+AB9YqAPBAAWhAY+ABgvlAPBAAFkAY+ABo8OAPBAA0mAY+ABx9RAPBCAOKAybABj8XAPBAAOKAjeABvBVAPQAAOKAJjABYajAPlBAOKARpABbFwAPBAAOKA8rABykfAPBAAOKAdsABr0eAPuBAOKAxwABF2HASksFIKEOKA9XAPIALCAbAAMH+UAAAAAGAS3FGPFnBFEIOAY+AAAAAAAnAAM6cbAAAAAGA0REk4BaBFE3QAY+AAAAAAAeAAM8MmAAAAAGAxDEv6FiCFEmTAY+AAAAAAAXAAMUKKAAAAAGAG0F2RF2DEEVWAY+AAAAAAAsAAMXOGAAAAAGAr0A1LELEFEEZAY+AAAAAAAdAAMzpyAAAAAGARyFp4F4BFE4bAY+AAAAAAAnAAM4ntAAAAAGAIyFXYFSCFEneAY+AAAAAAAgAAM9YqAAAAAGAaXFtlF1CFEWhAY+AAAAAAADBAMgvlAAAAAGAkXFywEXDFEFkAY+AAAAAAAwAAMo8OAAAAAGAurBZnFhBFE0mAY+AAAAAAAjAAMx9RAAAAAGALrBixBkBFEOKAybAPIAsCAbAAMj8XAAAAAGAhPFNTFDCFEOKAjeAPIAOAAyAAMvBVAAAAAGA0NES2BIBFEOKAJjAPIAnEAjAAMYajAAAAAGAq1BXtFJCFEOKARpAPIAZCAuAAMbFwAAAAAGA33EtxFkCFEOKA8rAPIAOAArAAMykfAAAAAGAZ6FxSEQBFEOKAdsAPIAOAAfAAMr0eAAAAAGA4ZEmWFFCFEOKAxwAPIAZCArAAMF2HAAAAAGArxBxrBMCF</t>
  </si>
  <si>
    <t>http://adserv.quality-channel.de/RealMedia/ads/Creatives/qc/ON05XX6993XX3/071_230x230.gif</t>
  </si>
  <si>
    <t>http://cdn4.spiegel.de/images/image-656857-videothumbmultimedia-uqje.jpg</t>
  </si>
  <si>
    <t>http://www.spiegel.de/static/sys/v10/bg/back_alert.png</t>
  </si>
  <si>
    <t>http://adserv.quality-channel.de/RealMedia/ads/adstream_lx.ads/www.spiegel.de/homepage/center/L30/926171892/x55/qc/flash-test/flash0.gif/53454a7a446c4c373448514142534939?_RM_EMPTY_</t>
  </si>
  <si>
    <t>http://cdn1.spiegel.de/images/image-657094-videothumbmultimedia-ovos.jpg</t>
  </si>
  <si>
    <t>http://dc72.s290.meetrics.net/bb-mx/submit?/r29HECOAAX0zFV2sdr00F2pFklFvfF0lFhzFlyFhysF1wAX0zF3PCap00FivF4fF0lFhzFlyFhysF1wAX0zFbqUap00FivF4fF0lFhzFlyFhysF1wAX0zF4G8ap00FivF4fF0lFhzFlyFhysF1wAX0zFA2Pap00FivF4fF0lFhzFlyFhysF1wAX0zFk/4ap00FivF4fF0lFhzFlyFhysF1wAX0zFoA3ap00FivF4fF0lFhzFlyFhysF1wAX0zFteKap00FivF4fF0lFhzFlyFhysF1wAX0zFX5wap00FivF4fF0lFhzFlyFhysF1wAX0zFxq9ap00FivF4fF0lFhzFlyFhysF1wAX0zF5W0ap00FivF4fF0lFhzFlyFhysF1wAX0zFbYmap00FivF4fF0lFhzFlyFhysF1wAX0zF0VOap00FivF4fF0lFhzFlyFhysF1wAX0zFqc+ap00FivF4fF0lFhzFlyFhysF1wAX0zF19zap00FivF4fF0lFhzFlyFhysF1wAX0zF879ap00FivF4fF0lFhzFlyFhysF1wAX0zFwBKap00FivF4fF0lFhzFlyFhysF1wAX0zF5a3ap00FivF4fF0lFhzFlyFhysF1wAX0zFC/jap00FivF4fF0lFhzFlyFhysF1wAX0zF9V3ap00FivF4fF0lFhzFlyFhysF1wAX0zFdnkap00FivF4fF0lFhzFlyFhysF1wAX0zF14bap00FivF4fF0lFhzFlyFhysF1wAX0zFah0ap00FivF4fF0lFhzFlyFhysF1wATkzFASksF8MElIAcbBgCAfCAYAAMYDBAAAAAGABZFavB2BFEULAcbBgCAfCAZAAMV2sAAAAAGAmYF1VFqBFEOKAmsBmDA7BAVAAM3PCAAAAAGAE4B0xAqBFEOKAruBmDAICAXAAMbqUAAAAAGAkkFMQFVCFEOKAs4BmDAICA5AAM4G8AAAAAGAytFUWFFBFEOKA+6BmDAICAYAAMA2PAAAAAGAn5FnwFaBFEOKAcDCmDAICA8AAMk/4AAAAAGA0HEwIFsCFEOKAuFCmDAICAoAAMoA3AAAAAGAj1FiRFOCFEOKATNCmDAICAkAAMteKAAAAAGAysFEDF3DEEOKAlPCmDAICAfAAMX5wAAAAAGA34BHyF2CEEOKAoZCmDAICAYAAMxq9AAAAAGA55AwBEKBFEOKA6bCmDAAEAeAAM5W0AAAAAGArvFlDFBCFEOKAumCmDAICAeAAMbYmAAAAAGAkCFWlF1DEEOKAApCmDAICAkAAM0VOAAAAAGAF0BmQFpBFEOKAAvCmDA7BAWAAMqc+AAAAAGABZFGvFPCFEOKAFxCmDAICAeAAM19zAAAAAGAPDFyvAYCFEOKAT4CmDAVCA6AAM879AAAAAGA1OFXmFwBFEOKAy6CmDAICAfAAMwBKAAAAAGA1qEOwByCFEOKAmBDmDAICArAAM5a3AAAAAGAyMExvExBFEOKA4DDmDA7BAiAAMC/jAAAAAGA3LFE0BlBFEOKA9JDmDAICAlAAM9V3AAAAAGAIFFIzBDCFEOKAPMDmDAICAhAAMdnkAAAAAGALiFlQFYBFEOKAySDmDA7BAXAAM14bAAAAAGAJuFPHFLBF</t>
  </si>
  <si>
    <t>http://adserv.quality-channel.de/RealMedia/ads/adstream_mjx.ads/www.spiegel.de/homepage/center/1590603599@BottomBottom1Bottom2Bottom3LeftMiddleMiddle1Middle2Middle3Middle4Position1Position2RightRight1Right2Right3Right4Right5RightAutRightEinRightGesRightKarRightKulRightNetRightPanRightPolRightReiRightSpaRightSpoRightUniRightWirRightWisSpezialSub1Sub2Top1Top2TopRightVMiddle2VMiddleVRightx01x02x03x04x05x06x07x08x09x10x11x12x20x21x22x23x70</t>
  </si>
  <si>
    <t>http://cdn1.spiegel.de/images/image-199594-hpcolumnright-lyna.jpg</t>
  </si>
  <si>
    <t>http://adserv.quality-channel.de/RealMedia/ads/Creatives/qc/ON23XX4454XX2013X21/ON23XX4454XX2013X21_35.html?url=http://adserv.quality-channel.de/RealMedia/ads/click_lx.ads/www.spiegel.de/homepage/center/L30/419319386/x21/qc/ON23XX4454XX2013X21/ON23XX4454XX2013X21_34.html/53454a7a446c4c373448514142534939?&amp;path=http://adserv.quality-channel.de/RealMedia/ads/Creatives/qc/ON23XX4454XX2013X21/</t>
  </si>
  <si>
    <t>http://adserv.quality-channel.de/RealMedia/ads/adstream_mjx.ads/www.spiegel.de/homepage/center/1623505858@BottomBottom1Bottom2Bottom3LeftMiddleMiddle1Middle2Middle3Middle4Position1Position2RightRight1Right2Right3Right4Right5RightAutRightEinRightGesRightKarRightKulRightNetRightPanRightPolRightReiRightSpaRightSpoRightUniRightWirRightWisSpezialSub1Sub2Top1Top2TopRightVMiddle2VMiddleVRightx01x02x03x04x05x06x07x08x09x10x11x12x20x21x22x23x70</t>
  </si>
  <si>
    <t>http://cdn1.spiegel.de/images/image-656898-hpcolumnrightsquare-ggou.jpg</t>
  </si>
  <si>
    <t>http://de.ioam.de/tx.io?st=spiegel&amp;cp=spon-www-18-0&amp;sv=ke&amp;pt=CP&amp;rf=&amp;r2=&amp;ur=www.spiegel.de&amp;xy=1920x1200x24&amp;lo=US%2FVirginia&amp;cb=0005&amp;vr=303&amp;id=h60pe0&lt;=1392238281176&amp;ev=&amp;cs=msujwa&amp;mo=1</t>
  </si>
  <si>
    <t>http://www.spiegel.de/static/sys/v10/icons/googleplus_14.png</t>
  </si>
  <si>
    <t>http://adserv.quality-channel.de/5/www.spiegel.de/homepage/center/L30/2104908365/x03/qc/ON02XX6993XX4/ON02XX6993XX4_10.html/53454a7a446c4c3733334d4141714f48?_RM_EMPTY_</t>
  </si>
  <si>
    <t>http://adserv.quality-channel.de/5/www.spiegel.de/homepage/center/L30/1878699852/Middle4/qc/ON01X6971XBILLBOARDHOME01/ON01X6971XBILLBOARDHOME01_01.html/53454a7a446c4c3734443441412b516c?_RM_EMPTY_</t>
  </si>
  <si>
    <t>http://dc72.s290.meetrics.net/bb-mx/submit?/r29HHaYBAX0zFYajap00FivF4fF0lFhzFlyFhysF1wAX0zFbFwap00FivF4fF0lFhzFlyFhysF1wAX0zFykfap00FivF4fF0lFhzFlyFhysF1wAX0zFr0eap00FivF4fF0lFhzFlyFhysF1wAX0zFF2Hap00FivF4fF0lFhzFlyFhysF1wAX0zFW6bap00FivF4fF0lFhzFlyFhysF1wAX0zFPE4ap00FivF4fF0lFhzFlyFhysF1wAX0zFrm6ap00FivF4fF0lFhzFlyFhysF1wAUkzFHRPpJAOKAzhABYajAPtBAOKAmnABbFwAPGAAOKAQqABykfAPEAAOKAvqABr0eAPnDAOKADtBK3PCAPBAAYAAZpDK8bCAPAAAYAAtxCKE+CAPAAAYAADtBK4pEAPBAAOKAZpDKRcHAPAAAYAAIzDKYRIAPAAAOKA39CKwBKAPAAAOKA4OCKteKAPBAAYAARgDK6nKAPAAAYAA/WDK1lLAPAAAYAAlbCKV+LAPAAAYAAkXCK5jMAPAAAOKAVrCK0VOAPAAAOKAWiDKNkOAPAAAYAAP2DK6fPAPBAAOKAz7BKA2PAPAAAOKAIvBKbqUAPAAAmDAaAAMvBVAPAAAYAAh5BKy4WAPBAAOKAVfBKZyXAPAAAmDArCAMj8XAPAAAOKArrDKb1aAPAAAYAAyNDKi1bAPAAAOKA/WDK14bAPBAAYAAY7CK7gdAPAAAmDAaAAMr0eAPAAAYAAK3DKUYfAPBAAmDAaAAMykfAPAAAOKARgDKLhgAPAAAmDA9EAMYajAPAAAOKAVHDKC/jAPAAAOKAEQDKdnkAPAAAOKAmyDKrykAPBAAYAApECKfLmAPAAAOKADpCKbYmAPAAAYAAVfBKWCnAPAAAYAAPlBKFFqAPAAAoKASGAMFFqAPAAAYAA4OCKGfqAPAAAALAtlBKEmqAPBAAYAADFDKWLsAPAAAOKAr0DKJSuAPBAAYAAqzDKACvAPAAAYAAmyDKcRvAPAAAYAAM0DKlxvAPAAAmDAlCAMbFwAPAAAOKAKRCKX5wAPdAAOKAFxCC19zAPVAAOKA6bCC5W0APAAAOKAEZDKah0APAAAYAAL1DKHv2APAAAOKA7GCKoA3APAAAOKAyNDK9V3APAAAOKADFDK5a3APBAAYAADpCKSm3APAAAOKApECKk/4APBAAOKAh5BK4G8APAAAYAAt1DKfM9APYAAOKAoZCCxq9APAAAOKAY7CK879APJAAOKAAvCCqc+APIIAOKAAvABF2HAPWEAOKA90ABW6bAPSDAOKAx2ABPE4APFAAOKA33ABrm6APcBAmDAYCAMF2HAPDAAmDAnAAMW6bAPEAAmDABBAMPE4APAAAmDANAAMrm6ASksFgEEOKAzhALHAjEAjAAMYajAAAAAGAq1BXtFJCFEOKAmnALHAYCAuAAMbFwAAAAAGA33EtxFkCFEOKAQqALHANAArAAMykfAAAAAGAZ6FxSEQBFEOKAvqALHANAAfAAMr0eAAAAAGA4ZEmWFFCFEOKAAvALHAYCArAAMF2HAAAAAGArxBxrBMCFEOKA90ALHANAALBAMW6bAAAAAGAiSFZ3BaCFEOKAx2ALHABBAZAAMPE4AAAAAGAPVFj5BqCFEOKA33ALHANAAfAAMrm6AAAAAGA0sFWNF3DF</t>
  </si>
  <si>
    <t>http://adserv.quality-channel.de/RealMedia/ads/Creatives/qc/ON23XX4454XX2013X21/HBM_Edition_01_14_230x112.gif</t>
  </si>
  <si>
    <t>http://adserv.quality-channel.de/5/www.spiegel.de/homepage/center/L30/1352008240/RightRei/qc/ON05XX6993XX3/ON05XX6993XX3_04.html/53454a7a446c4c3733334d4141714f48?_RM_EMPTY_</t>
  </si>
  <si>
    <t>http://dc16.s290.meetrics.net/bb-mx/submit?/xN0PCWLAAX0zFSm3gt00FthFnhF6pFutB0lFhzFlyFhysF1wAX0zFE+Cgt00FthFnhF6pFutB0lFhzFlyFhysF1wAX0zF7gdgt00FthFnhF6pFutB0lFhzFlyFhysF1wAX0zFWLsgt00FthFnhF6pFutB0lFhzFlyFhysF1wAX0zFi1bgt00FthFnhF6pFutB0lFhzFlyFhysF1wAX0zF1lLgt00FthFnhF6pFutB0lFhzFlyFhysF1wAX0zF6nKgt00FthFnhF6pFutB0lFhzFlyFhysF1wAX0zF8bCgt00FthFnhF6pFutB0lFhzFlyFhysF1wAX0zFUYfap00Fh1FnlFuiFspFjrFhysF1wAX0zFKFaao00F0vFwfF0oFltFhBFhysF1wAX0zFvHCao00F0vFwfF0oFltFhBFhysF1wAX0zFkhIao00F0vFwfF0oFltFhBFhysF1wAX0zFGJ8ao00F0vFwfF0oFltFhBFhysF1wAX0zFE8Zap00FivF4fF0lFhzFlyFhysF1wAX0zFii0ap00FivF4fF0lFhzFlyFhysF1wAX0zFQ2Dap00FivF4fF0lFhzFlyFhysF1wAX0zF0gbap00FivF4fF0lFhzFlyFhysF1wAX0zF4Ltap00FivF4fF0lFhzFlyFhysF1wAX0zFfbOap00FivF4fF0lFhzFlyFhysF1wAX0zF8xKap00FivF4fF0lFhzFlyFhysF1wAX0zFCW+ap00FivF4fF0lFhzFlyFhysF1wAX0zFDIEap00FivF4fF0lFhzFlyFhysF1wAX0zFnskap00FivF4fF0lFhzFlyFhysF1wATkzFASksFYMEYAADpCiJAQEAQEAMSm3AAAAAGAzpF2mFtBFEYAAtxCiJARFAyEAME+CAAAAAGAw2Ar1AuCFEYAAY7CiJAzEAbEAM7gdAAAAAGATaFa2BaCFEYAADFDiJAzEAZEAMWLsAAAAAGAhoF32AZBFEYAAyNDiJAzEAXEAMi1bAAAAAGAx5FYCFGBFEYAA/WDiJAWFADEAM1lLAAAAAGAKhFVJF5BFEYAARgDiJAuEA/EAM6nKAAAAAGANuFLwBQEFEYAAZpDiJARFAdEAM8bCAAAAAGAVxFqyFuCFEYAAK3DcNAePAkAAMUYfAAAAAGA33FwwBaCFE8CAKEAjCANAAiAAMKFaAAAAAGAxUFWTFiDFEgFAKEA9AANAALAAMvHCAAAAAGAjDFP6FNCFEfGAKEATBANAAQAAMkhIAAAAAGAHoFrvEiEFE1HAKEAwAANAAJAAMGJ8AAAAAGAx3F5FExCFEOKA4TAmDAlCAiAAME8ZAAAAAGAK2BV2BxDFEOKANXAmDAYCAbAAMii0AAAAAGAS3FGPFnBFEOKAyaAmDArCAbAAMQ2DAAAAAGAhPFNTFDCFEOKAidAmDAaAAyAAM0gbAAAAAGA0NES2BIBFEYAA8QAiJA6AAuAAM4LtAAAAAGAwFF3NFpBFEYAA7RAiJAdAAuAAMfbOAAAAAGA5aEvmE4BFEYAAdSAiJAdAAkAAM8xKAAAAAGAvPEtUFYBFEYAA/SAiJA6AA0AAMCW+AAAAAGAzVF2uEjBFEYAA7YAiJAdAAmAAMDIEAAAAAGAB4F2NFwCE</t>
  </si>
  <si>
    <t>http://adserv.quality-channel.de/RealMedia/ads/Creatives/qc/ON01X6971XBILLBOARDHOME01/01_LOTTO_6aus49_171213.swf?clicktag=http://adserv.quality-channel.de/RealMedia/ads/click_lx.ads/www.spiegel.de/homepage/center/L30/96064133/Middle4/qc/ON01X6971XBILLBOARDHOME01/ON01X6971XBILLBOARDHOME01_01.html/53454a7a446c4c373373494142705a61?http://ad3.adfarm1.adition.com/redi?sid=2556775%26kid=573428%26bid=2383778&amp;clicktarget=_blank</t>
  </si>
  <si>
    <t>http://cdn4.spiegel.de/images/image-656713-videothumbmultimedia-tysy.jpg</t>
  </si>
  <si>
    <t>http://adserv.quality-channel.de/5/www.spiegel.de/homepage/center/L30/1081455850/x05/qc/ON01X6684XLOGOBOXHOME/ON52X5958XLOGOBOX_09.html/53454a7a446c4c373373494142705a61?_RM_EMPTY_</t>
  </si>
  <si>
    <t>http://adserv.quality-channel.de/RealMedia/ads/adstream_lx.ads/www.spiegel.de/homepage/center/L30/1953964538/x04/qc/ON52X5959XLOGOBOX/ON52X5959XLOGOBOX_10.html/53454a7a446c4c373373494142705a61?_RM_EMPTY_</t>
  </si>
  <si>
    <t>http://adserv.quality-channel.de/5/www.spiegel.de/homepage/center/L30/738741357/x05/qc/ON01X6684XLOGOBOXHOME/ON52X5958XLOGOBOX_09.html/53454a7a446c4c373448514142534939?_RM_EMPTY_</t>
  </si>
  <si>
    <t>http://adserv.quality-channel.de/5/www.spiegel.de/homepage/center/L30/602128475/TopRight/qc/flash-test-spon/flash-test-spon_5.html/53454a7a446c4c373373494142705a61?_RM_EMPTY_</t>
  </si>
  <si>
    <t>http://www.google-analytics.com/__utm.gif?utmwv=5.4.7&amp;utms=2&amp;utmn=1293799824&amp;utmhn=www.spiegel.de&amp;utmcs=ISO-8859-1&amp;utmsr=320x480&amp;utmvp=980x1470&amp;utmsc=32-bit&amp;utmul=en-us&amp;utmje=0&amp;utmfl=-&amp;utmdt=SPIEGEL%20ONLINE%20-%20Nachrichten&amp;utmhid=1902643909&amp;utmr=-&amp;utmp=%2F&amp;utmht=1392238728420&amp;utmac=UA-26045149-1&amp;utmcc=__utma%3D159392383.1042329240.1392238681.1392238681.1392238681.1%3B%2B__utmz%3D159392383.1392238681.1.1.utmcsr%3D(direct)%7Cutmccn%3D(direct)%7Cutmcmd%3D(none)%3B&amp;aip=1&amp;utmu=qDQ~</t>
  </si>
  <si>
    <t>http://www.spiegel.de/static/sys/v10/bg/bg_mainnav.png</t>
  </si>
  <si>
    <t>http://www.spiegel.de/static/sys/v10/icons/ic_search_magnifier.png</t>
  </si>
  <si>
    <t>http://dc59.s290.meetrics.net/bb-mx/submit?/amJLDrEAAX0zFAC3ap00FivF4fF0lFhzFlyFhysF1wAX0zFdCjap00FivF4fF0lFhzFlyFhysF1wAX0zFct6ap00FivF4fF0lFhzFlyFhysF1wAX0zFTLYap00FivF4fF0lFhzFlyFhysF1wAX0zFCd+ap00FivF4fF0lFhzFlyFhysF1wAX0zF3pTap00FivF4fF0lFhzFlyFhysF1wAX0zFpSrap00FivF4fF0lFhzFlyFhysF1wAX0zFCt+ap00FivF4fF0lFhzFlyFhysF1wAX0zFbpHap00FivF4fF0lFhzFlyFhysF1wAX0zFwlPap00FivF4fF0lFhzFlyFhysF1wAX0zFdDxap00FivF4fF0lFhzFlyFhysF1wAX0zFEimap00FivF4fF0lFhzFlyFhysF1wAX0zFhM2ap00FivF4fF0lFhzFlyFhysF1wAX0zFHRbap00FivF4fF0lFhzFlyFhysF1wAX0zFdlSap00FivF4fF0lFhzFlyFhysF1wAX0zFfkFap00FivF4fF0lFhzFlyFhysF1wAX0zFkttap00FivF4fF0lFhzFlyFhysF1wAX0zFv1Dap00FivF4fF0lFhzFlyFhysF1wAX0zF2Auap00FivF4fF0lFhzFlyFhysF1wAX0zF+4bdr00F2pFklFvfF0lFhzFlyFhysF1wAX0zFA/udr00F2pFklFvfF0lFhzFlyFhysF1wAX0zFAyvdr00F2pFklFvfF0lFhzFlyFhysF1wAX0zFYDBdr00F2pFklFvfF0lFhzFlyFhysF1wATkzFASksF8MEYAAWcAiJAQAAcAAM4wNAAAAAGAm1BzPEhBFEYAArcAiJAQAA8AAMAC3AAAAAGAjZFEhFWDFEYAAHhAiJAQAA4AAMdCjAAAAAGAu5FE3FxBFEYAAchAiJAQAAtAAMct6AAAAAGAqlFujF0EFEYAA4lAiJAQAA6AAMTLYAAAAAGAQQFhSF5BFEYAANmAiJAQAAtAAMCd+AAAAAGAraFLSF3BFEYAAimAiJAQAA5AAM3pTAAAAAGAjuFKwFxDFEYAA3mAiJAQAAoAAMpSrAAAAAGAxhFT0FCBFEYAASrAiJAQAAxAAMCt+AAAAAGA2KFI2FDEFEYAAnrAiJAQAAzAAMbpHAAAAAGA4BEwRFrCFEYAA8rAiJAQAAlAAMwlPAAAAAGAMxBqaFECFEYAAYwAiJAQAAPAAMdDxAAAAAGAqHF5GE4CEEYAAtwAiJAQAAxAAMEimAAAAAGA2KFI2FDEFEYAACxAiJAQAApAAMhM2AAAAAGAx4FVvFoBFEYAAXxAiJAQAAzAAMHRbAAAAAGA4BEwRFrCFEYAA7xA2CAJCAXAAMdlSAAAAAGAHpF30EIDFEODA7xAWDAJCAUAAMfkFAAAAAGAHzBvUE6BFEkGA7xAWDAWCAiAAMkttAAAAAGAlxBVCFOCFEYAAd4AiJAQAAmAAMv1DAAAAAGA2oElRFPEFEYAAy4AiJAQAAVAAM2AuAAAAAGAvnE04AvBFEYAAY+AgCAqCAhAAM+4bAAAAAGAtMFZ3FzDEEHDAY+AgCAqCAiAAMA/uAAAAAGAYDFiTFwCEE2FAY+AgCA3CA4AAMAyvAAAAAGA5hEvVFyBF</t>
  </si>
  <si>
    <t>http://dc16.s290.meetrics.net/bb-mx/submit?/xN0PENQAAX0zFFLudr00F2pFklFvfF0lFhzFlyFhysF1wAX0zFcjHdr00F2pFklFvfF0lFhzFlyFhysF1wAX0zFLmadr00F2pFklFvfF0lFhzFlyFhysF1wAX0zFtqddr00F2pFklFvfF0lFhzFlyFhysF1wAX0zFAi6dr00F2pFklFvfF0lFhzFlyFhysF1wAX0zFmyMdr00F2pFklFvfF0lFhzFlyFhysF1wAX0zFTEEdr00F2pFklFvfF0lFhzFlyFhysF1wAX0zFcVedr00F2pFklFvfF0lFhzFlyFhysF1wAX0zFQVkdr00F2pFklFvfF0lFhzFlyFhysF1wAX0zFKd8ap00FivF4fF0lFhzFlyFhysF1wAX0zFoD/ap00FivF4fF0lFhzFlyFhysF1wAX0zFUqKap00FivF4fF0lFhzFlyFhysF1wAX0zFiQxap00FivF4fF0lFhzFlyFhysF1wAX0zF0htap00FivF4fF0lFhzFlyFhysF1wAX0zFSKnap00FivF4fF0lFhzFlyFhysF1wAX0zF6f4ap00FivF4fF0lFhzFlyFhysF1wAX0zF20yap00FivF4fF0lFhzFlyFhysF1wAX0zF4IPap00FivF4fF0lFhzFlyFhysF1wAX0zFoN/ap00FivF4fF0lFhzFlyFhysF1wAX0zFWf+ap00FivF4fF0lFhzFlyFhysF1wAX0zFa9zap00FivF4fF0lFhzFlyFhysF1wAX0zFmYzap00FivF4fF0lFhzFlyFhysF1wAX0zFX98ap00FivF4fF0lFhzFlyFhysF1wATkzFASksF8MEYAAcbBgCAsCAhAAMuS3AAAAAGAtMFZ3FzDEEHDAcbBgCAfCAiAAMFLuAAAAAGAYDFiTFwCEE2FAcbBgCAsCA4AAMcjHAAAAAGA5hEvVFyBFElIAcbBgCAfCAYAAMLmaAAAAAGABZFavB2BFEULAcbBgCAfCAZAAMtqdAAAAAGAmYF1VFqBFE2FAcbBgCAfCAXAAMAi6AAAAAGAG0F2RF2DEEYAAcbBgCAfCAnAAMmyMAAAAAGAIyFXYFSCFEHDAcbBgCAsCAgAAMTEEAAAAAGAaXFtlF1CFE2FAcbBgCA5CADBAMcVeAAAAAGAkXFywEXDFElIAcbBgCAsCAwAAMQVkAAAAAGAurBZnFhBFEOKADtBmDA7BAVAAMKd8AAAAAGAE4B0xAqBFEOKAIvBmDAICAXAAMoD/AAAAAGAkkFMQFVCFEOKAh5BmDAICA5AAMUqKAAAAAGAytFUWFFBFEOKAz7BmDAICAYAAMiQxAAAAAGAn5FnwFaBFEOKApECmDAICA8AAM0htAAAAAGA0HEwIFsCFEOKA7GCmDAICAoAAMSKnAAAAAGAj1FiRFOCFEOKA4OCmDAICAkAAM6f4AAAAAGAysFEDF3DEEOKAKRCmDAICAfAAM20yAAAAAGA34BHyF2CEEOKADpCmDAICAeAAM4IPAAAAAGAkCFWlF1DEEOKAVrCmDAICAkAAMoN/AAAAAGAF0BmQFpBFEOKAY7CmDAVCA6AAMWf+AAAAAGA1OFXmFwBFEOKA39CmDAICAfAAMa9zAAAAAGA1qEOwByCFEOKADFDmDAICArAAMmYzAAAAAGAyMExvExBF</t>
  </si>
  <si>
    <t>http://wissen.spiegel.de/wissen/titel/SPGE/2014/1/160/titel.jpg</t>
  </si>
  <si>
    <t>http://adserv.quality-channel.de/5/www.spiegel.de/homepage/center/L30/1939161336/x03/qc/ON02XX6993XX4/ON02XX6993XX4_10.html/53454a7a446c4c3733334d4141714f48?_RM_EMPTY_</t>
  </si>
  <si>
    <t>http://cdn2.spiegel.de/images/image-656785-thumb-svts.jpg</t>
  </si>
  <si>
    <t>http://www.spiegel.de/static/sys/v10/bg/icon_nadel_themencrumb_8.png</t>
  </si>
  <si>
    <t>http://cdn2.spiegel.de/images/image-656961-hpcolumnright-qlrz.jpg</t>
  </si>
  <si>
    <t>http://de.ioam.de/tx.io?st=spiegel&amp;cp=spon-www-18-0&amp;sv=ke&amp;pt=CP&amp;rf=&amp;r2=&amp;ur=www.spiegel.de&amp;xy=320x480x32&amp;lo=US%2FVirginia&amp;cb=000a&amp;vr=303&amp;id=hyku33&amp;lt=1392238650008&amp;ev=&amp;cs=lfkrd4&amp;mo=1&amp;sr=71</t>
  </si>
  <si>
    <t>http://cdn1.spiegel.de/images/image-427120-hpcpleftcolumn-bbcl.jpg</t>
  </si>
  <si>
    <t>http://www.spiegel.de/layout/js/http/netmind-V4-7-1.js</t>
  </si>
  <si>
    <t>http://adserv.quality-channel.de/images/qcStickySky_on.js</t>
  </si>
  <si>
    <t>http://www.spiegel.de/static/sys/pixel.gif</t>
  </si>
  <si>
    <t>http://adserv.quality-channel.de/5/www.spiegel.de/homepage/center/L30/946047949/Top1/qc/ON01X7005XBEZFUELLER14/ON01X7005XBEZFUELLER14_01.html/53454a7a446c4c373448514142534939?_RM_EMPTY_</t>
  </si>
  <si>
    <t>http://wissen.spiegel.de/wissen/titel/USP/2014/1/120/titel.jpg</t>
  </si>
  <si>
    <t>http://cdn2.spiegel.de/images/image-590285-hpcpleftcolumn-gomd.jpg</t>
  </si>
  <si>
    <t>http://adserv.quality-channel.de/RealMedia/ads/Creatives/qc/ON02XX6993XX4/logobox_140x40_URL.gif</t>
  </si>
  <si>
    <t>http://adserv.quality-channel.de/RealMedia/ads/adstream_mjx.ads/www.spiegel.de/homepage/center/1719232267@BottomBottom1Bottom2Bottom3LeftMiddleMiddle1Middle2Middle3Middle4Position1Position2RightRight1Right2Right3Right4Right5RightAutRightEinRightGesRightKarRightKulRightNetRightPanRightPolRightReiRightSpaRightSpoRightUniRightWirRightWisSpezialSub1Sub2Top1Top2TopRightVMiddle2VMiddleVRightx01x02x03x04x05x06x07x08x09x10x11x12x20x21x22x23x70</t>
  </si>
  <si>
    <t>http://de.ioam.de/tx.io?st=spiegel&amp;cp=spon-www-18-0&amp;sv=ke&amp;pt=CP&amp;rf=&amp;r2=&amp;ur=www.spiegel.de&amp;xy=1920x1200x24&amp;lo=US%2FVirginia&amp;cb=0005&amp;vr=303&amp;id=h60pe0%3C%3D1392238271777&amp;ev=&amp;cs=7hvmiy&amp;mo=1&amp;sr=71</t>
  </si>
  <si>
    <t>http://adserv.quality-channel.de/5/www.spiegel.de/homepage/center/L30/1492494270/x02/qc/ON01X6493XLOGOBOXHOME/ON01X6493XLOGOBOXHOME_02.html/53454a7a446c4c3733334d4141714f48?_RM_EMPTY_</t>
  </si>
  <si>
    <t>http://adserv.quality-channel.de/5/www.spiegel.de/homepage/center/L30/1724315558/x21/qc/ON23XX4454XX2013X21/ON23XX4454XX2013X21_07.html/53454a7a446c4c3733334d4141714f48?_RM_EMPTY_</t>
  </si>
  <si>
    <t>http://adserv.quality-channel.de/RealMedia/ads/adstream_mjx.ads/www.spiegel.de/homepage/center/1592788489@BottomBottom1Bottom2Bottom3LeftMiddleMiddle1Middle2Middle3Middle4Position1Position2RightRight1Right2Right3Right4Right5RightAutRightEinRightGesRightKarRightKulRightNetRightPanRightPolRightReiRightSpaRightSpoRightUniRightWirRightWisSpezialSub1Sub2Top1Top2TopRightVMiddle2VMiddleVRightx01x02x03x04x05x06x07x08x09x10x11x12x20x21x22x23x70</t>
  </si>
  <si>
    <t>http://adserv.quality-channel.de/RealMedia/ads/Creatives/qc/ON23XX4454XX2013X21/ON23XX4454XX2013X21_29.html?url=http://adserv.quality-channel.de/RealMedia/ads/click_lx.ads/www.spiegel.de/homepage/center/L30/1469076547/x21/qc/ON23XX4454XX2013X21/ON23XX4454XX2013X21_28.html/53454a7a446c4c373373494142705a61?&amp;path=http://adserv.quality-channel.de/RealMedia/ads/Creatives/qc/ON23XX4454XX2013X21/</t>
  </si>
  <si>
    <t>http://adserv.quality-channel.de/images/heftwerbung/spon/WP350_SP_910x110.swf?clickTag=http://adserv.quality-channel.de/RealMedia/ads/click_lx.ads/www.spiegel.de/homepage/center/L30/1672470866/Bottom1/qc/ON01X7005XBEZFUELLER14/ON01X7005XBEZFUELLER14_02.html/53454a7a446c4c373373494142705a61?https://www.spiegel-vorteilspaket.de/20130412/?bannerId=SDHWOEIGEN&amp;clicktarget=_blank</t>
  </si>
  <si>
    <t>http://dc72.s290.meetrics.net/bb-mx/submit?/r29HBxGAA1whFo0F0wF6vAv3E33FuzEwpFlnFlsFukElvBfpyF+k2FoywAx0AtwAxtAy3AtxA26Az5At4A53A44A3tAyuAw1A0uAytAkxB1zAkiF1yAX0zFq3Xap00F0vFwfF0lFhzFlyFhysF1wAX0zFtJSap00FivF4fF0lFhzFlyFhysF1wAX0zFm7dap00F0vFwfF0lFhzFlyFhysF1wAX0zFIosap00F0vFwfF0lFhzFlyFhysF1wAX0zFliyap00F0vFwfF0lFhzFlyFhysF1wAX0zFjsGap00F0vFwfF0lFhzFlyFhysF1wAX0zFOCdap00F0vFwfF0lFhzFlyFhysF1wAX0zFz57ap00F0vFwfF0lFhzFlyFhysF1wAX0zF1Ncap00F0vFwfF0lFhzFlyFhysF1wAX0zFdXVap00F0vFwfF0lFhzFlyFhysF1wAX0zFBiHap00F0vFwfF0lFhzFlyFhysF1wAX0zFWCnRj00FisFvnFhysF1wAX0zFZyXRj00FisFvnFhysF1wAX0zFFFqdr00FolFm0F2vFyzFjoFh1FhysF1wAX0zFEmqdr00FolFm0F2vFyzFjoFh1FhysF1wAX0zF4pEgt00FthFnhF6pFutB0lFhzFlyFhysF1wAX0zFy4Wgt00FthFnhF6pFutB0lFhzFlyFhysF1wAX0zFfLmgt00FthFnhF6pFutB0lFhzFlyFhysF1wAX0zFGfqgt00FthFnhF6pFutB0lFhzFlyFhysF1wAX0zF5jMap00FivFlyFzlFfiFv4FhysF1wAX0zFV+Lgt00FthFnhF6pFutB0lFhzFlyFhysF1wATkzFdFAAAAAA6SRbHYEGGAAAAA6SRbHYEBSksF0LEYAAkHAcNASGAoAAMq3XAAAAAGAo2BWYF5CEEOKANOAmDA1EAyAAMtJSAAAAAGAYBFKtFEBFEYAASUAiJAnGAXEAMm7dAAAAAGAj5BuwB4BEEYAASbAiJALFAlEAMIosAAAAAGA4sE05B1CEEYAA2gAiJAIIAlEAMliyAAAAAGAviFOjF4BFEYAAXpAiJAfHAZEAMjsGAAAAAGAHFFXMF5BFEYAAPxAiJAAJAPEAMOCdAAAAAGAVkFBCFVCFEYAAo6AiJADIAQEAMz57AAAAAGA4qFVpFzDEEYAAEDBiJADIA3EAM1NcAAAAAGAnjFLTF3BFEYAA8NBiJAiGAfFAMdXVAAAAAGA1HFitFCBFEYAA3UBiJAuEA6DAMBiHAAAAAGAOqF3IFxDFEYAAIfBsGA7EAIEAMWCnAAAAAGA55E22B5BEEOKAIfBmDAkEAbAAMZyXAAAAAGAqzBv2E5BEEYAAClBoKAvFA9CAMFFqAAAAAGA1KFhVFzCFEALAglB0CAkFA1BAMEmqAAAAAGAVFFnvBvBEEYAAmsBiJAzEAVEAM4pEAAAAAGAxJFywBwBFEYAAs4BiJAQGAiFAMy4WAAAAAGAzIEt5FyBFEYAAcDCiJA4EAsDAMfLmAAAAAGAaVFzvBODFEYAATNCiJAWFAVEAMGfqAAAAAGAzNEm5FEBFEYAAnVCcNAfCAuIAM5jMAAAAAGAS5BytFICFEYAAoZCiJAmIAkDAMV+LAAAAAGA3vFTiFJBF</t>
  </si>
  <si>
    <t>http://adserv.quality-channel.de/RealMedia/ads/Creatives/qc/ON23XX4454XX2013X21_A/ON23XX4454XX2013X21_A_12.html?url=http://adserv.quality-channel.de/RealMedia/ads/click_lx.ads/www.spiegel.de/homepage/center/L30/87738598/x21/qc/ON23XX4454XX2013X21_A/ON23XX4454XX2013X21_A_11.html/53454a7a446c4c3733334d4141714f48?&amp;path=http://adserv.quality-channel.de/RealMedia/ads/Creatives/qc/ON23XX4454XX2013X21_A/</t>
  </si>
  <si>
    <t>http://www.spiegel.de/static/sys/v10/bg/column_sep_border.png</t>
  </si>
  <si>
    <t>http://adserv.quality-channel.de/RealMedia/ads/Creatives/qc/ON02X20005XX1/W_RB_1_230_230.swf?clicktag=http://adserv.quality-channel.de/RealMedia/ads/click_lx.ads/www.spiegel.de/homepage/center/L30/330118380/RightWis/qc/ON02X20005XX1/ON02X20005XX1_04.html/53454a7a446c4c373373494142705a61?http://www.walbusch.de/walbusch-de/pages/page.jsf?pageid=de_rainbow3_fs14%26pid=de_basp_rainbow%26wid=de_basp_rainbow%26campaign=de_ba_c/sp/st/rainbow/rainbow1&amp;clicktarget=_blank</t>
  </si>
  <si>
    <t>http://adserv.quality-channel.de/5/www.spiegel.de/homepage/center/L30/1469076547/x21/qc/ON23XX4454XX2013X21/ON23XX4454XX2013X21_28.html/53454a7a446c4c373373494142705a61?_RM_EMPTY_</t>
  </si>
  <si>
    <t>http://wlresults.westlotto.com/wlinfo/WL_InfoService?gruppe=ZahlenUndQuoten&amp;spielart=LOTTO&amp;ewGewsum=ja</t>
  </si>
  <si>
    <t>http://www.spiegel.de/static/sys/v10/misc/kolumnisten_faces.png</t>
  </si>
  <si>
    <t>http://adserv.quality-channel.de/5/www.spiegel.de/homepage/center/L30/584889409/RightWis/qc/ON02X20005XX1/ON02X20005XX1_04.html/53454a7a446c4c3734443441412b516c?_RM_EMPTY_</t>
  </si>
  <si>
    <t>http://adserv.quality-channel.de/RealMedia/ads/adstream_lx.ads/www.spiegel.de/homepage/center/L30/602128475/x55/qc/flash-test/flash11.gif/53454a7a446c4c373373494142705a61?_RM_EMPTY_</t>
  </si>
  <si>
    <t>http://adserv.quality-channel.de/5/www.spiegel.de/homepage/center/L30/817036381/x03/qc/ON02XX6993XX4/ON02XX6993XX4_10.html/53454a7a446c4c3734443441412b516c?_RM_EMPTY_</t>
  </si>
  <si>
    <t>http://www.spiegel.de/static/sys/v10/logo/der_spiegel_140-19.png</t>
  </si>
  <si>
    <t>http://www.spiegel.de/static/sys/v10/bg/bg_maincontainer_line.gif</t>
  </si>
  <si>
    <t>http://adserv.quality-channel.de/5/www.spiegel.de/homepage/center/L30/381966890/x01/qc/ON01X6978XLOGOBOX/ON01X6978XLOGOBOX_02.html/53454a7a446c4c373448514142534939?_RM_EMPTY_</t>
  </si>
  <si>
    <t>http://cdn1.spiegel.de/images/image-657234-hpcolumnright-ljuq.jpg</t>
  </si>
  <si>
    <t>http://adserv.quality-channel.de/images/heftwerbung/spon/WP120_SP_910x110.gif</t>
  </si>
  <si>
    <t>http://www.google-analytics.com/__utm.gif?utmwv=5.4.7&amp;utms=2&amp;utmn=880234358&amp;utmhn=www.spiegel.de&amp;utmcs=iso-8859-1&amp;utmsr=1920x1200&amp;utmvp=991x681&amp;utmsc=24-bit&amp;utmul=en-us&amp;utmje=1&amp;utmfl=12.0%20r0&amp;utmdt=SPIEGEL%20ONLINE%20-%20Nachrichten&amp;utmhid=241656470&amp;utmr=-&amp;utmp=%2F&amp;utmht=1392238285832&amp;utmac=UA-26045149-1&amp;utmcc=__utma%3D159392383.1611870966.1392238274.1392238274.1392238274.1%3B%2B__utmz%3D159392383.1392238274.1.1.utmcsr%3D(direct)%7Cutmccn%3D(direct)%7Cutmcmd%3D(none)%3B&amp;aip=1&amp;utmu=qDQ~</t>
  </si>
  <si>
    <t>http://adserv.quality-channel.de/5/www.spiegel.de/homepage/center/L30/1482878933/Top1/qc/ON01X7005XBEZFUELLER14/ON01X7005XBEZFUELLER14_01.html/53454a7a446c4c3733334d4141714f48?_RM_EMPTY_</t>
  </si>
  <si>
    <t>http://adserv.quality-channel.de/5/www.spiegel.de/homepage/center/L30/926171892/TopRight/qc/flash-test-spon/flash-test-spon_5.html/53454a7a446c4c373448514142534939?_RM_EMPTY_</t>
  </si>
  <si>
    <t>http://cdn1.spiegel.de/images/image-657350-thumb-iysm.jpg</t>
  </si>
  <si>
    <t>http://adserv.quality-channel.de/5/www.spiegel.de/homepage/center/L30/1940336315/Middle/qc/sp-zaehler-011/zaehler.gif/53454a7a446c4c373373494142705a61?_RM_EMPTY_&amp;</t>
  </si>
  <si>
    <t>http://adserv.quality-channel.de/5/www.spiegel.de/homepage/center/L30/1392016859/Middle/qc/sp-zaehler-011/zaehler.gif/53454a7a446c4c3733334d4141714f48?_RM_EMPTY_&amp;</t>
  </si>
  <si>
    <t>http://adserv.quality-channel.de/5/www.spiegel.de/homepage/center/L30/66259559/RightWis/qc/ON02X20005XX1/ON02X20005XX1_04.html/53454a7a446c4c373448514142534939?_RM_EMPTY_</t>
  </si>
  <si>
    <t>http://www.spiegel.de/</t>
  </si>
  <si>
    <t>http://adserv.quality-channel.de/RealMedia/ads/Creatives/qc/ON23XX4454XX2013X21_A/ON23XX4454XX2013X21_A_06.html?url=http://adserv.quality-channel.de/RealMedia/ads/click_lx.ads/www.spiegel.de/homepage/center/L30/899160879/x21/qc/ON23XX4454XX2013X21_A/ON23XX4454XX2013X21_A_05.html/53454a7a446c4c3734443441412b516c?&amp;path=http://adserv.quality-channel.de/RealMedia/ads/Creatives/qc/ON23XX4454XX2013X21_A/</t>
  </si>
  <si>
    <t>http://wlresults.westlotto.com/crossdomain.xml</t>
  </si>
  <si>
    <t>http://www.spiegel.de/images/image-654308-custom-qwrr.png</t>
  </si>
  <si>
    <t>http://adserv.quality-channel.de/5/www.spiegel.de/homepage/center/L30/1800221137/Middle/qc/sp-zaehler-011/zaehler.gif/53454a7a446c4c3734443441412b516c?_RM_EMPTY_&amp;</t>
  </si>
  <si>
    <t>http://www.spiegel.de/favicon.ico</t>
  </si>
  <si>
    <t>http://adserv.quality-channel.de/5/www.spiegel.de/homepage/center/L30/781139365/x02/qc/ON01X6960XLOGOBOX/ON01X6960XLOGOBOX_02.html/53454a7a446c4c373448514142534939?_RM_EMPTY_</t>
  </si>
  <si>
    <t>http://wissen.spiegel.de/wissen/titel/SPX/2014/2/160/titel.jpg</t>
  </si>
  <si>
    <t>http://adserv.quality-channel.de/RealMedia/ads/Creatives/qc/ON23XX4454XX2013X21/VB_SP_230x112_NVG.gif</t>
  </si>
  <si>
    <t>http://dc16.s290.meetrics.net/bb-mx/submit?/xN0PDhMAAX0zFj7Pap00FivF4fF0lFhzFlyFhysF1wAX0zF7oQap00FivF4fF0lFhzFlyFhysF1wAX0zFr7Bap00FivF4fF0lFhzFlyFhysF1wAX0zFFsGap00FivF4fF0lFhzFlyFhysF1wAW0zFjJap00FivF4fF0lFhzFlyFhysF1wAX0zFlSUap00FivF4fF0lFhzFlyFhysF1wAX0zFuDoap00FivF4fF0lFhzFlyFhysF1wAX0zFmA1ap00FivF4fF0lFhzFlyFhysF1wAX0zFl4nap00FivF4fF0lFhzFlyFhysF1wAX0zF7Ymap00FivF4fF0lFhzFlyFhysF1wAX0zFj27ap00FivF4fF0lFhzFlyFhysF1wAX0zFDckap00FivF4fF0lFhzFlyFhysF1wAX0zFo6Yap00FivF4fF0lFhzFlyFhysF1wAX0zFS/fap00FivF4fF0lFhzFlyFhysF1wAX0zFHfBap00FivF4fF0lFhzFlyFhysF1wAX0zF/xHap00FivF4fF0lFhzFlyFhysF1wAX0zF4cVap00FivF4fF0lFhzFlyFhysF1wAX0zFm33ap00FivF4fF0lFhzFlyFhysF1wAX0zFZhGap00FivF4fF0lFhzFlyFhysF1wAX0zFOI2ap00FivF4fF0lFhzFlyFhysF1wAX0zFEsWap00FivF4fF0lFhzFlyFhysF1wAX0zF3ukap00FivF4fF0lFhzFlyFhysF1wAX0zFuS3dr00F2pFklFvfF0lFhzFlyFhysF1wATkzFASksF8MEYAAdZAiJA6AAuAAMnskAAAAAGAXlF2WE2DFEYAAcaAiJAdAAfAAMj7PAAAAAGAwUF5mF5DEEYAAjmAiJAdAAaAAM7oQAAAAAGAzHFnzFxBFEYAAFnAiJA6AAcAAMr7BAAAAAGAm1BzPEhBFEYAAEoAiJA6AA8AAMFsGAAAAAGAjZFEhFWDFEYAA9uAiJA6AA4AAMjJAAAAAAGAu5FE3FxBFEYAA8vAiJA6AAtAAMlSUAAAAAGAqlFujF0EFEYAAY2AiJA6AA6AAMuDoAAAAAGAQQFhSF5BFEYAAX3AiJA6AAtAAMmA1AAAAAGAraFLSF3BFEYAAW4AiJA6AA5AAMl4nAAAAAGAjuFKwFxDFEYAAV5AiJA6AAoAAM7YmAAAAAGAxhFT0FCBFEYAAQABiJA6AAxAAMj27AAAAAGA2KFI2FDEFEYAAPBBiJA6AAzAAMDckAAAAAGA4BEwRFrCFEYAAOCBiJAdAAlAAMo6YAAAAAGAMxBqaFECFEYAAKIBiJAdAAPAAMS/fAAAAAGAqHF5GE4CEEYAAsIBiJA6AAxAAMHfBAAAAAGA2KFI2FDEFEYAArJBiJAdAApAAM/xHAAAAAGAx4FVvFoBFEYAANKBiJA6AAzAAM4cVAAAAAGA4BEwRFrCFEYAAbLB2CAICAXAAMm33AAAAAGAHpF30EIDFEODAbLBWDAICAUAAMZhGAAAAAGAHzBvUE6BFEkGAbLBWDAICAiAAMOI2AAAAAGAlxBVCFOCFEYAAfTBiJAdAAmAAMEsWAAAAAGA2oElRFPEFEYAABUBiJAdAAVAAM3ukAAAAAGAvnE04AvBF</t>
  </si>
  <si>
    <t>http://www.spiegel.de/layout/js/http/interface-V4-7-1.js</t>
  </si>
  <si>
    <t>Size</t>
  </si>
  <si>
    <t>Cache</t>
  </si>
  <si>
    <t>#</t>
  </si>
  <si>
    <t>http://mobiledevices.kom.aau.dk/research/energy_measurements_on_mobile_phones/results/data_communication/data_download_for_different_technologies/</t>
  </si>
  <si>
    <t>E_bit [J/bit] = A+B*(Datarate - C)</t>
  </si>
  <si>
    <t>E_tot [J] = Ebit *DataSize</t>
  </si>
  <si>
    <t>Technology</t>
  </si>
  <si>
    <t>A</t>
  </si>
  <si>
    <t>B</t>
  </si>
  <si>
    <t>C</t>
  </si>
  <si>
    <t>Datarate range[Kbps]</t>
  </si>
  <si>
    <t>GPRS</t>
  </si>
  <si>
    <t>30-45</t>
  </si>
  <si>
    <t>HSDPA</t>
  </si>
  <si>
    <t>100-1500</t>
  </si>
  <si>
    <t>Wi-Fi</t>
  </si>
  <si>
    <t>2000-5000</t>
  </si>
  <si>
    <t>Bluetooth</t>
  </si>
  <si>
    <t>650-850</t>
  </si>
  <si>
    <t>Ebit</t>
  </si>
  <si>
    <t>Rate</t>
  </si>
  <si>
    <t>#spent WiFi</t>
  </si>
  <si>
    <t>spent BT</t>
  </si>
  <si>
    <t>spent cell</t>
  </si>
  <si>
    <t>gain/savings W</t>
  </si>
  <si>
    <t>gasin/saving bt</t>
  </si>
  <si>
    <t>bytes cache ios</t>
  </si>
  <si>
    <t>ie</t>
  </si>
  <si>
    <t>ios</t>
  </si>
  <si>
    <t>chrome</t>
  </si>
  <si>
    <t>total</t>
  </si>
  <si>
    <t># IOS ONLY</t>
  </si>
  <si>
    <t>base cell</t>
  </si>
  <si>
    <t>time w/o overhead</t>
  </si>
  <si>
    <t>count</t>
  </si>
  <si>
    <t>132 items ios</t>
  </si>
  <si>
    <t>rel items 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</si>
</sst>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1" fillId="0" borderId="0" xfId="9"/>
    <xf numFmtId="0" fontId="0" fillId="0" borderId="1" xfId="0" applyBorder="1" applyAlignment="1">
      <alignment vertical="center" wrapText="1"/>
    </xf>
    <xf numFmtId="11" fontId="0" fillId="0" borderId="0" xfId="0" applyNumberFormat="1"/>
    <xf numFmtId="11" fontId="0" fillId="0" borderId="1" xfId="0" applyNumberFormat="1" applyBorder="1" applyAlignment="1">
      <alignment vertical="center" wrapText="1"/>
    </xf>
    <xf numFmtId="11" fontId="0" fillId="0" borderId="2" xfId="0" applyNumberForma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11" fontId="0" fillId="0" borderId="0" xfId="0" applyNumberForma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11" fontId="0" fillId="2" borderId="0" xfId="0" applyNumberFormat="1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test.csv!$B$1</c:f>
              <c:strCache>
                <c:ptCount val="1"/>
                <c:pt idx="0">
                  <c:v>deskIE_clear.csv</c:v>
                </c:pt>
              </c:strCache>
            </c:strRef>
          </c:tx>
          <c:spPr>
            <a:ln w="47625">
              <a:noFill/>
            </a:ln>
          </c:spPr>
          <c:xVal>
            <c:numRef>
              <c:f>test.csv!$B$2:$B$247</c:f>
              <c:numCache>
                <c:formatCode>General</c:formatCode>
                <c:ptCount val="246"/>
                <c:pt idx="0">
                  <c:v>54.0</c:v>
                </c:pt>
                <c:pt idx="3">
                  <c:v>4363.0</c:v>
                </c:pt>
                <c:pt idx="4">
                  <c:v>43.0</c:v>
                </c:pt>
                <c:pt idx="7">
                  <c:v>86040.0</c:v>
                </c:pt>
                <c:pt idx="9">
                  <c:v>43.0</c:v>
                </c:pt>
                <c:pt idx="11">
                  <c:v>75154.0</c:v>
                </c:pt>
                <c:pt idx="14">
                  <c:v>9219.0</c:v>
                </c:pt>
                <c:pt idx="15">
                  <c:v>10339.0</c:v>
                </c:pt>
                <c:pt idx="16">
                  <c:v>54.0</c:v>
                </c:pt>
                <c:pt idx="17">
                  <c:v>2985.0</c:v>
                </c:pt>
                <c:pt idx="19">
                  <c:v>54.0</c:v>
                </c:pt>
                <c:pt idx="22">
                  <c:v>27055.0</c:v>
                </c:pt>
                <c:pt idx="23">
                  <c:v>54.0</c:v>
                </c:pt>
                <c:pt idx="24">
                  <c:v>27355.0</c:v>
                </c:pt>
                <c:pt idx="25">
                  <c:v>54.0</c:v>
                </c:pt>
                <c:pt idx="28">
                  <c:v>114155.0</c:v>
                </c:pt>
                <c:pt idx="29">
                  <c:v>8962.0</c:v>
                </c:pt>
                <c:pt idx="32">
                  <c:v>276.0</c:v>
                </c:pt>
                <c:pt idx="33">
                  <c:v>44846.0</c:v>
                </c:pt>
                <c:pt idx="36">
                  <c:v>15235.0</c:v>
                </c:pt>
                <c:pt idx="37">
                  <c:v>12292.0</c:v>
                </c:pt>
                <c:pt idx="38">
                  <c:v>1205.0</c:v>
                </c:pt>
                <c:pt idx="39">
                  <c:v>7109.0</c:v>
                </c:pt>
                <c:pt idx="40">
                  <c:v>54.0</c:v>
                </c:pt>
                <c:pt idx="42">
                  <c:v>43.0</c:v>
                </c:pt>
                <c:pt idx="43">
                  <c:v>10669.0</c:v>
                </c:pt>
                <c:pt idx="44">
                  <c:v>43.0</c:v>
                </c:pt>
                <c:pt idx="47">
                  <c:v>43.0</c:v>
                </c:pt>
                <c:pt idx="48">
                  <c:v>12290.0</c:v>
                </c:pt>
                <c:pt idx="49">
                  <c:v>54.0</c:v>
                </c:pt>
                <c:pt idx="50">
                  <c:v>12752.0</c:v>
                </c:pt>
                <c:pt idx="51">
                  <c:v>43.0</c:v>
                </c:pt>
                <c:pt idx="52">
                  <c:v>18622.0</c:v>
                </c:pt>
                <c:pt idx="53">
                  <c:v>54.0</c:v>
                </c:pt>
                <c:pt idx="54">
                  <c:v>3441.0</c:v>
                </c:pt>
                <c:pt idx="57">
                  <c:v>5265.0</c:v>
                </c:pt>
                <c:pt idx="58">
                  <c:v>2145.0</c:v>
                </c:pt>
                <c:pt idx="60">
                  <c:v>11178.0</c:v>
                </c:pt>
                <c:pt idx="61">
                  <c:v>7444.0</c:v>
                </c:pt>
                <c:pt idx="62">
                  <c:v>5772.0</c:v>
                </c:pt>
                <c:pt idx="63">
                  <c:v>54.0</c:v>
                </c:pt>
                <c:pt idx="64">
                  <c:v>54.0</c:v>
                </c:pt>
                <c:pt idx="67">
                  <c:v>43.0</c:v>
                </c:pt>
                <c:pt idx="68">
                  <c:v>43.0</c:v>
                </c:pt>
                <c:pt idx="69">
                  <c:v>7956.0</c:v>
                </c:pt>
                <c:pt idx="70">
                  <c:v>791.0</c:v>
                </c:pt>
                <c:pt idx="72">
                  <c:v>54.0</c:v>
                </c:pt>
                <c:pt idx="74">
                  <c:v>54.0</c:v>
                </c:pt>
                <c:pt idx="76">
                  <c:v>448.0</c:v>
                </c:pt>
                <c:pt idx="77">
                  <c:v>7859.0</c:v>
                </c:pt>
                <c:pt idx="78">
                  <c:v>79592.0</c:v>
                </c:pt>
                <c:pt idx="81">
                  <c:v>6229.0</c:v>
                </c:pt>
                <c:pt idx="82">
                  <c:v>1353.0</c:v>
                </c:pt>
                <c:pt idx="83">
                  <c:v>11994.0</c:v>
                </c:pt>
                <c:pt idx="84">
                  <c:v>38319.0</c:v>
                </c:pt>
                <c:pt idx="85">
                  <c:v>377.0</c:v>
                </c:pt>
                <c:pt idx="86">
                  <c:v>54.0</c:v>
                </c:pt>
                <c:pt idx="87">
                  <c:v>13679.0</c:v>
                </c:pt>
                <c:pt idx="90">
                  <c:v>10462.0</c:v>
                </c:pt>
                <c:pt idx="91">
                  <c:v>43.0</c:v>
                </c:pt>
                <c:pt idx="92">
                  <c:v>9898.0</c:v>
                </c:pt>
                <c:pt idx="93">
                  <c:v>54.0</c:v>
                </c:pt>
                <c:pt idx="94">
                  <c:v>13453.0</c:v>
                </c:pt>
                <c:pt idx="95">
                  <c:v>19029.0</c:v>
                </c:pt>
                <c:pt idx="96">
                  <c:v>43.0</c:v>
                </c:pt>
                <c:pt idx="98">
                  <c:v>43.0</c:v>
                </c:pt>
                <c:pt idx="99">
                  <c:v>54.0</c:v>
                </c:pt>
                <c:pt idx="100">
                  <c:v>786.0</c:v>
                </c:pt>
                <c:pt idx="103">
                  <c:v>54.0</c:v>
                </c:pt>
                <c:pt idx="104">
                  <c:v>54.0</c:v>
                </c:pt>
                <c:pt idx="105">
                  <c:v>9175.0</c:v>
                </c:pt>
                <c:pt idx="106">
                  <c:v>2545.0</c:v>
                </c:pt>
                <c:pt idx="108">
                  <c:v>364.0</c:v>
                </c:pt>
                <c:pt idx="109">
                  <c:v>10174.0</c:v>
                </c:pt>
                <c:pt idx="110">
                  <c:v>54.0</c:v>
                </c:pt>
                <c:pt idx="111">
                  <c:v>286.0</c:v>
                </c:pt>
                <c:pt idx="118">
                  <c:v>57.0</c:v>
                </c:pt>
                <c:pt idx="119">
                  <c:v>8072.0</c:v>
                </c:pt>
                <c:pt idx="120">
                  <c:v>15711.0</c:v>
                </c:pt>
                <c:pt idx="123">
                  <c:v>7533.0</c:v>
                </c:pt>
                <c:pt idx="124">
                  <c:v>790.0</c:v>
                </c:pt>
                <c:pt idx="125">
                  <c:v>56187.0</c:v>
                </c:pt>
                <c:pt idx="126">
                  <c:v>43.0</c:v>
                </c:pt>
                <c:pt idx="127">
                  <c:v>15196.0</c:v>
                </c:pt>
                <c:pt idx="128">
                  <c:v>12307.0</c:v>
                </c:pt>
                <c:pt idx="132">
                  <c:v>522.0</c:v>
                </c:pt>
                <c:pt idx="134">
                  <c:v>35.0</c:v>
                </c:pt>
                <c:pt idx="136">
                  <c:v>587.0</c:v>
                </c:pt>
                <c:pt idx="138">
                  <c:v>1673.0</c:v>
                </c:pt>
                <c:pt idx="139">
                  <c:v>11884.0</c:v>
                </c:pt>
                <c:pt idx="140">
                  <c:v>6921.0</c:v>
                </c:pt>
                <c:pt idx="141">
                  <c:v>43.0</c:v>
                </c:pt>
                <c:pt idx="142">
                  <c:v>3976.0</c:v>
                </c:pt>
                <c:pt idx="143">
                  <c:v>43.0</c:v>
                </c:pt>
                <c:pt idx="144">
                  <c:v>43.0</c:v>
                </c:pt>
                <c:pt idx="148">
                  <c:v>54.0</c:v>
                </c:pt>
                <c:pt idx="151">
                  <c:v>40098.0</c:v>
                </c:pt>
                <c:pt idx="152">
                  <c:v>49.0</c:v>
                </c:pt>
                <c:pt idx="153">
                  <c:v>19494.0</c:v>
                </c:pt>
                <c:pt idx="154">
                  <c:v>59532.0</c:v>
                </c:pt>
                <c:pt idx="155">
                  <c:v>343.0</c:v>
                </c:pt>
                <c:pt idx="158">
                  <c:v>79592.0</c:v>
                </c:pt>
                <c:pt idx="159">
                  <c:v>1593.0</c:v>
                </c:pt>
                <c:pt idx="160">
                  <c:v>43.0</c:v>
                </c:pt>
                <c:pt idx="161">
                  <c:v>43.0</c:v>
                </c:pt>
                <c:pt idx="162">
                  <c:v>21916.0</c:v>
                </c:pt>
                <c:pt idx="163">
                  <c:v>8498.0</c:v>
                </c:pt>
                <c:pt idx="164">
                  <c:v>490.0</c:v>
                </c:pt>
                <c:pt idx="166">
                  <c:v>7574.0</c:v>
                </c:pt>
                <c:pt idx="169">
                  <c:v>16234.0</c:v>
                </c:pt>
                <c:pt idx="172">
                  <c:v>12503.0</c:v>
                </c:pt>
                <c:pt idx="173">
                  <c:v>11.0</c:v>
                </c:pt>
                <c:pt idx="174">
                  <c:v>309.0</c:v>
                </c:pt>
                <c:pt idx="181">
                  <c:v>75154.0</c:v>
                </c:pt>
                <c:pt idx="182">
                  <c:v>4056.0</c:v>
                </c:pt>
                <c:pt idx="183">
                  <c:v>54.0</c:v>
                </c:pt>
                <c:pt idx="184">
                  <c:v>54.0</c:v>
                </c:pt>
                <c:pt idx="186">
                  <c:v>54.0</c:v>
                </c:pt>
                <c:pt idx="188">
                  <c:v>127.0</c:v>
                </c:pt>
                <c:pt idx="189">
                  <c:v>287.0</c:v>
                </c:pt>
                <c:pt idx="190">
                  <c:v>43.0</c:v>
                </c:pt>
                <c:pt idx="192">
                  <c:v>13366.0</c:v>
                </c:pt>
                <c:pt idx="194">
                  <c:v>15773.0</c:v>
                </c:pt>
                <c:pt idx="195">
                  <c:v>460.0</c:v>
                </c:pt>
                <c:pt idx="196">
                  <c:v>22603.0</c:v>
                </c:pt>
                <c:pt idx="198">
                  <c:v>1957.0</c:v>
                </c:pt>
                <c:pt idx="199">
                  <c:v>5935.0</c:v>
                </c:pt>
                <c:pt idx="200">
                  <c:v>1156.0</c:v>
                </c:pt>
                <c:pt idx="201">
                  <c:v>43.0</c:v>
                </c:pt>
                <c:pt idx="203">
                  <c:v>7519.0</c:v>
                </c:pt>
                <c:pt idx="204">
                  <c:v>10437.0</c:v>
                </c:pt>
                <c:pt idx="205">
                  <c:v>2163.0</c:v>
                </c:pt>
                <c:pt idx="207">
                  <c:v>11.0</c:v>
                </c:pt>
                <c:pt idx="210">
                  <c:v>48892.0</c:v>
                </c:pt>
                <c:pt idx="211">
                  <c:v>1857.0</c:v>
                </c:pt>
                <c:pt idx="212">
                  <c:v>11884.0</c:v>
                </c:pt>
                <c:pt idx="215">
                  <c:v>82.0</c:v>
                </c:pt>
                <c:pt idx="216">
                  <c:v>40098.0</c:v>
                </c:pt>
                <c:pt idx="217">
                  <c:v>54.0</c:v>
                </c:pt>
                <c:pt idx="218">
                  <c:v>595.0</c:v>
                </c:pt>
                <c:pt idx="219">
                  <c:v>20192.0</c:v>
                </c:pt>
                <c:pt idx="221">
                  <c:v>54.0</c:v>
                </c:pt>
                <c:pt idx="223">
                  <c:v>3559.0</c:v>
                </c:pt>
                <c:pt idx="224">
                  <c:v>50.0</c:v>
                </c:pt>
                <c:pt idx="226">
                  <c:v>25227.0</c:v>
                </c:pt>
                <c:pt idx="228">
                  <c:v>35.0</c:v>
                </c:pt>
                <c:pt idx="231">
                  <c:v>11896.0</c:v>
                </c:pt>
                <c:pt idx="232">
                  <c:v>54.0</c:v>
                </c:pt>
                <c:pt idx="235">
                  <c:v>39354.0</c:v>
                </c:pt>
                <c:pt idx="237">
                  <c:v>115.0</c:v>
                </c:pt>
                <c:pt idx="238">
                  <c:v>33558.0</c:v>
                </c:pt>
                <c:pt idx="240">
                  <c:v>1406.0</c:v>
                </c:pt>
                <c:pt idx="242">
                  <c:v>7791.0</c:v>
                </c:pt>
                <c:pt idx="245">
                  <c:v>1641.0</c:v>
                </c:pt>
              </c:numCache>
            </c:numRef>
          </c:xVal>
          <c:yVal>
            <c:numRef>
              <c:f>test.csv!$E$2:$E$247</c:f>
              <c:numCache>
                <c:formatCode>General</c:formatCode>
                <c:ptCount val="246"/>
                <c:pt idx="0">
                  <c:v>0.0</c:v>
                </c:pt>
                <c:pt idx="3">
                  <c:v>7200.0</c:v>
                </c:pt>
                <c:pt idx="4">
                  <c:v>0.0</c:v>
                </c:pt>
                <c:pt idx="7">
                  <c:v>0.0</c:v>
                </c:pt>
                <c:pt idx="9">
                  <c:v>0.0</c:v>
                </c:pt>
                <c:pt idx="11">
                  <c:v>259200.0</c:v>
                </c:pt>
                <c:pt idx="14">
                  <c:v>0.0</c:v>
                </c:pt>
                <c:pt idx="15">
                  <c:v>259200.0</c:v>
                </c:pt>
                <c:pt idx="16">
                  <c:v>21600.0</c:v>
                </c:pt>
                <c:pt idx="17">
                  <c:v>259200.0</c:v>
                </c:pt>
                <c:pt idx="19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259200.0</c:v>
                </c:pt>
                <c:pt idx="25">
                  <c:v>0.0</c:v>
                </c:pt>
                <c:pt idx="28">
                  <c:v>259200.0</c:v>
                </c:pt>
                <c:pt idx="29">
                  <c:v>259200.0</c:v>
                </c:pt>
                <c:pt idx="32">
                  <c:v>259200.0</c:v>
                </c:pt>
                <c:pt idx="33">
                  <c:v>0.0</c:v>
                </c:pt>
                <c:pt idx="36">
                  <c:v>259200.0</c:v>
                </c:pt>
                <c:pt idx="37">
                  <c:v>259200.0</c:v>
                </c:pt>
                <c:pt idx="38">
                  <c:v>259200.0</c:v>
                </c:pt>
                <c:pt idx="39">
                  <c:v>259200.0</c:v>
                </c:pt>
                <c:pt idx="40">
                  <c:v>0.0</c:v>
                </c:pt>
                <c:pt idx="42">
                  <c:v>0.0</c:v>
                </c:pt>
                <c:pt idx="43">
                  <c:v>259200.0</c:v>
                </c:pt>
                <c:pt idx="44">
                  <c:v>0.0</c:v>
                </c:pt>
                <c:pt idx="47">
                  <c:v>0.0</c:v>
                </c:pt>
                <c:pt idx="48">
                  <c:v>259200.0</c:v>
                </c:pt>
                <c:pt idx="49">
                  <c:v>0.0</c:v>
                </c:pt>
                <c:pt idx="50">
                  <c:v>43200.0</c:v>
                </c:pt>
                <c:pt idx="51">
                  <c:v>0.0</c:v>
                </c:pt>
                <c:pt idx="52">
                  <c:v>0.0</c:v>
                </c:pt>
                <c:pt idx="53">
                  <c:v>86400.0</c:v>
                </c:pt>
                <c:pt idx="54">
                  <c:v>259200.0</c:v>
                </c:pt>
                <c:pt idx="57">
                  <c:v>0.0</c:v>
                </c:pt>
                <c:pt idx="58">
                  <c:v>0.0</c:v>
                </c:pt>
                <c:pt idx="60">
                  <c:v>21600.0</c:v>
                </c:pt>
                <c:pt idx="61">
                  <c:v>259200.0</c:v>
                </c:pt>
                <c:pt idx="62">
                  <c:v>259200.0</c:v>
                </c:pt>
                <c:pt idx="63">
                  <c:v>0.0</c:v>
                </c:pt>
                <c:pt idx="64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259200.0</c:v>
                </c:pt>
                <c:pt idx="70">
                  <c:v>259200.0</c:v>
                </c:pt>
                <c:pt idx="72">
                  <c:v>0.0</c:v>
                </c:pt>
                <c:pt idx="74">
                  <c:v>0.0</c:v>
                </c:pt>
                <c:pt idx="76">
                  <c:v>1800.0</c:v>
                </c:pt>
                <c:pt idx="77">
                  <c:v>0.0</c:v>
                </c:pt>
                <c:pt idx="78">
                  <c:v>0.0</c:v>
                </c:pt>
                <c:pt idx="81">
                  <c:v>0.0</c:v>
                </c:pt>
                <c:pt idx="82">
                  <c:v>259200.0</c:v>
                </c:pt>
                <c:pt idx="83">
                  <c:v>259200.0</c:v>
                </c:pt>
                <c:pt idx="84">
                  <c:v>259200.0</c:v>
                </c:pt>
                <c:pt idx="85">
                  <c:v>21600.0</c:v>
                </c:pt>
                <c:pt idx="86">
                  <c:v>61.0</c:v>
                </c:pt>
                <c:pt idx="87">
                  <c:v>0.0</c:v>
                </c:pt>
                <c:pt idx="90">
                  <c:v>259200.0</c:v>
                </c:pt>
                <c:pt idx="91">
                  <c:v>0.0</c:v>
                </c:pt>
                <c:pt idx="92">
                  <c:v>259200.0</c:v>
                </c:pt>
                <c:pt idx="93">
                  <c:v>0.0</c:v>
                </c:pt>
                <c:pt idx="94">
                  <c:v>259200.0</c:v>
                </c:pt>
                <c:pt idx="95">
                  <c:v>86400.0</c:v>
                </c:pt>
                <c:pt idx="96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259200.0</c:v>
                </c:pt>
                <c:pt idx="103">
                  <c:v>0.0</c:v>
                </c:pt>
                <c:pt idx="104">
                  <c:v>0.0</c:v>
                </c:pt>
                <c:pt idx="105">
                  <c:v>21600.0</c:v>
                </c:pt>
                <c:pt idx="106">
                  <c:v>259200.0</c:v>
                </c:pt>
                <c:pt idx="108">
                  <c:v>259200.0</c:v>
                </c:pt>
                <c:pt idx="109">
                  <c:v>21600.0</c:v>
                </c:pt>
                <c:pt idx="110">
                  <c:v>0.0</c:v>
                </c:pt>
                <c:pt idx="111">
                  <c:v>259200.0</c:v>
                </c:pt>
                <c:pt idx="118">
                  <c:v>61.0</c:v>
                </c:pt>
                <c:pt idx="119">
                  <c:v>259200.0</c:v>
                </c:pt>
                <c:pt idx="120">
                  <c:v>300.0</c:v>
                </c:pt>
                <c:pt idx="123">
                  <c:v>259200.0</c:v>
                </c:pt>
                <c:pt idx="124">
                  <c:v>259200.0</c:v>
                </c:pt>
                <c:pt idx="125">
                  <c:v>0.0</c:v>
                </c:pt>
                <c:pt idx="126">
                  <c:v>0.0</c:v>
                </c:pt>
                <c:pt idx="127">
                  <c:v>259200.0</c:v>
                </c:pt>
                <c:pt idx="128">
                  <c:v>259200.0</c:v>
                </c:pt>
                <c:pt idx="132">
                  <c:v>0.0</c:v>
                </c:pt>
                <c:pt idx="134">
                  <c:v>0.0</c:v>
                </c:pt>
                <c:pt idx="136">
                  <c:v>21600.0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259200.0</c:v>
                </c:pt>
                <c:pt idx="144">
                  <c:v>0.0</c:v>
                </c:pt>
                <c:pt idx="148">
                  <c:v>259200.0</c:v>
                </c:pt>
                <c:pt idx="151">
                  <c:v>0.0</c:v>
                </c:pt>
                <c:pt idx="152">
                  <c:v>259200.0</c:v>
                </c:pt>
                <c:pt idx="153">
                  <c:v>259200.0</c:v>
                </c:pt>
                <c:pt idx="154">
                  <c:v>0.0</c:v>
                </c:pt>
                <c:pt idx="155">
                  <c:v>259200.0</c:v>
                </c:pt>
                <c:pt idx="158">
                  <c:v>0.0</c:v>
                </c:pt>
                <c:pt idx="159">
                  <c:v>86400.0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259200.0</c:v>
                </c:pt>
                <c:pt idx="164">
                  <c:v>259200.0</c:v>
                </c:pt>
                <c:pt idx="166">
                  <c:v>259200.0</c:v>
                </c:pt>
                <c:pt idx="169">
                  <c:v>259200.0</c:v>
                </c:pt>
                <c:pt idx="172">
                  <c:v>0.0</c:v>
                </c:pt>
                <c:pt idx="173">
                  <c:v>0.0</c:v>
                </c:pt>
                <c:pt idx="174">
                  <c:v>259200.0</c:v>
                </c:pt>
                <c:pt idx="181">
                  <c:v>0.0</c:v>
                </c:pt>
                <c:pt idx="182">
                  <c:v>259200.0</c:v>
                </c:pt>
                <c:pt idx="183">
                  <c:v>0.0</c:v>
                </c:pt>
                <c:pt idx="184">
                  <c:v>0.0</c:v>
                </c:pt>
                <c:pt idx="186">
                  <c:v>0.0</c:v>
                </c:pt>
                <c:pt idx="188">
                  <c:v>259200.0</c:v>
                </c:pt>
                <c:pt idx="189">
                  <c:v>259200.0</c:v>
                </c:pt>
                <c:pt idx="190">
                  <c:v>0.0</c:v>
                </c:pt>
                <c:pt idx="192">
                  <c:v>259200.0</c:v>
                </c:pt>
                <c:pt idx="194">
                  <c:v>259200.0</c:v>
                </c:pt>
                <c:pt idx="195">
                  <c:v>259200.0</c:v>
                </c:pt>
                <c:pt idx="196">
                  <c:v>259200.0</c:v>
                </c:pt>
                <c:pt idx="198">
                  <c:v>259200.0</c:v>
                </c:pt>
                <c:pt idx="199">
                  <c:v>259200.0</c:v>
                </c:pt>
                <c:pt idx="200">
                  <c:v>0.0</c:v>
                </c:pt>
                <c:pt idx="201">
                  <c:v>259200.0</c:v>
                </c:pt>
                <c:pt idx="203">
                  <c:v>259200.0</c:v>
                </c:pt>
                <c:pt idx="204">
                  <c:v>0.0</c:v>
                </c:pt>
                <c:pt idx="205">
                  <c:v>259200.0</c:v>
                </c:pt>
                <c:pt idx="207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259200.0</c:v>
                </c:pt>
                <c:pt idx="218">
                  <c:v>0.0</c:v>
                </c:pt>
                <c:pt idx="219">
                  <c:v>259200.0</c:v>
                </c:pt>
                <c:pt idx="221">
                  <c:v>0.0</c:v>
                </c:pt>
                <c:pt idx="223">
                  <c:v>86400.0</c:v>
                </c:pt>
                <c:pt idx="224">
                  <c:v>259200.0</c:v>
                </c:pt>
                <c:pt idx="226">
                  <c:v>259200.0</c:v>
                </c:pt>
                <c:pt idx="228">
                  <c:v>0.0</c:v>
                </c:pt>
                <c:pt idx="231">
                  <c:v>259200.0</c:v>
                </c:pt>
                <c:pt idx="232">
                  <c:v>0.0</c:v>
                </c:pt>
                <c:pt idx="235">
                  <c:v>90.0</c:v>
                </c:pt>
                <c:pt idx="237">
                  <c:v>0.0</c:v>
                </c:pt>
                <c:pt idx="238">
                  <c:v>259200.0</c:v>
                </c:pt>
                <c:pt idx="240">
                  <c:v>0.0</c:v>
                </c:pt>
                <c:pt idx="242">
                  <c:v>21600.0</c:v>
                </c:pt>
                <c:pt idx="245">
                  <c:v>7200.0</c:v>
                </c:pt>
              </c:numCache>
            </c:numRef>
          </c:yVal>
          <c:smooth val="0"/>
        </c:ser>
        <c:ser>
          <c:idx val="1"/>
          <c:order val="1"/>
          <c:tx>
            <c:v>ios</c:v>
          </c:tx>
          <c:spPr>
            <a:ln w="47625">
              <a:noFill/>
            </a:ln>
          </c:spPr>
          <c:xVal>
            <c:numRef>
              <c:f>test.csv!$C$2:$C$247</c:f>
              <c:numCache>
                <c:formatCode>General</c:formatCode>
                <c:ptCount val="246"/>
                <c:pt idx="1">
                  <c:v>43.0</c:v>
                </c:pt>
                <c:pt idx="2">
                  <c:v>37158.0</c:v>
                </c:pt>
                <c:pt idx="3">
                  <c:v>4350.0</c:v>
                </c:pt>
                <c:pt idx="4">
                  <c:v>43.0</c:v>
                </c:pt>
                <c:pt idx="5">
                  <c:v>43.0</c:v>
                </c:pt>
                <c:pt idx="7">
                  <c:v>86040.0</c:v>
                </c:pt>
                <c:pt idx="10">
                  <c:v>43.0</c:v>
                </c:pt>
                <c:pt idx="13">
                  <c:v>43.0</c:v>
                </c:pt>
                <c:pt idx="14">
                  <c:v>9219.0</c:v>
                </c:pt>
                <c:pt idx="15">
                  <c:v>10339.0</c:v>
                </c:pt>
                <c:pt idx="17">
                  <c:v>2985.0</c:v>
                </c:pt>
                <c:pt idx="21">
                  <c:v>43.0</c:v>
                </c:pt>
                <c:pt idx="22">
                  <c:v>27055.0</c:v>
                </c:pt>
                <c:pt idx="24">
                  <c:v>27355.0</c:v>
                </c:pt>
                <c:pt idx="26">
                  <c:v>15229.0</c:v>
                </c:pt>
                <c:pt idx="29">
                  <c:v>8962.0</c:v>
                </c:pt>
                <c:pt idx="31">
                  <c:v>43.0</c:v>
                </c:pt>
                <c:pt idx="32">
                  <c:v>276.0</c:v>
                </c:pt>
                <c:pt idx="36">
                  <c:v>15235.0</c:v>
                </c:pt>
                <c:pt idx="37">
                  <c:v>12292.0</c:v>
                </c:pt>
                <c:pt idx="38">
                  <c:v>1205.0</c:v>
                </c:pt>
                <c:pt idx="39">
                  <c:v>7109.0</c:v>
                </c:pt>
                <c:pt idx="43">
                  <c:v>10669.0</c:v>
                </c:pt>
                <c:pt idx="44">
                  <c:v>43.0</c:v>
                </c:pt>
                <c:pt idx="48">
                  <c:v>12290.0</c:v>
                </c:pt>
                <c:pt idx="50">
                  <c:v>12752.0</c:v>
                </c:pt>
                <c:pt idx="51">
                  <c:v>43.0</c:v>
                </c:pt>
                <c:pt idx="52">
                  <c:v>18622.0</c:v>
                </c:pt>
                <c:pt idx="54">
                  <c:v>3441.0</c:v>
                </c:pt>
                <c:pt idx="56">
                  <c:v>43.0</c:v>
                </c:pt>
                <c:pt idx="57">
                  <c:v>5265.0</c:v>
                </c:pt>
                <c:pt idx="60">
                  <c:v>11178.0</c:v>
                </c:pt>
                <c:pt idx="61">
                  <c:v>7444.0</c:v>
                </c:pt>
                <c:pt idx="62">
                  <c:v>5772.0</c:v>
                </c:pt>
                <c:pt idx="69">
                  <c:v>7956.0</c:v>
                </c:pt>
                <c:pt idx="70">
                  <c:v>791.0</c:v>
                </c:pt>
                <c:pt idx="71">
                  <c:v>43.0</c:v>
                </c:pt>
                <c:pt idx="73">
                  <c:v>43.0</c:v>
                </c:pt>
                <c:pt idx="75">
                  <c:v>35.0</c:v>
                </c:pt>
                <c:pt idx="76">
                  <c:v>448.0</c:v>
                </c:pt>
                <c:pt idx="77">
                  <c:v>7859.0</c:v>
                </c:pt>
                <c:pt idx="81">
                  <c:v>4796.0</c:v>
                </c:pt>
                <c:pt idx="82">
                  <c:v>1353.0</c:v>
                </c:pt>
                <c:pt idx="83">
                  <c:v>11994.0</c:v>
                </c:pt>
                <c:pt idx="84">
                  <c:v>38592.0</c:v>
                </c:pt>
                <c:pt idx="90">
                  <c:v>10462.0</c:v>
                </c:pt>
                <c:pt idx="92">
                  <c:v>9898.0</c:v>
                </c:pt>
                <c:pt idx="94">
                  <c:v>13453.0</c:v>
                </c:pt>
                <c:pt idx="95">
                  <c:v>19029.0</c:v>
                </c:pt>
                <c:pt idx="96">
                  <c:v>43.0</c:v>
                </c:pt>
                <c:pt idx="100">
                  <c:v>786.0</c:v>
                </c:pt>
                <c:pt idx="102">
                  <c:v>43.0</c:v>
                </c:pt>
                <c:pt idx="105">
                  <c:v>9175.0</c:v>
                </c:pt>
                <c:pt idx="106">
                  <c:v>2545.0</c:v>
                </c:pt>
                <c:pt idx="108">
                  <c:v>364.0</c:v>
                </c:pt>
                <c:pt idx="109">
                  <c:v>10174.0</c:v>
                </c:pt>
                <c:pt idx="111">
                  <c:v>286.0</c:v>
                </c:pt>
                <c:pt idx="113">
                  <c:v>43.0</c:v>
                </c:pt>
                <c:pt idx="114">
                  <c:v>28692.0</c:v>
                </c:pt>
                <c:pt idx="117">
                  <c:v>43.0</c:v>
                </c:pt>
                <c:pt idx="118">
                  <c:v>57.0</c:v>
                </c:pt>
                <c:pt idx="119">
                  <c:v>8072.0</c:v>
                </c:pt>
                <c:pt idx="120">
                  <c:v>15711.0</c:v>
                </c:pt>
                <c:pt idx="123">
                  <c:v>7533.0</c:v>
                </c:pt>
                <c:pt idx="124">
                  <c:v>790.0</c:v>
                </c:pt>
                <c:pt idx="127">
                  <c:v>15196.0</c:v>
                </c:pt>
                <c:pt idx="128">
                  <c:v>12307.0</c:v>
                </c:pt>
                <c:pt idx="129">
                  <c:v>43.0</c:v>
                </c:pt>
                <c:pt idx="131">
                  <c:v>43.0</c:v>
                </c:pt>
                <c:pt idx="133">
                  <c:v>29516.0</c:v>
                </c:pt>
                <c:pt idx="138">
                  <c:v>1673.0</c:v>
                </c:pt>
                <c:pt idx="140">
                  <c:v>6921.0</c:v>
                </c:pt>
                <c:pt idx="142">
                  <c:v>3976.0</c:v>
                </c:pt>
                <c:pt idx="143">
                  <c:v>43.0</c:v>
                </c:pt>
                <c:pt idx="144">
                  <c:v>43.0</c:v>
                </c:pt>
                <c:pt idx="147">
                  <c:v>1.0</c:v>
                </c:pt>
                <c:pt idx="150">
                  <c:v>43.0</c:v>
                </c:pt>
                <c:pt idx="152">
                  <c:v>49.0</c:v>
                </c:pt>
                <c:pt idx="153">
                  <c:v>19494.0</c:v>
                </c:pt>
                <c:pt idx="154">
                  <c:v>59200.0</c:v>
                </c:pt>
                <c:pt idx="156">
                  <c:v>43.0</c:v>
                </c:pt>
                <c:pt idx="157">
                  <c:v>43.0</c:v>
                </c:pt>
                <c:pt idx="159">
                  <c:v>1593.0</c:v>
                </c:pt>
                <c:pt idx="162">
                  <c:v>21916.0</c:v>
                </c:pt>
                <c:pt idx="163">
                  <c:v>8498.0</c:v>
                </c:pt>
                <c:pt idx="165">
                  <c:v>43.0</c:v>
                </c:pt>
                <c:pt idx="166">
                  <c:v>7574.0</c:v>
                </c:pt>
                <c:pt idx="169">
                  <c:v>16234.0</c:v>
                </c:pt>
                <c:pt idx="170">
                  <c:v>1931.0</c:v>
                </c:pt>
                <c:pt idx="171">
                  <c:v>48947.0</c:v>
                </c:pt>
                <c:pt idx="172">
                  <c:v>12503.0</c:v>
                </c:pt>
                <c:pt idx="174">
                  <c:v>309.0</c:v>
                </c:pt>
                <c:pt idx="176">
                  <c:v>43.0</c:v>
                </c:pt>
                <c:pt idx="182">
                  <c:v>4056.0</c:v>
                </c:pt>
                <c:pt idx="185">
                  <c:v>43.0</c:v>
                </c:pt>
                <c:pt idx="187">
                  <c:v>35.0</c:v>
                </c:pt>
                <c:pt idx="188">
                  <c:v>127.0</c:v>
                </c:pt>
                <c:pt idx="189">
                  <c:v>287.0</c:v>
                </c:pt>
                <c:pt idx="192">
                  <c:v>13366.0</c:v>
                </c:pt>
                <c:pt idx="194">
                  <c:v>15773.0</c:v>
                </c:pt>
                <c:pt idx="195">
                  <c:v>460.0</c:v>
                </c:pt>
                <c:pt idx="196">
                  <c:v>22603.0</c:v>
                </c:pt>
                <c:pt idx="197">
                  <c:v>1.0</c:v>
                </c:pt>
                <c:pt idx="198">
                  <c:v>1957.0</c:v>
                </c:pt>
                <c:pt idx="199">
                  <c:v>6007.0</c:v>
                </c:pt>
                <c:pt idx="200">
                  <c:v>1156.0</c:v>
                </c:pt>
                <c:pt idx="201">
                  <c:v>43.0</c:v>
                </c:pt>
                <c:pt idx="202">
                  <c:v>43.0</c:v>
                </c:pt>
                <c:pt idx="203">
                  <c:v>7519.0</c:v>
                </c:pt>
                <c:pt idx="204">
                  <c:v>10437.0</c:v>
                </c:pt>
                <c:pt idx="205">
                  <c:v>2163.0</c:v>
                </c:pt>
                <c:pt idx="206">
                  <c:v>48917.0</c:v>
                </c:pt>
                <c:pt idx="215">
                  <c:v>82.0</c:v>
                </c:pt>
                <c:pt idx="219">
                  <c:v>20192.0</c:v>
                </c:pt>
                <c:pt idx="220">
                  <c:v>43.0</c:v>
                </c:pt>
                <c:pt idx="222">
                  <c:v>43.0</c:v>
                </c:pt>
                <c:pt idx="223">
                  <c:v>3559.0</c:v>
                </c:pt>
                <c:pt idx="224">
                  <c:v>50.0</c:v>
                </c:pt>
                <c:pt idx="225">
                  <c:v>43.0</c:v>
                </c:pt>
                <c:pt idx="226">
                  <c:v>25227.0</c:v>
                </c:pt>
                <c:pt idx="227">
                  <c:v>36147.0</c:v>
                </c:pt>
                <c:pt idx="230">
                  <c:v>43.0</c:v>
                </c:pt>
                <c:pt idx="231">
                  <c:v>11896.0</c:v>
                </c:pt>
                <c:pt idx="234">
                  <c:v>43.0</c:v>
                </c:pt>
                <c:pt idx="235">
                  <c:v>39352.0</c:v>
                </c:pt>
                <c:pt idx="236">
                  <c:v>1875.0</c:v>
                </c:pt>
                <c:pt idx="238">
                  <c:v>33558.0</c:v>
                </c:pt>
                <c:pt idx="239">
                  <c:v>43.0</c:v>
                </c:pt>
                <c:pt idx="241">
                  <c:v>43.0</c:v>
                </c:pt>
                <c:pt idx="242">
                  <c:v>7791.0</c:v>
                </c:pt>
                <c:pt idx="243">
                  <c:v>19053.0</c:v>
                </c:pt>
                <c:pt idx="245">
                  <c:v>1641.0</c:v>
                </c:pt>
              </c:numCache>
            </c:numRef>
          </c:xVal>
          <c:yVal>
            <c:numRef>
              <c:f>test.csv!$F$2:$F$247</c:f>
              <c:numCache>
                <c:formatCode>General</c:formatCode>
                <c:ptCount val="246"/>
                <c:pt idx="1">
                  <c:v>0.0</c:v>
                </c:pt>
                <c:pt idx="2">
                  <c:v>0.0</c:v>
                </c:pt>
                <c:pt idx="3">
                  <c:v>7200.0</c:v>
                </c:pt>
                <c:pt idx="4">
                  <c:v>0.0</c:v>
                </c:pt>
                <c:pt idx="5">
                  <c:v>0.0</c:v>
                </c:pt>
                <c:pt idx="7">
                  <c:v>21600.0</c:v>
                </c:pt>
                <c:pt idx="10">
                  <c:v>0.0</c:v>
                </c:pt>
                <c:pt idx="13">
                  <c:v>0.0</c:v>
                </c:pt>
                <c:pt idx="14">
                  <c:v>259200.0</c:v>
                </c:pt>
                <c:pt idx="15">
                  <c:v>259200.0</c:v>
                </c:pt>
                <c:pt idx="17">
                  <c:v>259200.0</c:v>
                </c:pt>
                <c:pt idx="21">
                  <c:v>0.0</c:v>
                </c:pt>
                <c:pt idx="22">
                  <c:v>0.0</c:v>
                </c:pt>
                <c:pt idx="24">
                  <c:v>259200.0</c:v>
                </c:pt>
                <c:pt idx="26">
                  <c:v>0.0</c:v>
                </c:pt>
                <c:pt idx="29">
                  <c:v>259200.0</c:v>
                </c:pt>
                <c:pt idx="31">
                  <c:v>0.0</c:v>
                </c:pt>
                <c:pt idx="32">
                  <c:v>259200.0</c:v>
                </c:pt>
                <c:pt idx="36">
                  <c:v>259200.0</c:v>
                </c:pt>
                <c:pt idx="37">
                  <c:v>259200.0</c:v>
                </c:pt>
                <c:pt idx="38">
                  <c:v>259200.0</c:v>
                </c:pt>
                <c:pt idx="39">
                  <c:v>259200.0</c:v>
                </c:pt>
                <c:pt idx="43">
                  <c:v>259200.0</c:v>
                </c:pt>
                <c:pt idx="44">
                  <c:v>0.0</c:v>
                </c:pt>
                <c:pt idx="48">
                  <c:v>259200.0</c:v>
                </c:pt>
                <c:pt idx="50">
                  <c:v>259200.0</c:v>
                </c:pt>
                <c:pt idx="51">
                  <c:v>0.0</c:v>
                </c:pt>
                <c:pt idx="52">
                  <c:v>86400.0</c:v>
                </c:pt>
                <c:pt idx="54">
                  <c:v>259200.0</c:v>
                </c:pt>
                <c:pt idx="56">
                  <c:v>0.0</c:v>
                </c:pt>
                <c:pt idx="57">
                  <c:v>259200.0</c:v>
                </c:pt>
                <c:pt idx="60">
                  <c:v>21600.0</c:v>
                </c:pt>
                <c:pt idx="61">
                  <c:v>259200.0</c:v>
                </c:pt>
                <c:pt idx="62">
                  <c:v>259200.0</c:v>
                </c:pt>
                <c:pt idx="69">
                  <c:v>259200.0</c:v>
                </c:pt>
                <c:pt idx="70">
                  <c:v>259200.0</c:v>
                </c:pt>
                <c:pt idx="71">
                  <c:v>0.0</c:v>
                </c:pt>
                <c:pt idx="73">
                  <c:v>0.0</c:v>
                </c:pt>
                <c:pt idx="75">
                  <c:v>0.0</c:v>
                </c:pt>
                <c:pt idx="76">
                  <c:v>1800.0</c:v>
                </c:pt>
                <c:pt idx="77">
                  <c:v>0.0</c:v>
                </c:pt>
                <c:pt idx="81">
                  <c:v>61.0</c:v>
                </c:pt>
                <c:pt idx="82">
                  <c:v>259200.0</c:v>
                </c:pt>
                <c:pt idx="83">
                  <c:v>259200.0</c:v>
                </c:pt>
                <c:pt idx="84">
                  <c:v>259200.0</c:v>
                </c:pt>
                <c:pt idx="90">
                  <c:v>21600.0</c:v>
                </c:pt>
                <c:pt idx="92">
                  <c:v>259200.0</c:v>
                </c:pt>
                <c:pt idx="94">
                  <c:v>259200.0</c:v>
                </c:pt>
                <c:pt idx="95">
                  <c:v>259200.0</c:v>
                </c:pt>
                <c:pt idx="96">
                  <c:v>0.0</c:v>
                </c:pt>
                <c:pt idx="100">
                  <c:v>259200.0</c:v>
                </c:pt>
                <c:pt idx="102">
                  <c:v>0.0</c:v>
                </c:pt>
                <c:pt idx="105">
                  <c:v>0.0</c:v>
                </c:pt>
                <c:pt idx="106">
                  <c:v>86400.0</c:v>
                </c:pt>
                <c:pt idx="108">
                  <c:v>259200.0</c:v>
                </c:pt>
                <c:pt idx="109">
                  <c:v>21600.0</c:v>
                </c:pt>
                <c:pt idx="111">
                  <c:v>259200.0</c:v>
                </c:pt>
                <c:pt idx="113">
                  <c:v>0.0</c:v>
                </c:pt>
                <c:pt idx="114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259200.0</c:v>
                </c:pt>
                <c:pt idx="120">
                  <c:v>43200.0</c:v>
                </c:pt>
                <c:pt idx="123">
                  <c:v>259200.0</c:v>
                </c:pt>
                <c:pt idx="124">
                  <c:v>259200.0</c:v>
                </c:pt>
                <c:pt idx="127">
                  <c:v>259200.0</c:v>
                </c:pt>
                <c:pt idx="128">
                  <c:v>259200.0</c:v>
                </c:pt>
                <c:pt idx="129">
                  <c:v>0.0</c:v>
                </c:pt>
                <c:pt idx="131">
                  <c:v>0.0</c:v>
                </c:pt>
                <c:pt idx="133">
                  <c:v>0.0</c:v>
                </c:pt>
                <c:pt idx="138">
                  <c:v>0.0</c:v>
                </c:pt>
                <c:pt idx="140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7">
                  <c:v>0.0</c:v>
                </c:pt>
                <c:pt idx="150">
                  <c:v>0.0</c:v>
                </c:pt>
                <c:pt idx="152">
                  <c:v>86400.0</c:v>
                </c:pt>
                <c:pt idx="153">
                  <c:v>259200.0</c:v>
                </c:pt>
                <c:pt idx="154">
                  <c:v>300.0</c:v>
                </c:pt>
                <c:pt idx="156">
                  <c:v>0.0</c:v>
                </c:pt>
                <c:pt idx="157">
                  <c:v>0.0</c:v>
                </c:pt>
                <c:pt idx="159">
                  <c:v>259200.0</c:v>
                </c:pt>
                <c:pt idx="162">
                  <c:v>0.0</c:v>
                </c:pt>
                <c:pt idx="163">
                  <c:v>259200.0</c:v>
                </c:pt>
                <c:pt idx="165">
                  <c:v>0.0</c:v>
                </c:pt>
                <c:pt idx="166">
                  <c:v>259200.0</c:v>
                </c:pt>
                <c:pt idx="169">
                  <c:v>259200.0</c:v>
                </c:pt>
                <c:pt idx="170">
                  <c:v>0.0</c:v>
                </c:pt>
                <c:pt idx="171">
                  <c:v>0.0</c:v>
                </c:pt>
                <c:pt idx="172">
                  <c:v>259200.0</c:v>
                </c:pt>
                <c:pt idx="174">
                  <c:v>259200.0</c:v>
                </c:pt>
                <c:pt idx="176">
                  <c:v>0.0</c:v>
                </c:pt>
                <c:pt idx="182">
                  <c:v>259200.0</c:v>
                </c:pt>
                <c:pt idx="185">
                  <c:v>0.0</c:v>
                </c:pt>
                <c:pt idx="187">
                  <c:v>0.0</c:v>
                </c:pt>
                <c:pt idx="188">
                  <c:v>259200.0</c:v>
                </c:pt>
                <c:pt idx="189">
                  <c:v>259200.0</c:v>
                </c:pt>
                <c:pt idx="192">
                  <c:v>21600.0</c:v>
                </c:pt>
                <c:pt idx="194">
                  <c:v>259200.0</c:v>
                </c:pt>
                <c:pt idx="195">
                  <c:v>259200.0</c:v>
                </c:pt>
                <c:pt idx="196">
                  <c:v>259200.0</c:v>
                </c:pt>
                <c:pt idx="197">
                  <c:v>0.0</c:v>
                </c:pt>
                <c:pt idx="198">
                  <c:v>259200.0</c:v>
                </c:pt>
                <c:pt idx="199">
                  <c:v>259200.0</c:v>
                </c:pt>
                <c:pt idx="200">
                  <c:v>0.0</c:v>
                </c:pt>
                <c:pt idx="201">
                  <c:v>86400.0</c:v>
                </c:pt>
                <c:pt idx="202">
                  <c:v>0.0</c:v>
                </c:pt>
                <c:pt idx="203">
                  <c:v>21600.0</c:v>
                </c:pt>
                <c:pt idx="204">
                  <c:v>259200.0</c:v>
                </c:pt>
                <c:pt idx="205">
                  <c:v>0.0</c:v>
                </c:pt>
                <c:pt idx="206">
                  <c:v>0.0</c:v>
                </c:pt>
                <c:pt idx="215">
                  <c:v>259200.0</c:v>
                </c:pt>
                <c:pt idx="219">
                  <c:v>259200.0</c:v>
                </c:pt>
                <c:pt idx="220">
                  <c:v>0.0</c:v>
                </c:pt>
                <c:pt idx="222">
                  <c:v>0.0</c:v>
                </c:pt>
                <c:pt idx="223">
                  <c:v>259200.0</c:v>
                </c:pt>
                <c:pt idx="224">
                  <c:v>86400.0</c:v>
                </c:pt>
                <c:pt idx="225">
                  <c:v>0.0</c:v>
                </c:pt>
                <c:pt idx="226">
                  <c:v>259200.0</c:v>
                </c:pt>
                <c:pt idx="227">
                  <c:v>0.0</c:v>
                </c:pt>
                <c:pt idx="230">
                  <c:v>0.0</c:v>
                </c:pt>
                <c:pt idx="231">
                  <c:v>259200.0</c:v>
                </c:pt>
                <c:pt idx="234">
                  <c:v>0.0</c:v>
                </c:pt>
                <c:pt idx="235">
                  <c:v>90.0</c:v>
                </c:pt>
                <c:pt idx="236">
                  <c:v>0.0</c:v>
                </c:pt>
                <c:pt idx="238">
                  <c:v>259200.0</c:v>
                </c:pt>
                <c:pt idx="239">
                  <c:v>0.0</c:v>
                </c:pt>
                <c:pt idx="241">
                  <c:v>0.0</c:v>
                </c:pt>
                <c:pt idx="242">
                  <c:v>21600.0</c:v>
                </c:pt>
                <c:pt idx="243">
                  <c:v>0.0</c:v>
                </c:pt>
                <c:pt idx="245">
                  <c:v>259200.0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18888"/>
        <c:axId val="2127321880"/>
      </c:scatterChart>
      <c:valAx>
        <c:axId val="212731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321880"/>
        <c:crosses val="autoZero"/>
        <c:crossBetween val="midCat"/>
      </c:valAx>
      <c:valAx>
        <c:axId val="212732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318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Sheet5!$D$3:$D$13</c:f>
              <c:numCache>
                <c:formatCode>General</c:formatCode>
                <c:ptCount val="11"/>
                <c:pt idx="0">
                  <c:v>0.0</c:v>
                </c:pt>
                <c:pt idx="1">
                  <c:v>1799.0</c:v>
                </c:pt>
                <c:pt idx="2">
                  <c:v>1800.0</c:v>
                </c:pt>
                <c:pt idx="3">
                  <c:v>21599.0</c:v>
                </c:pt>
                <c:pt idx="4">
                  <c:v>21600.0</c:v>
                </c:pt>
                <c:pt idx="5">
                  <c:v>43199.0</c:v>
                </c:pt>
                <c:pt idx="6">
                  <c:v>43200.0</c:v>
                </c:pt>
                <c:pt idx="7">
                  <c:v>86399.0</c:v>
                </c:pt>
                <c:pt idx="8">
                  <c:v>86400.0</c:v>
                </c:pt>
                <c:pt idx="9">
                  <c:v>259199.0</c:v>
                </c:pt>
                <c:pt idx="10">
                  <c:v>259200.0</c:v>
                </c:pt>
              </c:numCache>
            </c:numRef>
          </c:xVal>
          <c:yVal>
            <c:numRef>
              <c:f>Sheet5!$F$3:$F$13</c:f>
              <c:numCache>
                <c:formatCode>General</c:formatCode>
                <c:ptCount val="11"/>
                <c:pt idx="0">
                  <c:v>519877.0</c:v>
                </c:pt>
                <c:pt idx="1">
                  <c:v>519877.0</c:v>
                </c:pt>
                <c:pt idx="2">
                  <c:v>519429.0</c:v>
                </c:pt>
                <c:pt idx="3">
                  <c:v>519429.0</c:v>
                </c:pt>
                <c:pt idx="4">
                  <c:v>458939.0</c:v>
                </c:pt>
                <c:pt idx="5">
                  <c:v>458939.0</c:v>
                </c:pt>
                <c:pt idx="6">
                  <c:v>443228.0</c:v>
                </c:pt>
                <c:pt idx="7">
                  <c:v>443228.0</c:v>
                </c:pt>
                <c:pt idx="8">
                  <c:v>440541.0</c:v>
                </c:pt>
                <c:pt idx="9">
                  <c:v>440541.0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01944"/>
        <c:axId val="2127407400"/>
      </c:scatterChart>
      <c:valAx>
        <c:axId val="2127401944"/>
        <c:scaling>
          <c:orientation val="minMax"/>
          <c:max val="259200.0"/>
          <c:min val="1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07400"/>
        <c:crosses val="autoZero"/>
        <c:crossBetween val="midCat"/>
      </c:valAx>
      <c:valAx>
        <c:axId val="212740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Sheet5!$O$2</c:f>
              <c:strCache>
                <c:ptCount val="1"/>
                <c:pt idx="0">
                  <c:v>gain/savings 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Sheet5!$D$3:$D$13</c:f>
              <c:numCache>
                <c:formatCode>General</c:formatCode>
                <c:ptCount val="11"/>
                <c:pt idx="0">
                  <c:v>0.0</c:v>
                </c:pt>
                <c:pt idx="1">
                  <c:v>1799.0</c:v>
                </c:pt>
                <c:pt idx="2">
                  <c:v>1800.0</c:v>
                </c:pt>
                <c:pt idx="3">
                  <c:v>21599.0</c:v>
                </c:pt>
                <c:pt idx="4">
                  <c:v>21600.0</c:v>
                </c:pt>
                <c:pt idx="5">
                  <c:v>43199.0</c:v>
                </c:pt>
                <c:pt idx="6">
                  <c:v>43200.0</c:v>
                </c:pt>
                <c:pt idx="7">
                  <c:v>86399.0</c:v>
                </c:pt>
                <c:pt idx="8">
                  <c:v>86400.0</c:v>
                </c:pt>
                <c:pt idx="9">
                  <c:v>259199.0</c:v>
                </c:pt>
                <c:pt idx="10">
                  <c:v>259200.0</c:v>
                </c:pt>
              </c:numCache>
            </c:numRef>
          </c:xVal>
          <c:yVal>
            <c:numRef>
              <c:f>Sheet5!$O$3:$O$13</c:f>
              <c:numCache>
                <c:formatCode>General</c:formatCode>
                <c:ptCount val="11"/>
                <c:pt idx="0">
                  <c:v>0.342268368882232</c:v>
                </c:pt>
                <c:pt idx="1">
                  <c:v>0.342268368882232</c:v>
                </c:pt>
                <c:pt idx="2">
                  <c:v>0.341973421751932</c:v>
                </c:pt>
                <c:pt idx="3">
                  <c:v>0.341973421751932</c:v>
                </c:pt>
                <c:pt idx="4">
                  <c:v>0.302148975520061</c:v>
                </c:pt>
                <c:pt idx="5">
                  <c:v>0.302148975520061</c:v>
                </c:pt>
                <c:pt idx="6">
                  <c:v>0.291805416671509</c:v>
                </c:pt>
                <c:pt idx="7">
                  <c:v>0.291805416671509</c:v>
                </c:pt>
                <c:pt idx="8">
                  <c:v>0.290036392253836</c:v>
                </c:pt>
                <c:pt idx="9">
                  <c:v>0.290036392253836</c:v>
                </c:pt>
                <c:pt idx="1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Sheet5!$P$2</c:f>
              <c:strCache>
                <c:ptCount val="1"/>
                <c:pt idx="0">
                  <c:v>gasin/saving bt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Sheet5!$D$3:$D$13</c:f>
              <c:numCache>
                <c:formatCode>General</c:formatCode>
                <c:ptCount val="11"/>
                <c:pt idx="0">
                  <c:v>0.0</c:v>
                </c:pt>
                <c:pt idx="1">
                  <c:v>1799.0</c:v>
                </c:pt>
                <c:pt idx="2">
                  <c:v>1800.0</c:v>
                </c:pt>
                <c:pt idx="3">
                  <c:v>21599.0</c:v>
                </c:pt>
                <c:pt idx="4">
                  <c:v>21600.0</c:v>
                </c:pt>
                <c:pt idx="5">
                  <c:v>43199.0</c:v>
                </c:pt>
                <c:pt idx="6">
                  <c:v>43200.0</c:v>
                </c:pt>
                <c:pt idx="7">
                  <c:v>86399.0</c:v>
                </c:pt>
                <c:pt idx="8">
                  <c:v>86400.0</c:v>
                </c:pt>
                <c:pt idx="9">
                  <c:v>259199.0</c:v>
                </c:pt>
                <c:pt idx="10">
                  <c:v>259200.0</c:v>
                </c:pt>
              </c:numCache>
            </c:numRef>
          </c:xVal>
          <c:yVal>
            <c:numRef>
              <c:f>Sheet5!$P$3:$P$13</c:f>
              <c:numCache>
                <c:formatCode>General</c:formatCode>
                <c:ptCount val="11"/>
                <c:pt idx="0">
                  <c:v>0.246965691986596</c:v>
                </c:pt>
                <c:pt idx="1">
                  <c:v>0.246965691986596</c:v>
                </c:pt>
                <c:pt idx="2">
                  <c:v>0.246752871203968</c:v>
                </c:pt>
                <c:pt idx="3">
                  <c:v>0.246752871203968</c:v>
                </c:pt>
                <c:pt idx="4">
                  <c:v>0.218017315085369</c:v>
                </c:pt>
                <c:pt idx="5">
                  <c:v>0.218017315085369</c:v>
                </c:pt>
                <c:pt idx="6">
                  <c:v>0.210553861255325</c:v>
                </c:pt>
                <c:pt idx="7">
                  <c:v>0.210553861255325</c:v>
                </c:pt>
                <c:pt idx="8">
                  <c:v>0.209277411605951</c:v>
                </c:pt>
                <c:pt idx="9">
                  <c:v>0.209277411605951</c:v>
                </c:pt>
                <c:pt idx="1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rel cache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Sheet5!$D$3:$D$13</c:f>
              <c:numCache>
                <c:formatCode>General</c:formatCode>
                <c:ptCount val="11"/>
                <c:pt idx="0">
                  <c:v>0.0</c:v>
                </c:pt>
                <c:pt idx="1">
                  <c:v>1799.0</c:v>
                </c:pt>
                <c:pt idx="2">
                  <c:v>1800.0</c:v>
                </c:pt>
                <c:pt idx="3">
                  <c:v>21599.0</c:v>
                </c:pt>
                <c:pt idx="4">
                  <c:v>21600.0</c:v>
                </c:pt>
                <c:pt idx="5">
                  <c:v>43199.0</c:v>
                </c:pt>
                <c:pt idx="6">
                  <c:v>43200.0</c:v>
                </c:pt>
                <c:pt idx="7">
                  <c:v>86399.0</c:v>
                </c:pt>
                <c:pt idx="8">
                  <c:v>86400.0</c:v>
                </c:pt>
                <c:pt idx="9">
                  <c:v>259199.0</c:v>
                </c:pt>
                <c:pt idx="10">
                  <c:v>259200.0</c:v>
                </c:pt>
              </c:numCache>
            </c:numRef>
          </c:xVal>
          <c:yVal>
            <c:numRef>
              <c:f>Sheet5!$I$3:$I$13</c:f>
              <c:numCache>
                <c:formatCode>General</c:formatCode>
                <c:ptCount val="11"/>
                <c:pt idx="0">
                  <c:v>0.445205755131996</c:v>
                </c:pt>
                <c:pt idx="1">
                  <c:v>0.445205755131996</c:v>
                </c:pt>
                <c:pt idx="2">
                  <c:v>0.444822102502049</c:v>
                </c:pt>
                <c:pt idx="3">
                  <c:v>0.444822102502049</c:v>
                </c:pt>
                <c:pt idx="4">
                  <c:v>0.393020433784382</c:v>
                </c:pt>
                <c:pt idx="5">
                  <c:v>0.393020433784382</c:v>
                </c:pt>
                <c:pt idx="6">
                  <c:v>0.379566044344421</c:v>
                </c:pt>
                <c:pt idx="7">
                  <c:v>0.379566044344421</c:v>
                </c:pt>
                <c:pt idx="8">
                  <c:v>0.377264984932214</c:v>
                </c:pt>
                <c:pt idx="9">
                  <c:v>0.377264984932214</c:v>
                </c:pt>
                <c:pt idx="10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Sheet5!$G$2</c:f>
              <c:strCache>
                <c:ptCount val="1"/>
                <c:pt idx="0">
                  <c:v>rel items ios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Sheet5!$D$3:$D$13</c:f>
              <c:numCache>
                <c:formatCode>General</c:formatCode>
                <c:ptCount val="11"/>
                <c:pt idx="0">
                  <c:v>0.0</c:v>
                </c:pt>
                <c:pt idx="1">
                  <c:v>1799.0</c:v>
                </c:pt>
                <c:pt idx="2">
                  <c:v>1800.0</c:v>
                </c:pt>
                <c:pt idx="3">
                  <c:v>21599.0</c:v>
                </c:pt>
                <c:pt idx="4">
                  <c:v>21600.0</c:v>
                </c:pt>
                <c:pt idx="5">
                  <c:v>43199.0</c:v>
                </c:pt>
                <c:pt idx="6">
                  <c:v>43200.0</c:v>
                </c:pt>
                <c:pt idx="7">
                  <c:v>86399.0</c:v>
                </c:pt>
                <c:pt idx="8">
                  <c:v>86400.0</c:v>
                </c:pt>
                <c:pt idx="9">
                  <c:v>259199.0</c:v>
                </c:pt>
                <c:pt idx="10">
                  <c:v>259200.0</c:v>
                </c:pt>
              </c:numCache>
            </c:numRef>
          </c:xVal>
          <c:yVal>
            <c:numRef>
              <c:f>Sheet5!$G$3:$G$13</c:f>
              <c:numCache>
                <c:formatCode>General</c:formatCode>
                <c:ptCount val="11"/>
                <c:pt idx="0">
                  <c:v>0.446969696969697</c:v>
                </c:pt>
                <c:pt idx="1">
                  <c:v>0.446969696969697</c:v>
                </c:pt>
                <c:pt idx="2">
                  <c:v>0.439393939393939</c:v>
                </c:pt>
                <c:pt idx="3">
                  <c:v>0.439393939393939</c:v>
                </c:pt>
                <c:pt idx="4">
                  <c:v>0.393939393939394</c:v>
                </c:pt>
                <c:pt idx="5">
                  <c:v>0.393939393939394</c:v>
                </c:pt>
                <c:pt idx="6">
                  <c:v>0.386363636363636</c:v>
                </c:pt>
                <c:pt idx="7">
                  <c:v>0.386363636363636</c:v>
                </c:pt>
                <c:pt idx="8">
                  <c:v>0.356060606060606</c:v>
                </c:pt>
                <c:pt idx="9">
                  <c:v>0.356060606060606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64872"/>
        <c:axId val="2127470696"/>
      </c:scatterChart>
      <c:valAx>
        <c:axId val="212746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70696"/>
        <c:crosses val="autoZero"/>
        <c:crossBetween val="midCat"/>
      </c:valAx>
      <c:valAx>
        <c:axId val="212747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6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Sheet5!$K$15:$K$25</c:f>
              <c:numCache>
                <c:formatCode>0.00E+00</c:formatCode>
                <c:ptCount val="11"/>
                <c:pt idx="0">
                  <c:v>7.454431543440006</c:v>
                </c:pt>
                <c:pt idx="1">
                  <c:v>7.454431543440006</c:v>
                </c:pt>
                <c:pt idx="2">
                  <c:v>7.457774340240006</c:v>
                </c:pt>
                <c:pt idx="3">
                  <c:v>7.457774340240006</c:v>
                </c:pt>
                <c:pt idx="4">
                  <c:v>7.909126524240006</c:v>
                </c:pt>
                <c:pt idx="5">
                  <c:v>7.909126524240006</c:v>
                </c:pt>
                <c:pt idx="6">
                  <c:v>8.026355721840007</c:v>
                </c:pt>
                <c:pt idx="7">
                  <c:v>8.026355721840007</c:v>
                </c:pt>
                <c:pt idx="8">
                  <c:v>8.046405041040007</c:v>
                </c:pt>
                <c:pt idx="9">
                  <c:v>8.046405041040007</c:v>
                </c:pt>
                <c:pt idx="10">
                  <c:v>11.33354576664001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Sheet5!$L$15:$L$25</c:f>
              <c:numCache>
                <c:formatCode>General</c:formatCode>
                <c:ptCount val="11"/>
                <c:pt idx="0">
                  <c:v>8.534548793720006</c:v>
                </c:pt>
                <c:pt idx="1">
                  <c:v>8.534548793720006</c:v>
                </c:pt>
                <c:pt idx="2">
                  <c:v>8.536960807800007</c:v>
                </c:pt>
                <c:pt idx="3">
                  <c:v>8.536960807800007</c:v>
                </c:pt>
                <c:pt idx="4">
                  <c:v>8.862636548200006</c:v>
                </c:pt>
                <c:pt idx="5">
                  <c:v>8.862636548200006</c:v>
                </c:pt>
                <c:pt idx="6">
                  <c:v>8.947223943760008</c:v>
                </c:pt>
                <c:pt idx="7">
                  <c:v>8.947223943760008</c:v>
                </c:pt>
                <c:pt idx="8">
                  <c:v>8.961690644280006</c:v>
                </c:pt>
                <c:pt idx="9">
                  <c:v>8.961690644280006</c:v>
                </c:pt>
                <c:pt idx="10">
                  <c:v>11.33354576664001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Sheet5!$M$15:$M$25</c:f>
              <c:numCache>
                <c:formatCode>General</c:formatCode>
                <c:ptCount val="11"/>
                <c:pt idx="0">
                  <c:v>11.33354576664001</c:v>
                </c:pt>
                <c:pt idx="1">
                  <c:v>11.33354576664001</c:v>
                </c:pt>
                <c:pt idx="2">
                  <c:v>11.33354576664001</c:v>
                </c:pt>
                <c:pt idx="3">
                  <c:v>11.33354576664001</c:v>
                </c:pt>
                <c:pt idx="4">
                  <c:v>11.33354576664001</c:v>
                </c:pt>
                <c:pt idx="5">
                  <c:v>11.33354576664001</c:v>
                </c:pt>
                <c:pt idx="6">
                  <c:v>11.33354576664001</c:v>
                </c:pt>
                <c:pt idx="7">
                  <c:v>11.33354576664001</c:v>
                </c:pt>
                <c:pt idx="8">
                  <c:v>11.33354576664001</c:v>
                </c:pt>
                <c:pt idx="9">
                  <c:v>11.33354576664001</c:v>
                </c:pt>
                <c:pt idx="10">
                  <c:v>11.33354576664001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05400"/>
        <c:axId val="2127509016"/>
      </c:lineChart>
      <c:catAx>
        <c:axId val="2127505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09016"/>
        <c:crosses val="autoZero"/>
        <c:auto val="1"/>
        <c:lblAlgn val="ctr"/>
        <c:lblOffset val="100"/>
        <c:noMultiLvlLbl val="0"/>
      </c:catAx>
      <c:valAx>
        <c:axId val="212750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309033</xdr:colOff>
      <xdr:row>2</xdr:row>
      <xdr:rowOff>91017</xdr:rowOff>
    </xdr:from>
    <xdr:to>
      <xdr:col>16</xdr:col>
      <xdr:colOff>749300</xdr:colOff>
      <xdr:row>23</xdr:row>
      <xdr:rowOff>14817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1357312</xdr:colOff>
      <xdr:row>13</xdr:row>
      <xdr:rowOff>171450</xdr:rowOff>
    </xdr:from>
    <xdr:to>
      <xdr:col>5</xdr:col>
      <xdr:colOff>1076326</xdr:colOff>
      <xdr:row>31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1042986</xdr:colOff>
      <xdr:row>13</xdr:row>
      <xdr:rowOff>104775</xdr:rowOff>
    </xdr:from>
    <xdr:to>
      <xdr:col>9</xdr:col>
      <xdr:colOff>161925</xdr:colOff>
      <xdr:row>33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138112</xdr:colOff>
      <xdr:row>31</xdr:row>
      <xdr:rowOff>122237</xdr:rowOff>
    </xdr:from>
    <xdr:to>
      <xdr:col>13</xdr:col>
      <xdr:colOff>252412</xdr:colOff>
      <xdr:row>45</xdr:row>
      <xdr:rowOff>74612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mobiledevices.kom.aau.dk/research/energy_measurements_on_mobile_phones/results/data_communication/data_download_for_different_technologies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"/>
  <sheetViews>
    <sheetView topLeftCell="A229" zoomScale="130" zoomScaleNormal="130" zoomScalePageLayoutView="130" workbookViewId="0">
      <selection activeCell="B253" sqref="B253:D253"/>
    </sheetView>
  </sheetViews>
  <sheetFormatPr baseColWidth="10" defaultColWidth="11" defaultRowHeight="15" x14ac:dyDescent="0"/>
  <cols>
    <col min="1" max="1" width="29.1640625" customWidth="1"/>
    <col min="2" max="4" width="11.83203125" bestFit="1" customWidth="1"/>
    <col min="5" max="7" width="12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>
      <c r="A2" t="s">
        <v>4</v>
      </c>
      <c r="B2">
        <v>54</v>
      </c>
      <c r="E2">
        <v>0</v>
      </c>
    </row>
    <row r="3" spans="1:7">
      <c r="A3" t="s">
        <v>5</v>
      </c>
      <c r="C3">
        <v>43</v>
      </c>
      <c r="F3">
        <v>0</v>
      </c>
    </row>
    <row r="4" spans="1:7">
      <c r="A4" t="s">
        <v>6</v>
      </c>
      <c r="C4">
        <v>37158</v>
      </c>
      <c r="D4">
        <v>37158</v>
      </c>
      <c r="F4">
        <v>0</v>
      </c>
      <c r="G4">
        <v>0</v>
      </c>
    </row>
    <row r="5" spans="1:7">
      <c r="A5" t="s">
        <v>7</v>
      </c>
      <c r="B5">
        <v>4363</v>
      </c>
      <c r="C5">
        <v>4350</v>
      </c>
      <c r="D5">
        <v>7925</v>
      </c>
      <c r="E5">
        <v>7200</v>
      </c>
      <c r="F5">
        <v>7200</v>
      </c>
      <c r="G5">
        <v>7200</v>
      </c>
    </row>
    <row r="6" spans="1:7">
      <c r="A6" t="s">
        <v>8</v>
      </c>
      <c r="B6">
        <v>43</v>
      </c>
      <c r="C6">
        <v>43</v>
      </c>
      <c r="D6">
        <v>43</v>
      </c>
      <c r="E6">
        <v>0</v>
      </c>
      <c r="F6">
        <v>0</v>
      </c>
      <c r="G6">
        <v>0</v>
      </c>
    </row>
    <row r="7" spans="1:7">
      <c r="A7" t="s">
        <v>9</v>
      </c>
      <c r="C7">
        <v>43</v>
      </c>
      <c r="F7">
        <v>0</v>
      </c>
    </row>
    <row r="8" spans="1:7">
      <c r="A8" t="s">
        <v>10</v>
      </c>
      <c r="D8">
        <v>43</v>
      </c>
      <c r="G8">
        <v>0</v>
      </c>
    </row>
    <row r="9" spans="1:7">
      <c r="A9" t="s">
        <v>11</v>
      </c>
      <c r="B9">
        <v>86040</v>
      </c>
      <c r="C9">
        <v>86040</v>
      </c>
      <c r="D9">
        <v>86040</v>
      </c>
      <c r="E9">
        <v>0</v>
      </c>
      <c r="F9">
        <v>21600</v>
      </c>
      <c r="G9">
        <v>259200</v>
      </c>
    </row>
    <row r="10" spans="1:7">
      <c r="A10" t="s">
        <v>12</v>
      </c>
      <c r="D10">
        <v>336</v>
      </c>
      <c r="G10">
        <v>0</v>
      </c>
    </row>
    <row r="11" spans="1:7">
      <c r="A11" t="s">
        <v>13</v>
      </c>
      <c r="B11">
        <v>43</v>
      </c>
      <c r="E11">
        <v>0</v>
      </c>
    </row>
    <row r="12" spans="1:7">
      <c r="A12" t="s">
        <v>14</v>
      </c>
      <c r="C12">
        <v>43</v>
      </c>
      <c r="F12">
        <v>0</v>
      </c>
    </row>
    <row r="13" spans="1:7">
      <c r="A13" t="s">
        <v>15</v>
      </c>
      <c r="B13">
        <v>75154</v>
      </c>
      <c r="E13">
        <v>259200</v>
      </c>
    </row>
    <row r="14" spans="1:7">
      <c r="A14" t="s">
        <v>16</v>
      </c>
      <c r="D14">
        <v>436</v>
      </c>
      <c r="G14">
        <v>259200</v>
      </c>
    </row>
    <row r="15" spans="1:7">
      <c r="A15" t="s">
        <v>17</v>
      </c>
      <c r="C15">
        <v>43</v>
      </c>
      <c r="F15">
        <v>0</v>
      </c>
    </row>
    <row r="16" spans="1:7">
      <c r="A16" t="s">
        <v>18</v>
      </c>
      <c r="B16">
        <v>9219</v>
      </c>
      <c r="C16">
        <v>9219</v>
      </c>
      <c r="D16">
        <v>9219</v>
      </c>
      <c r="E16">
        <v>0</v>
      </c>
      <c r="F16">
        <v>259200</v>
      </c>
      <c r="G16">
        <v>259200</v>
      </c>
    </row>
    <row r="17" spans="1:7">
      <c r="A17" t="s">
        <v>19</v>
      </c>
      <c r="B17">
        <v>10339</v>
      </c>
      <c r="C17">
        <v>10339</v>
      </c>
      <c r="D17">
        <v>10339</v>
      </c>
      <c r="E17">
        <v>259200</v>
      </c>
      <c r="F17">
        <v>259200</v>
      </c>
      <c r="G17">
        <v>259200</v>
      </c>
    </row>
    <row r="18" spans="1:7">
      <c r="A18" t="s">
        <v>20</v>
      </c>
      <c r="B18">
        <v>54</v>
      </c>
      <c r="E18">
        <v>21600</v>
      </c>
    </row>
    <row r="19" spans="1:7">
      <c r="A19" t="s">
        <v>21</v>
      </c>
      <c r="B19">
        <v>2985</v>
      </c>
      <c r="C19">
        <v>2985</v>
      </c>
      <c r="D19">
        <v>2985</v>
      </c>
      <c r="E19">
        <v>259200</v>
      </c>
      <c r="F19">
        <v>259200</v>
      </c>
      <c r="G19">
        <v>259200</v>
      </c>
    </row>
    <row r="20" spans="1:7">
      <c r="A20" t="s">
        <v>22</v>
      </c>
      <c r="D20">
        <v>336</v>
      </c>
      <c r="G20">
        <v>0</v>
      </c>
    </row>
    <row r="21" spans="1:7">
      <c r="A21" t="s">
        <v>23</v>
      </c>
      <c r="B21">
        <v>54</v>
      </c>
      <c r="E21">
        <v>0</v>
      </c>
    </row>
    <row r="22" spans="1:7">
      <c r="A22" t="s">
        <v>24</v>
      </c>
      <c r="D22">
        <v>336</v>
      </c>
      <c r="G22">
        <v>0</v>
      </c>
    </row>
    <row r="23" spans="1:7">
      <c r="A23" t="s">
        <v>25</v>
      </c>
      <c r="C23">
        <v>43</v>
      </c>
      <c r="F23">
        <v>0</v>
      </c>
    </row>
    <row r="24" spans="1:7">
      <c r="A24" t="s">
        <v>26</v>
      </c>
      <c r="B24">
        <v>27055</v>
      </c>
      <c r="C24">
        <v>27055</v>
      </c>
      <c r="D24">
        <v>27055</v>
      </c>
      <c r="E24">
        <v>0</v>
      </c>
      <c r="F24">
        <v>0</v>
      </c>
      <c r="G24">
        <v>0</v>
      </c>
    </row>
    <row r="25" spans="1:7">
      <c r="A25" t="s">
        <v>27</v>
      </c>
      <c r="B25">
        <v>54</v>
      </c>
      <c r="E25">
        <v>0</v>
      </c>
    </row>
    <row r="26" spans="1:7">
      <c r="A26" t="s">
        <v>28</v>
      </c>
      <c r="B26">
        <v>27355</v>
      </c>
      <c r="C26">
        <v>27355</v>
      </c>
      <c r="D26">
        <v>27355</v>
      </c>
      <c r="E26">
        <v>259200</v>
      </c>
      <c r="F26">
        <v>259200</v>
      </c>
      <c r="G26">
        <v>259200</v>
      </c>
    </row>
    <row r="27" spans="1:7">
      <c r="A27" t="s">
        <v>29</v>
      </c>
      <c r="B27">
        <v>54</v>
      </c>
      <c r="E27">
        <v>0</v>
      </c>
    </row>
    <row r="28" spans="1:7">
      <c r="A28" t="s">
        <v>30</v>
      </c>
      <c r="C28">
        <v>15229</v>
      </c>
      <c r="F28">
        <v>0</v>
      </c>
    </row>
    <row r="29" spans="1:7">
      <c r="A29" t="s">
        <v>31</v>
      </c>
      <c r="D29">
        <v>2092</v>
      </c>
      <c r="G29">
        <v>0</v>
      </c>
    </row>
    <row r="30" spans="1:7">
      <c r="A30" t="s">
        <v>32</v>
      </c>
      <c r="B30">
        <v>114155</v>
      </c>
      <c r="D30">
        <v>274655</v>
      </c>
      <c r="E30">
        <v>259200</v>
      </c>
      <c r="G30">
        <v>259200</v>
      </c>
    </row>
    <row r="31" spans="1:7">
      <c r="A31" t="s">
        <v>33</v>
      </c>
      <c r="B31">
        <v>8962</v>
      </c>
      <c r="C31">
        <v>8962</v>
      </c>
      <c r="D31">
        <v>8962</v>
      </c>
      <c r="E31">
        <v>259200</v>
      </c>
      <c r="F31">
        <v>259200</v>
      </c>
      <c r="G31">
        <v>259200</v>
      </c>
    </row>
    <row r="32" spans="1:7">
      <c r="A32" t="s">
        <v>34</v>
      </c>
      <c r="D32">
        <v>19462</v>
      </c>
      <c r="G32">
        <v>0</v>
      </c>
    </row>
    <row r="33" spans="1:7">
      <c r="A33" t="s">
        <v>35</v>
      </c>
      <c r="C33">
        <v>43</v>
      </c>
      <c r="F33">
        <v>0</v>
      </c>
    </row>
    <row r="34" spans="1:7">
      <c r="A34" t="s">
        <v>36</v>
      </c>
      <c r="B34">
        <v>276</v>
      </c>
      <c r="C34">
        <v>276</v>
      </c>
      <c r="D34">
        <v>276</v>
      </c>
      <c r="E34">
        <v>259200</v>
      </c>
      <c r="F34">
        <v>259200</v>
      </c>
      <c r="G34">
        <v>259200</v>
      </c>
    </row>
    <row r="35" spans="1:7">
      <c r="A35" t="s">
        <v>37</v>
      </c>
      <c r="B35">
        <v>44846</v>
      </c>
      <c r="E35">
        <v>0</v>
      </c>
    </row>
    <row r="36" spans="1:7">
      <c r="A36" t="s">
        <v>38</v>
      </c>
      <c r="D36">
        <v>336</v>
      </c>
      <c r="G36">
        <v>0</v>
      </c>
    </row>
    <row r="37" spans="1:7">
      <c r="A37" t="s">
        <v>39</v>
      </c>
      <c r="D37">
        <v>336</v>
      </c>
      <c r="G37">
        <v>0</v>
      </c>
    </row>
    <row r="38" spans="1:7">
      <c r="A38" t="s">
        <v>40</v>
      </c>
      <c r="B38">
        <v>15235</v>
      </c>
      <c r="C38">
        <v>15235</v>
      </c>
      <c r="D38">
        <v>15235</v>
      </c>
      <c r="E38">
        <v>259200</v>
      </c>
      <c r="F38">
        <v>259200</v>
      </c>
      <c r="G38">
        <v>259200</v>
      </c>
    </row>
    <row r="39" spans="1:7">
      <c r="A39" t="s">
        <v>41</v>
      </c>
      <c r="B39">
        <v>12292</v>
      </c>
      <c r="C39">
        <v>12292</v>
      </c>
      <c r="D39">
        <v>12292</v>
      </c>
      <c r="E39">
        <v>259200</v>
      </c>
      <c r="F39">
        <v>259200</v>
      </c>
      <c r="G39">
        <v>86400</v>
      </c>
    </row>
    <row r="40" spans="1:7">
      <c r="A40" t="s">
        <v>42</v>
      </c>
      <c r="B40">
        <v>1205</v>
      </c>
      <c r="C40">
        <v>1205</v>
      </c>
      <c r="D40">
        <v>1205</v>
      </c>
      <c r="E40">
        <v>259200</v>
      </c>
      <c r="F40">
        <v>259200</v>
      </c>
      <c r="G40">
        <v>21600</v>
      </c>
    </row>
    <row r="41" spans="1:7">
      <c r="A41" t="s">
        <v>43</v>
      </c>
      <c r="B41">
        <v>7109</v>
      </c>
      <c r="C41">
        <v>7109</v>
      </c>
      <c r="D41">
        <v>7109</v>
      </c>
      <c r="E41">
        <v>259200</v>
      </c>
      <c r="F41">
        <v>259200</v>
      </c>
      <c r="G41">
        <v>259200</v>
      </c>
    </row>
    <row r="42" spans="1:7">
      <c r="A42" t="s">
        <v>44</v>
      </c>
      <c r="B42">
        <v>54</v>
      </c>
      <c r="E42">
        <v>0</v>
      </c>
    </row>
    <row r="43" spans="1:7">
      <c r="A43" t="s">
        <v>45</v>
      </c>
      <c r="D43">
        <v>43</v>
      </c>
      <c r="G43">
        <v>0</v>
      </c>
    </row>
    <row r="44" spans="1:7">
      <c r="A44" t="s">
        <v>46</v>
      </c>
      <c r="B44">
        <v>43</v>
      </c>
      <c r="E44">
        <v>0</v>
      </c>
    </row>
    <row r="45" spans="1:7">
      <c r="A45" t="s">
        <v>47</v>
      </c>
      <c r="B45">
        <v>10669</v>
      </c>
      <c r="C45">
        <v>10669</v>
      </c>
      <c r="D45">
        <v>10669</v>
      </c>
      <c r="E45">
        <v>259200</v>
      </c>
      <c r="F45">
        <v>259200</v>
      </c>
      <c r="G45">
        <v>259200</v>
      </c>
    </row>
    <row r="46" spans="1:7">
      <c r="A46" t="s">
        <v>48</v>
      </c>
      <c r="B46">
        <v>43</v>
      </c>
      <c r="C46">
        <v>43</v>
      </c>
      <c r="D46">
        <v>43</v>
      </c>
      <c r="E46">
        <v>0</v>
      </c>
      <c r="F46">
        <v>0</v>
      </c>
      <c r="G46">
        <v>0</v>
      </c>
    </row>
    <row r="47" spans="1:7">
      <c r="A47" t="s">
        <v>49</v>
      </c>
      <c r="D47">
        <v>336</v>
      </c>
      <c r="G47">
        <v>0</v>
      </c>
    </row>
    <row r="48" spans="1:7">
      <c r="A48" t="s">
        <v>50</v>
      </c>
      <c r="D48">
        <v>336</v>
      </c>
      <c r="G48">
        <v>0</v>
      </c>
    </row>
    <row r="49" spans="1:7">
      <c r="A49" t="s">
        <v>51</v>
      </c>
      <c r="B49">
        <v>43</v>
      </c>
      <c r="E49">
        <v>0</v>
      </c>
    </row>
    <row r="50" spans="1:7">
      <c r="A50" t="s">
        <v>52</v>
      </c>
      <c r="B50">
        <v>12290</v>
      </c>
      <c r="C50">
        <v>12290</v>
      </c>
      <c r="D50">
        <v>12290</v>
      </c>
      <c r="E50">
        <v>259200</v>
      </c>
      <c r="F50">
        <v>259200</v>
      </c>
      <c r="G50">
        <v>259200</v>
      </c>
    </row>
    <row r="51" spans="1:7">
      <c r="A51" t="s">
        <v>53</v>
      </c>
      <c r="B51">
        <v>54</v>
      </c>
      <c r="E51">
        <v>0</v>
      </c>
    </row>
    <row r="52" spans="1:7">
      <c r="A52" t="s">
        <v>54</v>
      </c>
      <c r="B52">
        <v>12752</v>
      </c>
      <c r="C52">
        <v>12752</v>
      </c>
      <c r="D52">
        <v>12752</v>
      </c>
      <c r="E52">
        <v>43200</v>
      </c>
      <c r="F52">
        <v>259200</v>
      </c>
      <c r="G52">
        <v>21600</v>
      </c>
    </row>
    <row r="53" spans="1:7">
      <c r="A53" t="s">
        <v>55</v>
      </c>
      <c r="B53">
        <v>43</v>
      </c>
      <c r="C53">
        <v>43</v>
      </c>
      <c r="D53">
        <v>43</v>
      </c>
      <c r="E53">
        <v>0</v>
      </c>
      <c r="F53">
        <v>0</v>
      </c>
      <c r="G53">
        <v>259200</v>
      </c>
    </row>
    <row r="54" spans="1:7">
      <c r="A54" t="s">
        <v>56</v>
      </c>
      <c r="B54">
        <v>18622</v>
      </c>
      <c r="C54">
        <v>18622</v>
      </c>
      <c r="D54">
        <v>18622</v>
      </c>
      <c r="E54">
        <v>0</v>
      </c>
      <c r="F54">
        <v>86400</v>
      </c>
      <c r="G54">
        <v>259200</v>
      </c>
    </row>
    <row r="55" spans="1:7">
      <c r="A55" t="s">
        <v>57</v>
      </c>
      <c r="B55">
        <v>54</v>
      </c>
      <c r="E55">
        <v>86400</v>
      </c>
    </row>
    <row r="56" spans="1:7">
      <c r="A56" t="s">
        <v>58</v>
      </c>
      <c r="B56">
        <v>3441</v>
      </c>
      <c r="C56">
        <v>3441</v>
      </c>
      <c r="D56">
        <v>3441</v>
      </c>
      <c r="E56">
        <v>259200</v>
      </c>
      <c r="F56">
        <v>259200</v>
      </c>
      <c r="G56">
        <v>259200</v>
      </c>
    </row>
    <row r="57" spans="1:7">
      <c r="A57" t="s">
        <v>59</v>
      </c>
      <c r="D57">
        <v>336</v>
      </c>
      <c r="G57">
        <v>86400</v>
      </c>
    </row>
    <row r="58" spans="1:7">
      <c r="A58" t="s">
        <v>60</v>
      </c>
      <c r="C58">
        <v>43</v>
      </c>
      <c r="F58">
        <v>0</v>
      </c>
    </row>
    <row r="59" spans="1:7">
      <c r="A59" t="s">
        <v>61</v>
      </c>
      <c r="B59">
        <v>5265</v>
      </c>
      <c r="C59">
        <v>5265</v>
      </c>
      <c r="D59">
        <v>5265</v>
      </c>
      <c r="E59">
        <v>0</v>
      </c>
      <c r="F59">
        <v>259200</v>
      </c>
      <c r="G59">
        <v>259200</v>
      </c>
    </row>
    <row r="60" spans="1:7">
      <c r="A60" t="s">
        <v>62</v>
      </c>
      <c r="B60">
        <v>2145</v>
      </c>
      <c r="E60">
        <v>0</v>
      </c>
    </row>
    <row r="61" spans="1:7">
      <c r="A61" t="s">
        <v>63</v>
      </c>
      <c r="D61">
        <v>7859</v>
      </c>
      <c r="G61">
        <v>0</v>
      </c>
    </row>
    <row r="62" spans="1:7">
      <c r="A62" t="s">
        <v>64</v>
      </c>
      <c r="B62">
        <v>11178</v>
      </c>
      <c r="C62">
        <v>11178</v>
      </c>
      <c r="D62">
        <v>11178</v>
      </c>
      <c r="E62">
        <v>21600</v>
      </c>
      <c r="F62">
        <v>21600</v>
      </c>
      <c r="G62">
        <v>21600</v>
      </c>
    </row>
    <row r="63" spans="1:7">
      <c r="A63" t="s">
        <v>65</v>
      </c>
      <c r="B63">
        <v>7444</v>
      </c>
      <c r="C63">
        <v>7444</v>
      </c>
      <c r="D63">
        <v>7444</v>
      </c>
      <c r="E63">
        <v>259200</v>
      </c>
      <c r="F63">
        <v>259200</v>
      </c>
      <c r="G63">
        <v>259200</v>
      </c>
    </row>
    <row r="64" spans="1:7">
      <c r="A64" t="s">
        <v>66</v>
      </c>
      <c r="B64">
        <v>5772</v>
      </c>
      <c r="C64">
        <v>5772</v>
      </c>
      <c r="D64">
        <v>5772</v>
      </c>
      <c r="E64">
        <v>259200</v>
      </c>
      <c r="F64">
        <v>259200</v>
      </c>
      <c r="G64">
        <v>86400</v>
      </c>
    </row>
    <row r="65" spans="1:7">
      <c r="A65" t="s">
        <v>67</v>
      </c>
      <c r="B65">
        <v>54</v>
      </c>
      <c r="E65">
        <v>0</v>
      </c>
    </row>
    <row r="66" spans="1:7">
      <c r="A66" t="s">
        <v>68</v>
      </c>
      <c r="B66">
        <v>54</v>
      </c>
      <c r="E66">
        <v>0</v>
      </c>
    </row>
    <row r="67" spans="1:7">
      <c r="A67" t="s">
        <v>69</v>
      </c>
      <c r="D67">
        <v>336</v>
      </c>
      <c r="G67">
        <v>0</v>
      </c>
    </row>
    <row r="68" spans="1:7">
      <c r="A68" t="s">
        <v>70</v>
      </c>
      <c r="D68">
        <v>336</v>
      </c>
      <c r="G68">
        <v>0</v>
      </c>
    </row>
    <row r="69" spans="1:7">
      <c r="A69" t="s">
        <v>71</v>
      </c>
      <c r="B69">
        <v>43</v>
      </c>
      <c r="E69">
        <v>0</v>
      </c>
    </row>
    <row r="70" spans="1:7">
      <c r="A70" t="s">
        <v>72</v>
      </c>
      <c r="B70">
        <v>43</v>
      </c>
      <c r="E70">
        <v>0</v>
      </c>
    </row>
    <row r="71" spans="1:7">
      <c r="A71" t="s">
        <v>73</v>
      </c>
      <c r="B71">
        <v>7956</v>
      </c>
      <c r="C71">
        <v>7956</v>
      </c>
      <c r="D71">
        <v>7956</v>
      </c>
      <c r="E71">
        <v>259200</v>
      </c>
      <c r="F71">
        <v>259200</v>
      </c>
      <c r="G71">
        <v>259200</v>
      </c>
    </row>
    <row r="72" spans="1:7">
      <c r="A72" t="s">
        <v>74</v>
      </c>
      <c r="B72">
        <v>791</v>
      </c>
      <c r="C72">
        <v>791</v>
      </c>
      <c r="D72">
        <v>791</v>
      </c>
      <c r="E72">
        <v>259200</v>
      </c>
      <c r="F72">
        <v>259200</v>
      </c>
      <c r="G72">
        <v>259200</v>
      </c>
    </row>
    <row r="73" spans="1:7">
      <c r="A73" t="s">
        <v>75</v>
      </c>
      <c r="C73">
        <v>43</v>
      </c>
      <c r="F73">
        <v>0</v>
      </c>
    </row>
    <row r="74" spans="1:7">
      <c r="A74" t="s">
        <v>76</v>
      </c>
      <c r="B74">
        <v>54</v>
      </c>
      <c r="E74">
        <v>0</v>
      </c>
    </row>
    <row r="75" spans="1:7">
      <c r="A75" t="s">
        <v>77</v>
      </c>
      <c r="C75">
        <v>43</v>
      </c>
      <c r="F75">
        <v>0</v>
      </c>
    </row>
    <row r="76" spans="1:7">
      <c r="A76" t="s">
        <v>78</v>
      </c>
      <c r="B76">
        <v>54</v>
      </c>
      <c r="E76">
        <v>0</v>
      </c>
    </row>
    <row r="77" spans="1:7">
      <c r="A77" t="s">
        <v>79</v>
      </c>
      <c r="C77">
        <v>35</v>
      </c>
      <c r="F77">
        <v>0</v>
      </c>
    </row>
    <row r="78" spans="1:7">
      <c r="A78" t="s">
        <v>80</v>
      </c>
      <c r="B78">
        <v>448</v>
      </c>
      <c r="C78">
        <v>448</v>
      </c>
      <c r="D78">
        <v>448</v>
      </c>
      <c r="E78">
        <v>1800</v>
      </c>
      <c r="F78">
        <v>1800</v>
      </c>
      <c r="G78">
        <v>1800</v>
      </c>
    </row>
    <row r="79" spans="1:7">
      <c r="A79" t="s">
        <v>81</v>
      </c>
      <c r="B79">
        <v>7859</v>
      </c>
      <c r="C79">
        <v>7859</v>
      </c>
      <c r="D79">
        <v>7859</v>
      </c>
      <c r="E79">
        <v>0</v>
      </c>
      <c r="F79">
        <v>0</v>
      </c>
      <c r="G79">
        <v>0</v>
      </c>
    </row>
    <row r="80" spans="1:7">
      <c r="A80" t="s">
        <v>82</v>
      </c>
      <c r="B80">
        <v>79592</v>
      </c>
      <c r="E80">
        <v>0</v>
      </c>
    </row>
    <row r="81" spans="1:7">
      <c r="A81" t="s">
        <v>83</v>
      </c>
      <c r="D81">
        <v>43</v>
      </c>
      <c r="G81">
        <v>0</v>
      </c>
    </row>
    <row r="82" spans="1:7">
      <c r="A82" t="s">
        <v>84</v>
      </c>
      <c r="D82">
        <v>43</v>
      </c>
      <c r="G82">
        <v>0</v>
      </c>
    </row>
    <row r="83" spans="1:7">
      <c r="A83" t="s">
        <v>85</v>
      </c>
      <c r="B83">
        <v>6229</v>
      </c>
      <c r="C83">
        <v>4796</v>
      </c>
      <c r="D83">
        <v>4796</v>
      </c>
      <c r="E83">
        <v>0</v>
      </c>
      <c r="F83">
        <v>61</v>
      </c>
      <c r="G83">
        <v>0</v>
      </c>
    </row>
    <row r="84" spans="1:7">
      <c r="A84" t="s">
        <v>86</v>
      </c>
      <c r="B84">
        <v>1353</v>
      </c>
      <c r="C84">
        <v>1353</v>
      </c>
      <c r="D84">
        <v>1353</v>
      </c>
      <c r="E84">
        <v>259200</v>
      </c>
      <c r="F84">
        <v>259200</v>
      </c>
      <c r="G84">
        <v>259200</v>
      </c>
    </row>
    <row r="85" spans="1:7">
      <c r="A85" t="s">
        <v>87</v>
      </c>
      <c r="B85">
        <v>11994</v>
      </c>
      <c r="C85">
        <v>11994</v>
      </c>
      <c r="D85">
        <v>11994</v>
      </c>
      <c r="E85">
        <v>259200</v>
      </c>
      <c r="F85">
        <v>259200</v>
      </c>
      <c r="G85">
        <v>259200</v>
      </c>
    </row>
    <row r="86" spans="1:7">
      <c r="A86" t="s">
        <v>88</v>
      </c>
      <c r="B86">
        <v>38319</v>
      </c>
      <c r="C86">
        <v>38592</v>
      </c>
      <c r="D86">
        <v>38672</v>
      </c>
      <c r="E86">
        <v>259200</v>
      </c>
      <c r="F86">
        <v>259200</v>
      </c>
      <c r="G86">
        <v>259200</v>
      </c>
    </row>
    <row r="87" spans="1:7">
      <c r="A87" t="s">
        <v>89</v>
      </c>
      <c r="B87">
        <v>377</v>
      </c>
      <c r="E87">
        <v>21600</v>
      </c>
    </row>
    <row r="88" spans="1:7">
      <c r="A88" t="s">
        <v>90</v>
      </c>
      <c r="B88">
        <v>54</v>
      </c>
      <c r="E88">
        <v>61</v>
      </c>
    </row>
    <row r="89" spans="1:7">
      <c r="A89" t="s">
        <v>91</v>
      </c>
      <c r="B89">
        <v>13679</v>
      </c>
      <c r="E89">
        <v>0</v>
      </c>
    </row>
    <row r="90" spans="1:7">
      <c r="A90" t="s">
        <v>92</v>
      </c>
      <c r="D90">
        <v>436</v>
      </c>
      <c r="G90">
        <v>90</v>
      </c>
    </row>
    <row r="91" spans="1:7">
      <c r="A91" t="s">
        <v>93</v>
      </c>
      <c r="D91">
        <v>336</v>
      </c>
      <c r="G91">
        <v>0</v>
      </c>
    </row>
    <row r="92" spans="1:7">
      <c r="A92" t="s">
        <v>94</v>
      </c>
      <c r="B92">
        <v>10462</v>
      </c>
      <c r="C92">
        <v>10462</v>
      </c>
      <c r="D92">
        <v>10462</v>
      </c>
      <c r="E92">
        <v>259200</v>
      </c>
      <c r="F92">
        <v>21600</v>
      </c>
      <c r="G92">
        <v>86400</v>
      </c>
    </row>
    <row r="93" spans="1:7">
      <c r="A93" t="s">
        <v>95</v>
      </c>
      <c r="B93">
        <v>43</v>
      </c>
      <c r="E93">
        <v>0</v>
      </c>
    </row>
    <row r="94" spans="1:7">
      <c r="A94" t="s">
        <v>96</v>
      </c>
      <c r="B94">
        <v>9898</v>
      </c>
      <c r="C94">
        <v>9898</v>
      </c>
      <c r="D94">
        <v>9898</v>
      </c>
      <c r="E94">
        <v>259200</v>
      </c>
      <c r="F94">
        <v>259200</v>
      </c>
      <c r="G94">
        <v>259200</v>
      </c>
    </row>
    <row r="95" spans="1:7">
      <c r="A95" t="s">
        <v>97</v>
      </c>
      <c r="B95">
        <v>54</v>
      </c>
      <c r="E95">
        <v>0</v>
      </c>
    </row>
    <row r="96" spans="1:7">
      <c r="A96" t="s">
        <v>98</v>
      </c>
      <c r="B96">
        <v>13453</v>
      </c>
      <c r="C96">
        <v>13453</v>
      </c>
      <c r="D96">
        <v>13453</v>
      </c>
      <c r="E96">
        <v>259200</v>
      </c>
      <c r="F96">
        <v>259200</v>
      </c>
      <c r="G96">
        <v>259200</v>
      </c>
    </row>
    <row r="97" spans="1:7">
      <c r="A97" t="s">
        <v>99</v>
      </c>
      <c r="B97">
        <v>19029</v>
      </c>
      <c r="C97">
        <v>19029</v>
      </c>
      <c r="D97">
        <v>19029</v>
      </c>
      <c r="E97">
        <v>86400</v>
      </c>
      <c r="F97">
        <v>259200</v>
      </c>
      <c r="G97">
        <v>259200</v>
      </c>
    </row>
    <row r="98" spans="1:7">
      <c r="A98" t="s">
        <v>100</v>
      </c>
      <c r="B98">
        <v>43</v>
      </c>
      <c r="C98">
        <v>43</v>
      </c>
      <c r="D98">
        <v>43</v>
      </c>
      <c r="E98">
        <v>0</v>
      </c>
      <c r="F98">
        <v>0</v>
      </c>
      <c r="G98">
        <v>0</v>
      </c>
    </row>
    <row r="99" spans="1:7">
      <c r="A99" t="s">
        <v>101</v>
      </c>
      <c r="D99">
        <v>44967</v>
      </c>
      <c r="G99">
        <v>0</v>
      </c>
    </row>
    <row r="100" spans="1:7">
      <c r="A100" t="s">
        <v>102</v>
      </c>
      <c r="B100">
        <v>43</v>
      </c>
      <c r="E100">
        <v>0</v>
      </c>
    </row>
    <row r="101" spans="1:7">
      <c r="A101" t="s">
        <v>103</v>
      </c>
      <c r="B101">
        <v>54</v>
      </c>
      <c r="E101">
        <v>0</v>
      </c>
    </row>
    <row r="102" spans="1:7">
      <c r="A102" t="s">
        <v>104</v>
      </c>
      <c r="B102">
        <v>786</v>
      </c>
      <c r="C102">
        <v>786</v>
      </c>
      <c r="D102">
        <v>786</v>
      </c>
      <c r="E102">
        <v>259200</v>
      </c>
      <c r="F102">
        <v>259200</v>
      </c>
      <c r="G102">
        <v>259200</v>
      </c>
    </row>
    <row r="103" spans="1:7">
      <c r="A103" t="s">
        <v>105</v>
      </c>
      <c r="D103">
        <v>336</v>
      </c>
      <c r="G103">
        <v>0</v>
      </c>
    </row>
    <row r="104" spans="1:7">
      <c r="A104" t="s">
        <v>106</v>
      </c>
      <c r="C104">
        <v>43</v>
      </c>
      <c r="F104">
        <v>0</v>
      </c>
    </row>
    <row r="105" spans="1:7">
      <c r="A105" t="s">
        <v>107</v>
      </c>
      <c r="B105">
        <v>54</v>
      </c>
      <c r="E105">
        <v>0</v>
      </c>
    </row>
    <row r="106" spans="1:7">
      <c r="A106" t="s">
        <v>108</v>
      </c>
      <c r="B106">
        <v>54</v>
      </c>
      <c r="E106">
        <v>0</v>
      </c>
    </row>
    <row r="107" spans="1:7">
      <c r="A107" t="s">
        <v>109</v>
      </c>
      <c r="B107">
        <v>9175</v>
      </c>
      <c r="C107">
        <v>9175</v>
      </c>
      <c r="D107">
        <v>9175</v>
      </c>
      <c r="E107">
        <v>21600</v>
      </c>
      <c r="F107">
        <v>0</v>
      </c>
      <c r="G107">
        <v>259200</v>
      </c>
    </row>
    <row r="108" spans="1:7">
      <c r="A108" t="s">
        <v>110</v>
      </c>
      <c r="B108">
        <v>2545</v>
      </c>
      <c r="C108">
        <v>2545</v>
      </c>
      <c r="D108">
        <v>2545</v>
      </c>
      <c r="E108">
        <v>259200</v>
      </c>
      <c r="F108">
        <v>86400</v>
      </c>
      <c r="G108">
        <v>259200</v>
      </c>
    </row>
    <row r="109" spans="1:7">
      <c r="A109" t="s">
        <v>111</v>
      </c>
      <c r="D109">
        <v>336</v>
      </c>
      <c r="G109">
        <v>0</v>
      </c>
    </row>
    <row r="110" spans="1:7">
      <c r="A110" t="s">
        <v>112</v>
      </c>
      <c r="B110">
        <v>364</v>
      </c>
      <c r="C110">
        <v>364</v>
      </c>
      <c r="D110">
        <v>364</v>
      </c>
      <c r="E110">
        <v>259200</v>
      </c>
      <c r="F110">
        <v>259200</v>
      </c>
      <c r="G110">
        <v>259200</v>
      </c>
    </row>
    <row r="111" spans="1:7">
      <c r="A111" t="s">
        <v>113</v>
      </c>
      <c r="B111">
        <v>10174</v>
      </c>
      <c r="C111">
        <v>10174</v>
      </c>
      <c r="D111">
        <v>10174</v>
      </c>
      <c r="E111">
        <v>21600</v>
      </c>
      <c r="F111">
        <v>21600</v>
      </c>
      <c r="G111">
        <v>21600</v>
      </c>
    </row>
    <row r="112" spans="1:7">
      <c r="A112" t="s">
        <v>114</v>
      </c>
      <c r="B112">
        <v>54</v>
      </c>
      <c r="E112">
        <v>0</v>
      </c>
    </row>
    <row r="113" spans="1:7">
      <c r="A113" t="s">
        <v>115</v>
      </c>
      <c r="B113">
        <v>286</v>
      </c>
      <c r="C113">
        <v>286</v>
      </c>
      <c r="D113">
        <v>286</v>
      </c>
      <c r="E113">
        <v>259200</v>
      </c>
      <c r="F113">
        <v>259200</v>
      </c>
      <c r="G113">
        <v>259200</v>
      </c>
    </row>
    <row r="114" spans="1:7">
      <c r="A114" t="s">
        <v>116</v>
      </c>
      <c r="D114">
        <v>35</v>
      </c>
      <c r="G114">
        <v>0</v>
      </c>
    </row>
    <row r="115" spans="1:7">
      <c r="A115" t="s">
        <v>117</v>
      </c>
      <c r="C115">
        <v>43</v>
      </c>
      <c r="F115">
        <v>0</v>
      </c>
    </row>
    <row r="116" spans="1:7">
      <c r="A116" t="s">
        <v>118</v>
      </c>
      <c r="C116">
        <v>28692</v>
      </c>
      <c r="D116">
        <v>28692</v>
      </c>
      <c r="F116">
        <v>0</v>
      </c>
      <c r="G116">
        <v>0</v>
      </c>
    </row>
    <row r="117" spans="1:7">
      <c r="A117" t="s">
        <v>119</v>
      </c>
      <c r="D117">
        <v>336</v>
      </c>
      <c r="G117">
        <v>0</v>
      </c>
    </row>
    <row r="118" spans="1:7">
      <c r="A118" t="s">
        <v>120</v>
      </c>
      <c r="D118">
        <v>336</v>
      </c>
      <c r="G118">
        <v>0</v>
      </c>
    </row>
    <row r="119" spans="1:7">
      <c r="A119" t="s">
        <v>121</v>
      </c>
      <c r="C119">
        <v>43</v>
      </c>
      <c r="F119">
        <v>0</v>
      </c>
    </row>
    <row r="120" spans="1:7">
      <c r="A120" t="s">
        <v>122</v>
      </c>
      <c r="B120">
        <v>57</v>
      </c>
      <c r="C120">
        <v>57</v>
      </c>
      <c r="D120">
        <v>57</v>
      </c>
      <c r="E120">
        <v>61</v>
      </c>
      <c r="F120">
        <v>0</v>
      </c>
      <c r="G120">
        <v>0</v>
      </c>
    </row>
    <row r="121" spans="1:7">
      <c r="A121" t="s">
        <v>123</v>
      </c>
      <c r="B121">
        <v>8072</v>
      </c>
      <c r="C121">
        <v>8072</v>
      </c>
      <c r="D121">
        <v>8072</v>
      </c>
      <c r="E121">
        <v>259200</v>
      </c>
      <c r="F121">
        <v>259200</v>
      </c>
      <c r="G121">
        <v>259200</v>
      </c>
    </row>
    <row r="122" spans="1:7">
      <c r="A122" t="s">
        <v>124</v>
      </c>
      <c r="B122">
        <v>15711</v>
      </c>
      <c r="C122">
        <v>15711</v>
      </c>
      <c r="D122">
        <v>15711</v>
      </c>
      <c r="E122">
        <v>300</v>
      </c>
      <c r="F122">
        <v>43200</v>
      </c>
      <c r="G122">
        <v>300</v>
      </c>
    </row>
    <row r="123" spans="1:7">
      <c r="A123" t="s">
        <v>125</v>
      </c>
      <c r="D123">
        <v>35</v>
      </c>
      <c r="G123">
        <v>0</v>
      </c>
    </row>
    <row r="124" spans="1:7">
      <c r="A124" t="s">
        <v>126</v>
      </c>
      <c r="D124">
        <v>336</v>
      </c>
      <c r="G124">
        <v>0</v>
      </c>
    </row>
    <row r="125" spans="1:7">
      <c r="A125" t="s">
        <v>127</v>
      </c>
      <c r="B125">
        <v>7533</v>
      </c>
      <c r="C125">
        <v>7533</v>
      </c>
      <c r="D125">
        <v>7533</v>
      </c>
      <c r="E125">
        <v>259200</v>
      </c>
      <c r="F125">
        <v>259200</v>
      </c>
      <c r="G125">
        <v>259200</v>
      </c>
    </row>
    <row r="126" spans="1:7">
      <c r="A126" t="s">
        <v>128</v>
      </c>
      <c r="B126">
        <v>790</v>
      </c>
      <c r="C126">
        <v>790</v>
      </c>
      <c r="D126">
        <v>790</v>
      </c>
      <c r="E126">
        <v>259200</v>
      </c>
      <c r="F126">
        <v>259200</v>
      </c>
      <c r="G126">
        <v>0</v>
      </c>
    </row>
    <row r="127" spans="1:7">
      <c r="A127" t="s">
        <v>129</v>
      </c>
      <c r="B127">
        <v>56187</v>
      </c>
      <c r="E127">
        <v>0</v>
      </c>
    </row>
    <row r="128" spans="1:7">
      <c r="A128" t="s">
        <v>130</v>
      </c>
      <c r="B128">
        <v>43</v>
      </c>
      <c r="E128">
        <v>0</v>
      </c>
    </row>
    <row r="129" spans="1:7">
      <c r="A129" t="s">
        <v>131</v>
      </c>
      <c r="B129">
        <v>15196</v>
      </c>
      <c r="C129">
        <v>15196</v>
      </c>
      <c r="D129">
        <v>15196</v>
      </c>
      <c r="E129">
        <v>259200</v>
      </c>
      <c r="F129">
        <v>259200</v>
      </c>
      <c r="G129">
        <v>259200</v>
      </c>
    </row>
    <row r="130" spans="1:7">
      <c r="A130" t="s">
        <v>132</v>
      </c>
      <c r="B130">
        <v>12307</v>
      </c>
      <c r="C130">
        <v>12307</v>
      </c>
      <c r="D130">
        <v>12307</v>
      </c>
      <c r="E130">
        <v>259200</v>
      </c>
      <c r="F130">
        <v>259200</v>
      </c>
      <c r="G130">
        <v>259200</v>
      </c>
    </row>
    <row r="131" spans="1:7">
      <c r="A131" t="s">
        <v>133</v>
      </c>
      <c r="C131">
        <v>43</v>
      </c>
      <c r="F131">
        <v>0</v>
      </c>
    </row>
    <row r="132" spans="1:7">
      <c r="A132" t="s">
        <v>134</v>
      </c>
      <c r="D132">
        <v>336</v>
      </c>
      <c r="G132">
        <v>259200</v>
      </c>
    </row>
    <row r="133" spans="1:7">
      <c r="A133" t="s">
        <v>135</v>
      </c>
      <c r="C133">
        <v>43</v>
      </c>
      <c r="F133">
        <v>0</v>
      </c>
    </row>
    <row r="134" spans="1:7">
      <c r="A134" t="s">
        <v>136</v>
      </c>
      <c r="B134">
        <v>522</v>
      </c>
      <c r="E134">
        <v>0</v>
      </c>
    </row>
    <row r="135" spans="1:7">
      <c r="A135" t="s">
        <v>137</v>
      </c>
      <c r="C135">
        <v>29516</v>
      </c>
      <c r="D135">
        <v>29516</v>
      </c>
      <c r="F135">
        <v>0</v>
      </c>
      <c r="G135">
        <v>0</v>
      </c>
    </row>
    <row r="136" spans="1:7">
      <c r="A136" t="s">
        <v>138</v>
      </c>
      <c r="B136">
        <v>35</v>
      </c>
      <c r="E136">
        <v>0</v>
      </c>
    </row>
    <row r="137" spans="1:7">
      <c r="A137" t="s">
        <v>139</v>
      </c>
      <c r="D137">
        <v>43</v>
      </c>
      <c r="G137">
        <v>0</v>
      </c>
    </row>
    <row r="138" spans="1:7">
      <c r="A138" t="s">
        <v>140</v>
      </c>
      <c r="B138">
        <v>587</v>
      </c>
      <c r="E138">
        <v>21600</v>
      </c>
    </row>
    <row r="139" spans="1:7">
      <c r="A139" t="s">
        <v>141</v>
      </c>
      <c r="D139">
        <v>336</v>
      </c>
      <c r="G139">
        <v>0</v>
      </c>
    </row>
    <row r="140" spans="1:7">
      <c r="A140" t="s">
        <v>142</v>
      </c>
      <c r="B140">
        <v>1673</v>
      </c>
      <c r="C140">
        <v>1673</v>
      </c>
      <c r="D140">
        <v>1673</v>
      </c>
      <c r="E140">
        <v>0</v>
      </c>
      <c r="F140">
        <v>0</v>
      </c>
      <c r="G140">
        <v>0</v>
      </c>
    </row>
    <row r="141" spans="1:7">
      <c r="A141" t="s">
        <v>143</v>
      </c>
      <c r="B141">
        <v>11884</v>
      </c>
      <c r="E141">
        <v>0</v>
      </c>
    </row>
    <row r="142" spans="1:7">
      <c r="A142" t="s">
        <v>144</v>
      </c>
      <c r="B142">
        <v>6921</v>
      </c>
      <c r="C142">
        <v>6921</v>
      </c>
      <c r="D142">
        <v>6921</v>
      </c>
      <c r="E142">
        <v>0</v>
      </c>
      <c r="F142">
        <v>0</v>
      </c>
      <c r="G142">
        <v>0</v>
      </c>
    </row>
    <row r="143" spans="1:7">
      <c r="A143" t="s">
        <v>145</v>
      </c>
      <c r="B143">
        <v>43</v>
      </c>
      <c r="E143">
        <v>0</v>
      </c>
    </row>
    <row r="144" spans="1:7">
      <c r="A144" t="s">
        <v>146</v>
      </c>
      <c r="B144">
        <v>3976</v>
      </c>
      <c r="C144">
        <v>3976</v>
      </c>
      <c r="D144">
        <v>3976</v>
      </c>
      <c r="E144">
        <v>0</v>
      </c>
      <c r="F144">
        <v>0</v>
      </c>
      <c r="G144">
        <v>0</v>
      </c>
    </row>
    <row r="145" spans="1:7">
      <c r="A145" t="s">
        <v>147</v>
      </c>
      <c r="B145">
        <v>43</v>
      </c>
      <c r="C145">
        <v>43</v>
      </c>
      <c r="D145">
        <v>43</v>
      </c>
      <c r="E145">
        <v>259200</v>
      </c>
      <c r="F145">
        <v>0</v>
      </c>
      <c r="G145">
        <v>0</v>
      </c>
    </row>
    <row r="146" spans="1:7">
      <c r="A146" t="s">
        <v>148</v>
      </c>
      <c r="B146">
        <v>43</v>
      </c>
      <c r="C146">
        <v>43</v>
      </c>
      <c r="D146">
        <v>43</v>
      </c>
      <c r="E146">
        <v>0</v>
      </c>
      <c r="F146">
        <v>0</v>
      </c>
      <c r="G146">
        <v>0</v>
      </c>
    </row>
    <row r="147" spans="1:7">
      <c r="A147" t="s">
        <v>149</v>
      </c>
      <c r="D147">
        <v>43</v>
      </c>
      <c r="G147">
        <v>0</v>
      </c>
    </row>
    <row r="148" spans="1:7">
      <c r="A148" t="s">
        <v>150</v>
      </c>
      <c r="D148">
        <v>336</v>
      </c>
      <c r="G148">
        <v>0</v>
      </c>
    </row>
    <row r="149" spans="1:7">
      <c r="A149" t="s">
        <v>151</v>
      </c>
      <c r="C149">
        <v>1</v>
      </c>
      <c r="F149">
        <v>0</v>
      </c>
    </row>
    <row r="150" spans="1:7">
      <c r="A150" t="s">
        <v>152</v>
      </c>
      <c r="B150">
        <v>54</v>
      </c>
      <c r="E150">
        <v>259200</v>
      </c>
    </row>
    <row r="151" spans="1:7">
      <c r="A151" t="s">
        <v>153</v>
      </c>
      <c r="D151">
        <v>336</v>
      </c>
      <c r="G151">
        <v>61</v>
      </c>
    </row>
    <row r="152" spans="1:7">
      <c r="A152" t="s">
        <v>154</v>
      </c>
      <c r="C152">
        <v>43</v>
      </c>
      <c r="F152">
        <v>0</v>
      </c>
    </row>
    <row r="153" spans="1:7">
      <c r="A153" t="s">
        <v>155</v>
      </c>
      <c r="B153">
        <v>40098</v>
      </c>
      <c r="E153">
        <v>0</v>
      </c>
    </row>
    <row r="154" spans="1:7">
      <c r="A154" t="s">
        <v>156</v>
      </c>
      <c r="B154">
        <v>49</v>
      </c>
      <c r="C154">
        <v>49</v>
      </c>
      <c r="D154">
        <v>49</v>
      </c>
      <c r="E154">
        <v>259200</v>
      </c>
      <c r="F154">
        <v>86400</v>
      </c>
      <c r="G154">
        <v>259200</v>
      </c>
    </row>
    <row r="155" spans="1:7">
      <c r="A155" t="s">
        <v>157</v>
      </c>
      <c r="B155">
        <v>19494</v>
      </c>
      <c r="C155">
        <v>19494</v>
      </c>
      <c r="D155">
        <v>19494</v>
      </c>
      <c r="E155">
        <v>259200</v>
      </c>
      <c r="F155">
        <v>259200</v>
      </c>
      <c r="G155">
        <v>259200</v>
      </c>
    </row>
    <row r="156" spans="1:7">
      <c r="A156" t="s">
        <v>158</v>
      </c>
      <c r="B156">
        <v>59532</v>
      </c>
      <c r="C156">
        <v>59200</v>
      </c>
      <c r="D156">
        <v>59200</v>
      </c>
      <c r="E156">
        <v>0</v>
      </c>
      <c r="F156">
        <v>300</v>
      </c>
      <c r="G156">
        <v>21600</v>
      </c>
    </row>
    <row r="157" spans="1:7">
      <c r="A157" t="s">
        <v>159</v>
      </c>
      <c r="B157">
        <v>343</v>
      </c>
      <c r="E157">
        <v>259200</v>
      </c>
    </row>
    <row r="158" spans="1:7">
      <c r="A158" t="s">
        <v>160</v>
      </c>
      <c r="C158">
        <v>43</v>
      </c>
      <c r="F158">
        <v>0</v>
      </c>
    </row>
    <row r="159" spans="1:7">
      <c r="A159" t="s">
        <v>161</v>
      </c>
      <c r="C159">
        <v>43</v>
      </c>
      <c r="F159">
        <v>0</v>
      </c>
    </row>
    <row r="160" spans="1:7">
      <c r="A160" t="s">
        <v>162</v>
      </c>
      <c r="B160">
        <v>79592</v>
      </c>
      <c r="E160">
        <v>0</v>
      </c>
    </row>
    <row r="161" spans="1:7">
      <c r="A161" t="s">
        <v>163</v>
      </c>
      <c r="B161">
        <v>1593</v>
      </c>
      <c r="C161">
        <v>1593</v>
      </c>
      <c r="D161">
        <v>1593</v>
      </c>
      <c r="E161">
        <v>86400</v>
      </c>
      <c r="F161">
        <v>259200</v>
      </c>
      <c r="G161">
        <v>259200</v>
      </c>
    </row>
    <row r="162" spans="1:7">
      <c r="A162" t="s">
        <v>164</v>
      </c>
      <c r="B162">
        <v>43</v>
      </c>
      <c r="E162">
        <v>0</v>
      </c>
    </row>
    <row r="163" spans="1:7">
      <c r="A163" t="s">
        <v>165</v>
      </c>
      <c r="B163">
        <v>43</v>
      </c>
      <c r="E163">
        <v>0</v>
      </c>
    </row>
    <row r="164" spans="1:7">
      <c r="A164" t="s">
        <v>166</v>
      </c>
      <c r="B164">
        <v>21916</v>
      </c>
      <c r="C164">
        <v>21916</v>
      </c>
      <c r="D164">
        <v>21916</v>
      </c>
      <c r="E164">
        <v>0</v>
      </c>
      <c r="F164">
        <v>0</v>
      </c>
      <c r="G164">
        <v>0</v>
      </c>
    </row>
    <row r="165" spans="1:7">
      <c r="A165" t="s">
        <v>167</v>
      </c>
      <c r="B165">
        <v>8498</v>
      </c>
      <c r="C165">
        <v>8498</v>
      </c>
      <c r="D165">
        <v>8498</v>
      </c>
      <c r="E165">
        <v>259200</v>
      </c>
      <c r="F165">
        <v>259200</v>
      </c>
      <c r="G165">
        <v>259200</v>
      </c>
    </row>
    <row r="166" spans="1:7">
      <c r="A166" t="s">
        <v>168</v>
      </c>
      <c r="B166">
        <v>490</v>
      </c>
      <c r="E166">
        <v>259200</v>
      </c>
    </row>
    <row r="167" spans="1:7">
      <c r="A167" t="s">
        <v>169</v>
      </c>
      <c r="C167">
        <v>43</v>
      </c>
      <c r="F167">
        <v>0</v>
      </c>
    </row>
    <row r="168" spans="1:7">
      <c r="A168" t="s">
        <v>170</v>
      </c>
      <c r="B168">
        <v>7574</v>
      </c>
      <c r="C168">
        <v>7574</v>
      </c>
      <c r="D168">
        <v>7574</v>
      </c>
      <c r="E168">
        <v>259200</v>
      </c>
      <c r="F168">
        <v>259200</v>
      </c>
      <c r="G168">
        <v>259200</v>
      </c>
    </row>
    <row r="169" spans="1:7">
      <c r="A169" t="s">
        <v>171</v>
      </c>
      <c r="D169">
        <v>43</v>
      </c>
      <c r="G169">
        <v>0</v>
      </c>
    </row>
    <row r="170" spans="1:7">
      <c r="A170" t="s">
        <v>172</v>
      </c>
      <c r="D170">
        <v>48940</v>
      </c>
      <c r="G170">
        <v>0</v>
      </c>
    </row>
    <row r="171" spans="1:7">
      <c r="A171" t="s">
        <v>173</v>
      </c>
      <c r="B171">
        <v>16234</v>
      </c>
      <c r="C171">
        <v>16234</v>
      </c>
      <c r="D171">
        <v>16234</v>
      </c>
      <c r="E171">
        <v>259200</v>
      </c>
      <c r="F171">
        <v>259200</v>
      </c>
      <c r="G171">
        <v>259200</v>
      </c>
    </row>
    <row r="172" spans="1:7">
      <c r="A172" t="s">
        <v>174</v>
      </c>
      <c r="C172">
        <v>1931</v>
      </c>
      <c r="F172">
        <v>0</v>
      </c>
    </row>
    <row r="173" spans="1:7">
      <c r="A173" t="s">
        <v>175</v>
      </c>
      <c r="C173">
        <v>48947</v>
      </c>
      <c r="F173">
        <v>0</v>
      </c>
    </row>
    <row r="174" spans="1:7">
      <c r="A174" t="s">
        <v>176</v>
      </c>
      <c r="B174">
        <v>12503</v>
      </c>
      <c r="C174">
        <v>12503</v>
      </c>
      <c r="D174">
        <v>12503</v>
      </c>
      <c r="E174">
        <v>0</v>
      </c>
      <c r="F174">
        <v>259200</v>
      </c>
      <c r="G174">
        <v>259200</v>
      </c>
    </row>
    <row r="175" spans="1:7">
      <c r="A175" t="s">
        <v>177</v>
      </c>
      <c r="B175">
        <v>11</v>
      </c>
      <c r="E175">
        <v>0</v>
      </c>
    </row>
    <row r="176" spans="1:7">
      <c r="A176" t="s">
        <v>178</v>
      </c>
      <c r="B176">
        <v>309</v>
      </c>
      <c r="C176">
        <v>309</v>
      </c>
      <c r="D176">
        <v>309</v>
      </c>
      <c r="E176">
        <v>259200</v>
      </c>
      <c r="F176">
        <v>259200</v>
      </c>
      <c r="G176">
        <v>259200</v>
      </c>
    </row>
    <row r="177" spans="1:7">
      <c r="A177" t="s">
        <v>179</v>
      </c>
      <c r="D177">
        <v>336</v>
      </c>
      <c r="G177">
        <v>0</v>
      </c>
    </row>
    <row r="178" spans="1:7">
      <c r="A178" t="s">
        <v>180</v>
      </c>
      <c r="C178">
        <v>43</v>
      </c>
      <c r="F178">
        <v>0</v>
      </c>
    </row>
    <row r="179" spans="1:7">
      <c r="A179" t="s">
        <v>181</v>
      </c>
      <c r="D179">
        <v>43</v>
      </c>
      <c r="G179">
        <v>0</v>
      </c>
    </row>
    <row r="180" spans="1:7">
      <c r="A180" t="s">
        <v>182</v>
      </c>
      <c r="D180">
        <v>33009</v>
      </c>
      <c r="G180">
        <v>0</v>
      </c>
    </row>
    <row r="181" spans="1:7">
      <c r="A181" t="s">
        <v>183</v>
      </c>
      <c r="D181">
        <v>336</v>
      </c>
      <c r="G181">
        <v>0</v>
      </c>
    </row>
    <row r="182" spans="1:7">
      <c r="A182" t="s">
        <v>184</v>
      </c>
      <c r="D182">
        <v>43</v>
      </c>
      <c r="G182">
        <v>0</v>
      </c>
    </row>
    <row r="183" spans="1:7">
      <c r="A183" t="s">
        <v>185</v>
      </c>
      <c r="B183">
        <v>75154</v>
      </c>
      <c r="E183">
        <v>0</v>
      </c>
    </row>
    <row r="184" spans="1:7">
      <c r="A184" t="s">
        <v>186</v>
      </c>
      <c r="B184">
        <v>4056</v>
      </c>
      <c r="C184">
        <v>4056</v>
      </c>
      <c r="D184">
        <v>4056</v>
      </c>
      <c r="E184">
        <v>259200</v>
      </c>
      <c r="F184">
        <v>259200</v>
      </c>
      <c r="G184">
        <v>259200</v>
      </c>
    </row>
    <row r="185" spans="1:7">
      <c r="A185" t="s">
        <v>187</v>
      </c>
      <c r="B185">
        <v>54</v>
      </c>
      <c r="E185">
        <v>0</v>
      </c>
    </row>
    <row r="186" spans="1:7">
      <c r="A186" t="s">
        <v>188</v>
      </c>
      <c r="B186">
        <v>54</v>
      </c>
      <c r="E186">
        <v>0</v>
      </c>
    </row>
    <row r="187" spans="1:7">
      <c r="A187" t="s">
        <v>189</v>
      </c>
      <c r="C187">
        <v>43</v>
      </c>
      <c r="F187">
        <v>0</v>
      </c>
    </row>
    <row r="188" spans="1:7">
      <c r="A188" t="s">
        <v>190</v>
      </c>
      <c r="B188">
        <v>54</v>
      </c>
      <c r="E188">
        <v>0</v>
      </c>
    </row>
    <row r="189" spans="1:7">
      <c r="A189" t="s">
        <v>191</v>
      </c>
      <c r="C189">
        <v>35</v>
      </c>
      <c r="F189">
        <v>0</v>
      </c>
    </row>
    <row r="190" spans="1:7">
      <c r="A190" t="s">
        <v>192</v>
      </c>
      <c r="B190">
        <v>127</v>
      </c>
      <c r="C190">
        <v>127</v>
      </c>
      <c r="D190">
        <v>127</v>
      </c>
      <c r="E190">
        <v>259200</v>
      </c>
      <c r="F190">
        <v>259200</v>
      </c>
      <c r="G190">
        <v>259200</v>
      </c>
    </row>
    <row r="191" spans="1:7">
      <c r="A191" t="s">
        <v>193</v>
      </c>
      <c r="B191">
        <v>287</v>
      </c>
      <c r="C191">
        <v>287</v>
      </c>
      <c r="D191">
        <v>287</v>
      </c>
      <c r="E191">
        <v>259200</v>
      </c>
      <c r="F191">
        <v>259200</v>
      </c>
      <c r="G191">
        <v>259200</v>
      </c>
    </row>
    <row r="192" spans="1:7">
      <c r="A192" t="s">
        <v>194</v>
      </c>
      <c r="B192">
        <v>43</v>
      </c>
      <c r="E192">
        <v>0</v>
      </c>
    </row>
    <row r="193" spans="1:7">
      <c r="A193" t="s">
        <v>195</v>
      </c>
      <c r="D193">
        <v>43</v>
      </c>
      <c r="G193">
        <v>0</v>
      </c>
    </row>
    <row r="194" spans="1:7">
      <c r="A194" t="s">
        <v>196</v>
      </c>
      <c r="B194">
        <v>13366</v>
      </c>
      <c r="C194">
        <v>13366</v>
      </c>
      <c r="D194">
        <v>13366</v>
      </c>
      <c r="E194">
        <v>259200</v>
      </c>
      <c r="F194">
        <v>21600</v>
      </c>
      <c r="G194">
        <v>21600</v>
      </c>
    </row>
    <row r="195" spans="1:7">
      <c r="A195" t="s">
        <v>197</v>
      </c>
      <c r="D195">
        <v>336</v>
      </c>
      <c r="G195">
        <v>0</v>
      </c>
    </row>
    <row r="196" spans="1:7">
      <c r="A196" t="s">
        <v>198</v>
      </c>
      <c r="B196">
        <v>15773</v>
      </c>
      <c r="C196">
        <v>15773</v>
      </c>
      <c r="D196">
        <v>15773</v>
      </c>
      <c r="E196">
        <v>259200</v>
      </c>
      <c r="F196">
        <v>259200</v>
      </c>
      <c r="G196">
        <v>259200</v>
      </c>
    </row>
    <row r="197" spans="1:7">
      <c r="A197" t="s">
        <v>199</v>
      </c>
      <c r="B197">
        <v>460</v>
      </c>
      <c r="C197">
        <v>460</v>
      </c>
      <c r="D197">
        <v>460</v>
      </c>
      <c r="E197">
        <v>259200</v>
      </c>
      <c r="F197">
        <v>259200</v>
      </c>
      <c r="G197">
        <v>259200</v>
      </c>
    </row>
    <row r="198" spans="1:7">
      <c r="A198" t="s">
        <v>200</v>
      </c>
      <c r="B198">
        <v>22603</v>
      </c>
      <c r="C198">
        <v>22603</v>
      </c>
      <c r="D198">
        <v>22603</v>
      </c>
      <c r="E198">
        <v>259200</v>
      </c>
      <c r="F198">
        <v>259200</v>
      </c>
      <c r="G198">
        <v>259200</v>
      </c>
    </row>
    <row r="199" spans="1:7">
      <c r="A199" t="s">
        <v>201</v>
      </c>
      <c r="C199">
        <v>1</v>
      </c>
      <c r="F199">
        <v>0</v>
      </c>
    </row>
    <row r="200" spans="1:7">
      <c r="A200" t="s">
        <v>202</v>
      </c>
      <c r="B200">
        <v>1957</v>
      </c>
      <c r="C200">
        <v>1957</v>
      </c>
      <c r="D200">
        <v>1957</v>
      </c>
      <c r="E200">
        <v>259200</v>
      </c>
      <c r="F200">
        <v>259200</v>
      </c>
      <c r="G200">
        <v>259200</v>
      </c>
    </row>
    <row r="201" spans="1:7">
      <c r="A201" t="s">
        <v>203</v>
      </c>
      <c r="B201">
        <v>5935</v>
      </c>
      <c r="C201">
        <v>6007</v>
      </c>
      <c r="D201">
        <v>6476</v>
      </c>
      <c r="E201">
        <v>259200</v>
      </c>
      <c r="F201">
        <v>259200</v>
      </c>
      <c r="G201">
        <v>259200</v>
      </c>
    </row>
    <row r="202" spans="1:7">
      <c r="A202" t="s">
        <v>204</v>
      </c>
      <c r="B202">
        <v>1156</v>
      </c>
      <c r="C202">
        <v>1156</v>
      </c>
      <c r="D202">
        <v>1156</v>
      </c>
      <c r="E202">
        <v>0</v>
      </c>
      <c r="F202">
        <v>0</v>
      </c>
      <c r="G202">
        <v>43200</v>
      </c>
    </row>
    <row r="203" spans="1:7">
      <c r="A203" t="s">
        <v>205</v>
      </c>
      <c r="B203">
        <v>43</v>
      </c>
      <c r="C203">
        <v>43</v>
      </c>
      <c r="D203">
        <v>43</v>
      </c>
      <c r="E203">
        <v>259200</v>
      </c>
      <c r="F203">
        <v>86400</v>
      </c>
      <c r="G203">
        <v>7200</v>
      </c>
    </row>
    <row r="204" spans="1:7">
      <c r="A204" t="s">
        <v>206</v>
      </c>
      <c r="C204">
        <v>43</v>
      </c>
      <c r="F204">
        <v>0</v>
      </c>
    </row>
    <row r="205" spans="1:7">
      <c r="A205" t="s">
        <v>207</v>
      </c>
      <c r="B205">
        <v>7519</v>
      </c>
      <c r="C205">
        <v>7519</v>
      </c>
      <c r="D205">
        <v>7519</v>
      </c>
      <c r="E205">
        <v>259200</v>
      </c>
      <c r="F205">
        <v>21600</v>
      </c>
      <c r="G205">
        <v>259200</v>
      </c>
    </row>
    <row r="206" spans="1:7">
      <c r="A206" t="s">
        <v>208</v>
      </c>
      <c r="B206">
        <v>10437</v>
      </c>
      <c r="C206">
        <v>10437</v>
      </c>
      <c r="D206">
        <v>10437</v>
      </c>
      <c r="E206">
        <v>0</v>
      </c>
      <c r="F206">
        <v>259200</v>
      </c>
      <c r="G206">
        <v>259200</v>
      </c>
    </row>
    <row r="207" spans="1:7">
      <c r="A207" t="s">
        <v>209</v>
      </c>
      <c r="B207">
        <v>2163</v>
      </c>
      <c r="C207">
        <v>2163</v>
      </c>
      <c r="D207">
        <v>2163</v>
      </c>
      <c r="E207">
        <v>259200</v>
      </c>
      <c r="F207">
        <v>0</v>
      </c>
      <c r="G207">
        <v>0</v>
      </c>
    </row>
    <row r="208" spans="1:7">
      <c r="A208" t="s">
        <v>210</v>
      </c>
      <c r="C208">
        <v>48917</v>
      </c>
      <c r="F208">
        <v>0</v>
      </c>
    </row>
    <row r="209" spans="1:7">
      <c r="A209" t="s">
        <v>211</v>
      </c>
      <c r="B209">
        <v>11</v>
      </c>
      <c r="E209">
        <v>0</v>
      </c>
    </row>
    <row r="210" spans="1:7">
      <c r="A210" t="s">
        <v>212</v>
      </c>
      <c r="D210">
        <v>336</v>
      </c>
      <c r="G210">
        <v>0</v>
      </c>
    </row>
    <row r="211" spans="1:7">
      <c r="A211" t="s">
        <v>213</v>
      </c>
      <c r="D211">
        <v>336</v>
      </c>
      <c r="G211">
        <v>259200</v>
      </c>
    </row>
    <row r="212" spans="1:7">
      <c r="A212" t="s">
        <v>214</v>
      </c>
      <c r="B212">
        <v>48892</v>
      </c>
      <c r="E212">
        <v>0</v>
      </c>
    </row>
    <row r="213" spans="1:7">
      <c r="A213" t="s">
        <v>215</v>
      </c>
      <c r="B213">
        <v>1857</v>
      </c>
      <c r="E213">
        <v>0</v>
      </c>
    </row>
    <row r="214" spans="1:7">
      <c r="A214" t="s">
        <v>216</v>
      </c>
      <c r="B214">
        <v>11884</v>
      </c>
      <c r="E214">
        <v>0</v>
      </c>
    </row>
    <row r="215" spans="1:7">
      <c r="A215" t="s">
        <v>217</v>
      </c>
      <c r="D215">
        <v>43</v>
      </c>
      <c r="G215">
        <v>0</v>
      </c>
    </row>
    <row r="216" spans="1:7">
      <c r="A216" t="s">
        <v>218</v>
      </c>
      <c r="D216">
        <v>2080</v>
      </c>
      <c r="G216">
        <v>0</v>
      </c>
    </row>
    <row r="217" spans="1:7">
      <c r="A217" t="s">
        <v>219</v>
      </c>
      <c r="B217">
        <v>82</v>
      </c>
      <c r="C217">
        <v>82</v>
      </c>
      <c r="D217">
        <v>82</v>
      </c>
      <c r="E217">
        <v>0</v>
      </c>
      <c r="F217">
        <v>259200</v>
      </c>
      <c r="G217">
        <v>259200</v>
      </c>
    </row>
    <row r="218" spans="1:7">
      <c r="A218" t="s">
        <v>220</v>
      </c>
      <c r="B218">
        <v>40098</v>
      </c>
      <c r="E218">
        <v>0</v>
      </c>
    </row>
    <row r="219" spans="1:7">
      <c r="A219" t="s">
        <v>221</v>
      </c>
      <c r="B219">
        <v>54</v>
      </c>
      <c r="E219">
        <v>259200</v>
      </c>
    </row>
    <row r="220" spans="1:7">
      <c r="A220" t="s">
        <v>222</v>
      </c>
      <c r="B220">
        <v>595</v>
      </c>
      <c r="E220">
        <v>0</v>
      </c>
    </row>
    <row r="221" spans="1:7">
      <c r="A221" t="s">
        <v>223</v>
      </c>
      <c r="B221">
        <v>20192</v>
      </c>
      <c r="C221">
        <v>20192</v>
      </c>
      <c r="D221">
        <v>20192</v>
      </c>
      <c r="E221">
        <v>259200</v>
      </c>
      <c r="F221">
        <v>259200</v>
      </c>
      <c r="G221">
        <v>259200</v>
      </c>
    </row>
    <row r="222" spans="1:7">
      <c r="A222" t="s">
        <v>224</v>
      </c>
      <c r="C222">
        <v>43</v>
      </c>
      <c r="F222">
        <v>0</v>
      </c>
    </row>
    <row r="223" spans="1:7">
      <c r="A223" t="s">
        <v>225</v>
      </c>
      <c r="B223">
        <v>54</v>
      </c>
      <c r="E223">
        <v>0</v>
      </c>
    </row>
    <row r="224" spans="1:7">
      <c r="A224" t="s">
        <v>226</v>
      </c>
      <c r="C224">
        <v>43</v>
      </c>
      <c r="F224">
        <v>0</v>
      </c>
    </row>
    <row r="225" spans="1:7">
      <c r="A225" t="s">
        <v>227</v>
      </c>
      <c r="B225">
        <v>3559</v>
      </c>
      <c r="C225">
        <v>3559</v>
      </c>
      <c r="D225">
        <v>3559</v>
      </c>
      <c r="E225">
        <v>86400</v>
      </c>
      <c r="F225">
        <v>259200</v>
      </c>
      <c r="G225">
        <v>259200</v>
      </c>
    </row>
    <row r="226" spans="1:7">
      <c r="A226" t="s">
        <v>228</v>
      </c>
      <c r="B226">
        <v>50</v>
      </c>
      <c r="C226">
        <v>50</v>
      </c>
      <c r="D226">
        <v>50</v>
      </c>
      <c r="E226">
        <v>259200</v>
      </c>
      <c r="F226">
        <v>86400</v>
      </c>
      <c r="G226">
        <v>21600</v>
      </c>
    </row>
    <row r="227" spans="1:7">
      <c r="A227" t="s">
        <v>229</v>
      </c>
      <c r="C227">
        <v>43</v>
      </c>
      <c r="F227">
        <v>0</v>
      </c>
    </row>
    <row r="228" spans="1:7">
      <c r="A228" t="s">
        <v>230</v>
      </c>
      <c r="B228">
        <v>25227</v>
      </c>
      <c r="C228">
        <v>25227</v>
      </c>
      <c r="D228">
        <v>25227</v>
      </c>
      <c r="E228">
        <v>259200</v>
      </c>
      <c r="F228">
        <v>259200</v>
      </c>
      <c r="G228">
        <v>259200</v>
      </c>
    </row>
    <row r="229" spans="1:7">
      <c r="A229" t="s">
        <v>231</v>
      </c>
      <c r="C229">
        <v>36147</v>
      </c>
      <c r="D229">
        <v>36147</v>
      </c>
      <c r="F229">
        <v>0</v>
      </c>
      <c r="G229">
        <v>0</v>
      </c>
    </row>
    <row r="230" spans="1:7">
      <c r="A230" t="s">
        <v>232</v>
      </c>
      <c r="B230">
        <v>35</v>
      </c>
      <c r="E230">
        <v>0</v>
      </c>
    </row>
    <row r="231" spans="1:7">
      <c r="A231" t="s">
        <v>233</v>
      </c>
      <c r="D231">
        <v>336</v>
      </c>
      <c r="G231">
        <v>0</v>
      </c>
    </row>
    <row r="232" spans="1:7">
      <c r="A232" t="s">
        <v>234</v>
      </c>
      <c r="C232">
        <v>43</v>
      </c>
      <c r="F232">
        <v>0</v>
      </c>
    </row>
    <row r="233" spans="1:7">
      <c r="A233" t="s">
        <v>235</v>
      </c>
      <c r="B233">
        <v>11896</v>
      </c>
      <c r="C233">
        <v>11896</v>
      </c>
      <c r="D233">
        <v>11896</v>
      </c>
      <c r="E233">
        <v>259200</v>
      </c>
      <c r="F233">
        <v>259200</v>
      </c>
      <c r="G233">
        <v>259200</v>
      </c>
    </row>
    <row r="234" spans="1:7">
      <c r="A234" t="s">
        <v>236</v>
      </c>
      <c r="B234">
        <v>54</v>
      </c>
      <c r="E234">
        <v>0</v>
      </c>
    </row>
    <row r="235" spans="1:7">
      <c r="A235" t="s">
        <v>237</v>
      </c>
      <c r="D235">
        <v>336</v>
      </c>
      <c r="G235">
        <v>0</v>
      </c>
    </row>
    <row r="236" spans="1:7">
      <c r="A236" t="s">
        <v>238</v>
      </c>
      <c r="C236">
        <v>43</v>
      </c>
      <c r="F236">
        <v>0</v>
      </c>
    </row>
    <row r="237" spans="1:7">
      <c r="A237" t="s">
        <v>239</v>
      </c>
      <c r="B237">
        <v>39354</v>
      </c>
      <c r="C237">
        <v>39352</v>
      </c>
      <c r="D237">
        <v>39844</v>
      </c>
      <c r="E237">
        <v>90</v>
      </c>
      <c r="F237">
        <v>90</v>
      </c>
      <c r="G237">
        <v>0</v>
      </c>
    </row>
    <row r="238" spans="1:7">
      <c r="A238" t="s">
        <v>240</v>
      </c>
      <c r="C238">
        <v>1875</v>
      </c>
      <c r="F238">
        <v>0</v>
      </c>
    </row>
    <row r="239" spans="1:7">
      <c r="A239" t="s">
        <v>241</v>
      </c>
      <c r="B239">
        <v>115</v>
      </c>
      <c r="E239">
        <v>0</v>
      </c>
    </row>
    <row r="240" spans="1:7">
      <c r="A240" t="s">
        <v>242</v>
      </c>
      <c r="B240">
        <v>33558</v>
      </c>
      <c r="C240">
        <v>33558</v>
      </c>
      <c r="D240">
        <v>33558</v>
      </c>
      <c r="E240">
        <v>259200</v>
      </c>
      <c r="F240">
        <v>259200</v>
      </c>
      <c r="G240">
        <v>259200</v>
      </c>
    </row>
    <row r="241" spans="1:7">
      <c r="A241" t="s">
        <v>243</v>
      </c>
      <c r="C241">
        <v>43</v>
      </c>
      <c r="F241">
        <v>0</v>
      </c>
    </row>
    <row r="242" spans="1:7">
      <c r="A242" t="s">
        <v>244</v>
      </c>
      <c r="B242">
        <v>1406</v>
      </c>
      <c r="E242">
        <v>0</v>
      </c>
    </row>
    <row r="243" spans="1:7">
      <c r="A243" t="s">
        <v>245</v>
      </c>
      <c r="C243">
        <v>43</v>
      </c>
      <c r="F243">
        <v>0</v>
      </c>
    </row>
    <row r="244" spans="1:7">
      <c r="A244" t="s">
        <v>246</v>
      </c>
      <c r="B244">
        <v>7791</v>
      </c>
      <c r="C244">
        <v>7791</v>
      </c>
      <c r="D244">
        <v>7791</v>
      </c>
      <c r="E244">
        <v>21600</v>
      </c>
      <c r="F244">
        <v>21600</v>
      </c>
      <c r="G244">
        <v>21600</v>
      </c>
    </row>
    <row r="245" spans="1:7">
      <c r="A245" t="s">
        <v>247</v>
      </c>
      <c r="C245">
        <v>19053</v>
      </c>
      <c r="F245">
        <v>0</v>
      </c>
    </row>
    <row r="246" spans="1:7">
      <c r="A246" t="s">
        <v>248</v>
      </c>
      <c r="D246">
        <v>43</v>
      </c>
      <c r="G246">
        <v>0</v>
      </c>
    </row>
    <row r="247" spans="1:7">
      <c r="A247" t="s">
        <v>249</v>
      </c>
      <c r="B247">
        <v>1641</v>
      </c>
      <c r="C247">
        <v>1641</v>
      </c>
      <c r="D247">
        <v>2172</v>
      </c>
      <c r="E247">
        <v>7200</v>
      </c>
      <c r="F247">
        <v>259200</v>
      </c>
      <c r="G247">
        <v>259200</v>
      </c>
    </row>
    <row r="249" spans="1:7">
      <c r="B249">
        <f>COUNT(B$2:B$247)</f>
        <v>154</v>
      </c>
      <c r="C249">
        <f t="shared" ref="C249:G249" si="0">COUNT(C$2:C$247)</f>
        <v>132</v>
      </c>
      <c r="D249">
        <f t="shared" si="0"/>
        <v>145</v>
      </c>
      <c r="E249">
        <f t="shared" si="0"/>
        <v>154</v>
      </c>
      <c r="F249">
        <f t="shared" si="0"/>
        <v>132</v>
      </c>
      <c r="G249">
        <f t="shared" si="0"/>
        <v>145</v>
      </c>
    </row>
    <row r="250" spans="1:7">
      <c r="B250" s="1">
        <f>AVERAGE(B$1:B$247)</f>
        <v>10402.772727272728</v>
      </c>
      <c r="C250" s="1">
        <f t="shared" ref="C250:G250" si="1">AVERAGE(C$1:C$247)</f>
        <v>8846.386363636364</v>
      </c>
      <c r="D250" s="1">
        <f t="shared" si="1"/>
        <v>10201.627586206896</v>
      </c>
      <c r="E250" s="1">
        <f t="shared" si="1"/>
        <v>106285.14285714286</v>
      </c>
      <c r="F250" s="1">
        <f t="shared" si="1"/>
        <v>114780.68939393939</v>
      </c>
      <c r="G250" s="1">
        <f t="shared" si="1"/>
        <v>114818.28275862068</v>
      </c>
    </row>
    <row r="251" spans="1:7">
      <c r="B251" s="1">
        <f>STDEV(B$1:B$247)</f>
        <v>19103.186543386113</v>
      </c>
      <c r="C251" s="1">
        <f t="shared" ref="C251:G251" si="2">STDEV(C$1:C$247)</f>
        <v>13438.053710884122</v>
      </c>
      <c r="D251" s="1">
        <f t="shared" si="2"/>
        <v>25684.579526046153</v>
      </c>
      <c r="E251" s="1">
        <f t="shared" si="2"/>
        <v>125080.26704838175</v>
      </c>
      <c r="F251" s="1">
        <f t="shared" si="2"/>
        <v>125576.65166238049</v>
      </c>
      <c r="G251" s="1">
        <f t="shared" si="2"/>
        <v>126090.89930354386</v>
      </c>
    </row>
    <row r="252" spans="1:7">
      <c r="B252" s="1">
        <f>B251/B250</f>
        <v>1.8363552722154253</v>
      </c>
      <c r="C252" s="1">
        <f t="shared" ref="C252:G252" si="3">C251/C250</f>
        <v>1.5190444050829726</v>
      </c>
      <c r="D252" s="1">
        <f t="shared" si="3"/>
        <v>2.5176942903476474</v>
      </c>
      <c r="E252" s="1">
        <f t="shared" si="3"/>
        <v>1.1768367966207778</v>
      </c>
      <c r="F252" s="1">
        <f t="shared" si="3"/>
        <v>1.0940573046341291</v>
      </c>
      <c r="G252" s="1">
        <f t="shared" si="3"/>
        <v>1.098177888347462</v>
      </c>
    </row>
    <row r="253" spans="1:7">
      <c r="B253">
        <f t="shared" ref="B253:G253" si="4">B249*B250</f>
        <v>1602027</v>
      </c>
      <c r="C253">
        <f t="shared" si="4"/>
        <v>1167723</v>
      </c>
      <c r="D253">
        <f t="shared" si="4"/>
        <v>1479236</v>
      </c>
      <c r="E253">
        <f t="shared" si="4"/>
        <v>16367912</v>
      </c>
      <c r="F253">
        <f t="shared" si="4"/>
        <v>15151051</v>
      </c>
      <c r="G253">
        <f t="shared" si="4"/>
        <v>16648651</v>
      </c>
    </row>
    <row r="254" spans="1:7">
      <c r="C254">
        <f>C253/B253</f>
        <v>0.72890344544754859</v>
      </c>
      <c r="D254">
        <f>D253/B253</f>
        <v>0.92335272751333153</v>
      </c>
      <c r="F254">
        <f>F253/E253</f>
        <v>0.9256556975624014</v>
      </c>
      <c r="G254">
        <f>G253/E253</f>
        <v>1.0171517906499008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70" zoomScale="130" zoomScaleNormal="130" zoomScalePageLayoutView="130" workbookViewId="0">
      <selection activeCell="B96" sqref="B96:D96"/>
    </sheetView>
  </sheetViews>
  <sheetFormatPr baseColWidth="10" defaultColWidth="11" defaultRowHeight="15" x14ac:dyDescent="0"/>
  <cols>
    <col min="2" max="4" width="11.83203125" bestFit="1" customWidth="1"/>
    <col min="5" max="7" width="12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>
      <c r="A2" t="s">
        <v>7</v>
      </c>
      <c r="B2">
        <v>4363</v>
      </c>
      <c r="C2">
        <v>4350</v>
      </c>
      <c r="D2">
        <v>7925</v>
      </c>
      <c r="E2">
        <v>7200</v>
      </c>
      <c r="F2">
        <v>7200</v>
      </c>
      <c r="G2">
        <v>7200</v>
      </c>
    </row>
    <row r="3" spans="1:7">
      <c r="A3" t="s">
        <v>8</v>
      </c>
      <c r="B3">
        <v>43</v>
      </c>
      <c r="C3">
        <v>43</v>
      </c>
      <c r="D3">
        <v>43</v>
      </c>
      <c r="E3">
        <v>0</v>
      </c>
      <c r="F3">
        <v>0</v>
      </c>
      <c r="G3">
        <v>0</v>
      </c>
    </row>
    <row r="4" spans="1:7">
      <c r="A4" t="s">
        <v>11</v>
      </c>
      <c r="B4">
        <v>86040</v>
      </c>
      <c r="C4">
        <v>86040</v>
      </c>
      <c r="D4">
        <v>86040</v>
      </c>
      <c r="E4">
        <v>0</v>
      </c>
      <c r="F4">
        <v>21600</v>
      </c>
      <c r="G4">
        <v>259200</v>
      </c>
    </row>
    <row r="5" spans="1:7">
      <c r="A5" t="s">
        <v>18</v>
      </c>
      <c r="B5">
        <v>9219</v>
      </c>
      <c r="C5">
        <v>9219</v>
      </c>
      <c r="D5">
        <v>9219</v>
      </c>
      <c r="E5">
        <v>0</v>
      </c>
      <c r="F5">
        <v>259200</v>
      </c>
      <c r="G5">
        <v>259200</v>
      </c>
    </row>
    <row r="6" spans="1:7">
      <c r="A6" t="s">
        <v>19</v>
      </c>
      <c r="B6">
        <v>10339</v>
      </c>
      <c r="C6">
        <v>10339</v>
      </c>
      <c r="D6">
        <v>10339</v>
      </c>
      <c r="E6">
        <v>259200</v>
      </c>
      <c r="F6">
        <v>259200</v>
      </c>
      <c r="G6">
        <v>259200</v>
      </c>
    </row>
    <row r="7" spans="1:7">
      <c r="A7" t="s">
        <v>21</v>
      </c>
      <c r="B7">
        <v>2985</v>
      </c>
      <c r="C7">
        <v>2985</v>
      </c>
      <c r="D7">
        <v>2985</v>
      </c>
      <c r="E7">
        <v>259200</v>
      </c>
      <c r="F7">
        <v>259200</v>
      </c>
      <c r="G7">
        <v>259200</v>
      </c>
    </row>
    <row r="8" spans="1:7">
      <c r="A8" t="s">
        <v>26</v>
      </c>
      <c r="B8">
        <v>27055</v>
      </c>
      <c r="C8">
        <v>27055</v>
      </c>
      <c r="D8">
        <v>27055</v>
      </c>
      <c r="E8">
        <v>0</v>
      </c>
      <c r="F8">
        <v>0</v>
      </c>
      <c r="G8">
        <v>0</v>
      </c>
    </row>
    <row r="9" spans="1:7">
      <c r="A9" t="s">
        <v>28</v>
      </c>
      <c r="B9">
        <v>27355</v>
      </c>
      <c r="C9">
        <v>27355</v>
      </c>
      <c r="D9">
        <v>27355</v>
      </c>
      <c r="E9">
        <v>259200</v>
      </c>
      <c r="F9">
        <v>259200</v>
      </c>
      <c r="G9">
        <v>259200</v>
      </c>
    </row>
    <row r="10" spans="1:7">
      <c r="A10" t="s">
        <v>33</v>
      </c>
      <c r="B10">
        <v>8962</v>
      </c>
      <c r="C10">
        <v>8962</v>
      </c>
      <c r="D10">
        <v>8962</v>
      </c>
      <c r="E10">
        <v>259200</v>
      </c>
      <c r="F10">
        <v>259200</v>
      </c>
      <c r="G10">
        <v>259200</v>
      </c>
    </row>
    <row r="11" spans="1:7">
      <c r="A11" t="s">
        <v>36</v>
      </c>
      <c r="B11">
        <v>276</v>
      </c>
      <c r="C11">
        <v>276</v>
      </c>
      <c r="D11">
        <v>276</v>
      </c>
      <c r="E11">
        <v>259200</v>
      </c>
      <c r="F11">
        <v>259200</v>
      </c>
      <c r="G11">
        <v>259200</v>
      </c>
    </row>
    <row r="12" spans="1:7">
      <c r="A12" t="s">
        <v>40</v>
      </c>
      <c r="B12">
        <v>15235</v>
      </c>
      <c r="C12">
        <v>15235</v>
      </c>
      <c r="D12">
        <v>15235</v>
      </c>
      <c r="E12">
        <v>259200</v>
      </c>
      <c r="F12">
        <v>259200</v>
      </c>
      <c r="G12">
        <v>259200</v>
      </c>
    </row>
    <row r="13" spans="1:7">
      <c r="A13" t="s">
        <v>41</v>
      </c>
      <c r="B13">
        <v>12292</v>
      </c>
      <c r="C13">
        <v>12292</v>
      </c>
      <c r="D13">
        <v>12292</v>
      </c>
      <c r="E13">
        <v>259200</v>
      </c>
      <c r="F13">
        <v>259200</v>
      </c>
      <c r="G13">
        <v>86400</v>
      </c>
    </row>
    <row r="14" spans="1:7">
      <c r="A14" t="s">
        <v>42</v>
      </c>
      <c r="B14">
        <v>1205</v>
      </c>
      <c r="C14">
        <v>1205</v>
      </c>
      <c r="D14">
        <v>1205</v>
      </c>
      <c r="E14">
        <v>259200</v>
      </c>
      <c r="F14">
        <v>259200</v>
      </c>
      <c r="G14">
        <v>21600</v>
      </c>
    </row>
    <row r="15" spans="1:7">
      <c r="A15" t="s">
        <v>43</v>
      </c>
      <c r="B15">
        <v>7109</v>
      </c>
      <c r="C15">
        <v>7109</v>
      </c>
      <c r="D15">
        <v>7109</v>
      </c>
      <c r="E15">
        <v>259200</v>
      </c>
      <c r="F15">
        <v>259200</v>
      </c>
      <c r="G15">
        <v>259200</v>
      </c>
    </row>
    <row r="16" spans="1:7">
      <c r="A16" t="s">
        <v>47</v>
      </c>
      <c r="B16">
        <v>10669</v>
      </c>
      <c r="C16">
        <v>10669</v>
      </c>
      <c r="D16">
        <v>10669</v>
      </c>
      <c r="E16">
        <v>259200</v>
      </c>
      <c r="F16">
        <v>259200</v>
      </c>
      <c r="G16">
        <v>259200</v>
      </c>
    </row>
    <row r="17" spans="1:7">
      <c r="A17" t="s">
        <v>48</v>
      </c>
      <c r="B17">
        <v>43</v>
      </c>
      <c r="C17">
        <v>43</v>
      </c>
      <c r="D17">
        <v>43</v>
      </c>
      <c r="E17">
        <v>0</v>
      </c>
      <c r="F17">
        <v>0</v>
      </c>
      <c r="G17">
        <v>0</v>
      </c>
    </row>
    <row r="18" spans="1:7">
      <c r="A18" t="s">
        <v>52</v>
      </c>
      <c r="B18">
        <v>12290</v>
      </c>
      <c r="C18">
        <v>12290</v>
      </c>
      <c r="D18">
        <v>12290</v>
      </c>
      <c r="E18">
        <v>259200</v>
      </c>
      <c r="F18">
        <v>259200</v>
      </c>
      <c r="G18">
        <v>259200</v>
      </c>
    </row>
    <row r="19" spans="1:7">
      <c r="A19" t="s">
        <v>54</v>
      </c>
      <c r="B19">
        <v>12752</v>
      </c>
      <c r="C19">
        <v>12752</v>
      </c>
      <c r="D19">
        <v>12752</v>
      </c>
      <c r="E19">
        <v>43200</v>
      </c>
      <c r="F19">
        <v>259200</v>
      </c>
      <c r="G19">
        <v>21600</v>
      </c>
    </row>
    <row r="20" spans="1:7">
      <c r="A20" t="s">
        <v>56</v>
      </c>
      <c r="B20">
        <v>18622</v>
      </c>
      <c r="C20">
        <v>18622</v>
      </c>
      <c r="D20">
        <v>18622</v>
      </c>
      <c r="E20">
        <v>0</v>
      </c>
      <c r="F20">
        <v>86400</v>
      </c>
      <c r="G20">
        <v>259200</v>
      </c>
    </row>
    <row r="21" spans="1:7">
      <c r="A21" t="s">
        <v>58</v>
      </c>
      <c r="B21">
        <v>3441</v>
      </c>
      <c r="C21">
        <v>3441</v>
      </c>
      <c r="D21">
        <v>3441</v>
      </c>
      <c r="E21">
        <v>259200</v>
      </c>
      <c r="F21">
        <v>259200</v>
      </c>
      <c r="G21">
        <v>259200</v>
      </c>
    </row>
    <row r="22" spans="1:7">
      <c r="A22" t="s">
        <v>61</v>
      </c>
      <c r="B22">
        <v>5265</v>
      </c>
      <c r="C22">
        <v>5265</v>
      </c>
      <c r="D22">
        <v>5265</v>
      </c>
      <c r="E22">
        <v>0</v>
      </c>
      <c r="F22">
        <v>259200</v>
      </c>
      <c r="G22">
        <v>259200</v>
      </c>
    </row>
    <row r="23" spans="1:7">
      <c r="A23" t="s">
        <v>64</v>
      </c>
      <c r="B23">
        <v>11178</v>
      </c>
      <c r="C23">
        <v>11178</v>
      </c>
      <c r="D23">
        <v>11178</v>
      </c>
      <c r="E23">
        <v>21600</v>
      </c>
      <c r="F23">
        <v>21600</v>
      </c>
      <c r="G23">
        <v>21600</v>
      </c>
    </row>
    <row r="24" spans="1:7">
      <c r="A24" t="s">
        <v>65</v>
      </c>
      <c r="B24">
        <v>7444</v>
      </c>
      <c r="C24">
        <v>7444</v>
      </c>
      <c r="D24">
        <v>7444</v>
      </c>
      <c r="E24">
        <v>259200</v>
      </c>
      <c r="F24">
        <v>259200</v>
      </c>
      <c r="G24">
        <v>259200</v>
      </c>
    </row>
    <row r="25" spans="1:7">
      <c r="A25" t="s">
        <v>66</v>
      </c>
      <c r="B25">
        <v>5772</v>
      </c>
      <c r="C25">
        <v>5772</v>
      </c>
      <c r="D25">
        <v>5772</v>
      </c>
      <c r="E25">
        <v>259200</v>
      </c>
      <c r="F25">
        <v>259200</v>
      </c>
      <c r="G25">
        <v>86400</v>
      </c>
    </row>
    <row r="26" spans="1:7">
      <c r="A26" t="s">
        <v>73</v>
      </c>
      <c r="B26">
        <v>7956</v>
      </c>
      <c r="C26">
        <v>7956</v>
      </c>
      <c r="D26">
        <v>7956</v>
      </c>
      <c r="E26">
        <v>259200</v>
      </c>
      <c r="F26">
        <v>259200</v>
      </c>
      <c r="G26">
        <v>259200</v>
      </c>
    </row>
    <row r="27" spans="1:7">
      <c r="A27" t="s">
        <v>74</v>
      </c>
      <c r="B27">
        <v>791</v>
      </c>
      <c r="C27">
        <v>791</v>
      </c>
      <c r="D27">
        <v>791</v>
      </c>
      <c r="E27">
        <v>259200</v>
      </c>
      <c r="F27">
        <v>259200</v>
      </c>
      <c r="G27">
        <v>259200</v>
      </c>
    </row>
    <row r="28" spans="1:7">
      <c r="A28" t="s">
        <v>80</v>
      </c>
      <c r="B28">
        <v>448</v>
      </c>
      <c r="C28">
        <v>448</v>
      </c>
      <c r="D28">
        <v>448</v>
      </c>
      <c r="E28">
        <v>1800</v>
      </c>
      <c r="F28">
        <v>1800</v>
      </c>
      <c r="G28">
        <v>1800</v>
      </c>
    </row>
    <row r="29" spans="1:7">
      <c r="A29" t="s">
        <v>81</v>
      </c>
      <c r="B29">
        <v>7859</v>
      </c>
      <c r="C29">
        <v>7859</v>
      </c>
      <c r="D29">
        <v>7859</v>
      </c>
      <c r="E29">
        <v>0</v>
      </c>
      <c r="F29">
        <v>0</v>
      </c>
      <c r="G29">
        <v>0</v>
      </c>
    </row>
    <row r="30" spans="1:7">
      <c r="A30" t="s">
        <v>85</v>
      </c>
      <c r="B30">
        <v>6229</v>
      </c>
      <c r="C30">
        <v>4796</v>
      </c>
      <c r="D30">
        <v>4796</v>
      </c>
      <c r="E30">
        <v>0</v>
      </c>
      <c r="F30">
        <v>61</v>
      </c>
      <c r="G30">
        <v>0</v>
      </c>
    </row>
    <row r="31" spans="1:7">
      <c r="A31" t="s">
        <v>86</v>
      </c>
      <c r="B31">
        <v>1353</v>
      </c>
      <c r="C31">
        <v>1353</v>
      </c>
      <c r="D31">
        <v>1353</v>
      </c>
      <c r="E31">
        <v>259200</v>
      </c>
      <c r="F31">
        <v>259200</v>
      </c>
      <c r="G31">
        <v>259200</v>
      </c>
    </row>
    <row r="32" spans="1:7">
      <c r="A32" t="s">
        <v>87</v>
      </c>
      <c r="B32">
        <v>11994</v>
      </c>
      <c r="C32">
        <v>11994</v>
      </c>
      <c r="D32">
        <v>11994</v>
      </c>
      <c r="E32">
        <v>259200</v>
      </c>
      <c r="F32">
        <v>259200</v>
      </c>
      <c r="G32">
        <v>259200</v>
      </c>
    </row>
    <row r="33" spans="1:7">
      <c r="A33" t="s">
        <v>88</v>
      </c>
      <c r="B33">
        <v>38319</v>
      </c>
      <c r="C33">
        <v>38592</v>
      </c>
      <c r="D33">
        <v>38672</v>
      </c>
      <c r="E33">
        <v>259200</v>
      </c>
      <c r="F33">
        <v>259200</v>
      </c>
      <c r="G33">
        <v>259200</v>
      </c>
    </row>
    <row r="34" spans="1:7">
      <c r="A34" t="s">
        <v>94</v>
      </c>
      <c r="B34">
        <v>10462</v>
      </c>
      <c r="C34">
        <v>10462</v>
      </c>
      <c r="D34">
        <v>10462</v>
      </c>
      <c r="E34">
        <v>259200</v>
      </c>
      <c r="F34">
        <v>21600</v>
      </c>
      <c r="G34">
        <v>86400</v>
      </c>
    </row>
    <row r="35" spans="1:7">
      <c r="A35" t="s">
        <v>96</v>
      </c>
      <c r="B35">
        <v>9898</v>
      </c>
      <c r="C35">
        <v>9898</v>
      </c>
      <c r="D35">
        <v>9898</v>
      </c>
      <c r="E35">
        <v>259200</v>
      </c>
      <c r="F35">
        <v>259200</v>
      </c>
      <c r="G35">
        <v>259200</v>
      </c>
    </row>
    <row r="36" spans="1:7">
      <c r="A36" t="s">
        <v>98</v>
      </c>
      <c r="B36">
        <v>13453</v>
      </c>
      <c r="C36">
        <v>13453</v>
      </c>
      <c r="D36">
        <v>13453</v>
      </c>
      <c r="E36">
        <v>259200</v>
      </c>
      <c r="F36">
        <v>259200</v>
      </c>
      <c r="G36">
        <v>259200</v>
      </c>
    </row>
    <row r="37" spans="1:7">
      <c r="A37" t="s">
        <v>99</v>
      </c>
      <c r="B37">
        <v>19029</v>
      </c>
      <c r="C37">
        <v>19029</v>
      </c>
      <c r="D37">
        <v>19029</v>
      </c>
      <c r="E37">
        <v>86400</v>
      </c>
      <c r="F37">
        <v>259200</v>
      </c>
      <c r="G37">
        <v>259200</v>
      </c>
    </row>
    <row r="38" spans="1:7">
      <c r="A38" t="s">
        <v>100</v>
      </c>
      <c r="B38">
        <v>43</v>
      </c>
      <c r="C38">
        <v>43</v>
      </c>
      <c r="D38">
        <v>43</v>
      </c>
      <c r="E38">
        <v>0</v>
      </c>
      <c r="F38">
        <v>0</v>
      </c>
      <c r="G38">
        <v>0</v>
      </c>
    </row>
    <row r="39" spans="1:7">
      <c r="A39" t="s">
        <v>104</v>
      </c>
      <c r="B39">
        <v>786</v>
      </c>
      <c r="C39">
        <v>786</v>
      </c>
      <c r="D39">
        <v>786</v>
      </c>
      <c r="E39">
        <v>259200</v>
      </c>
      <c r="F39">
        <v>259200</v>
      </c>
      <c r="G39">
        <v>259200</v>
      </c>
    </row>
    <row r="40" spans="1:7">
      <c r="A40" t="s">
        <v>109</v>
      </c>
      <c r="B40">
        <v>9175</v>
      </c>
      <c r="C40">
        <v>9175</v>
      </c>
      <c r="D40">
        <v>9175</v>
      </c>
      <c r="E40">
        <v>21600</v>
      </c>
      <c r="F40">
        <v>0</v>
      </c>
      <c r="G40">
        <v>259200</v>
      </c>
    </row>
    <row r="41" spans="1:7">
      <c r="A41" t="s">
        <v>110</v>
      </c>
      <c r="B41">
        <v>2545</v>
      </c>
      <c r="C41">
        <v>2545</v>
      </c>
      <c r="D41">
        <v>2545</v>
      </c>
      <c r="E41">
        <v>259200</v>
      </c>
      <c r="F41">
        <v>86400</v>
      </c>
      <c r="G41">
        <v>259200</v>
      </c>
    </row>
    <row r="42" spans="1:7">
      <c r="A42" t="s">
        <v>112</v>
      </c>
      <c r="B42">
        <v>364</v>
      </c>
      <c r="C42">
        <v>364</v>
      </c>
      <c r="D42">
        <v>364</v>
      </c>
      <c r="E42">
        <v>259200</v>
      </c>
      <c r="F42">
        <v>259200</v>
      </c>
      <c r="G42">
        <v>259200</v>
      </c>
    </row>
    <row r="43" spans="1:7">
      <c r="A43" t="s">
        <v>113</v>
      </c>
      <c r="B43">
        <v>10174</v>
      </c>
      <c r="C43">
        <v>10174</v>
      </c>
      <c r="D43">
        <v>10174</v>
      </c>
      <c r="E43">
        <v>21600</v>
      </c>
      <c r="F43">
        <v>21600</v>
      </c>
      <c r="G43">
        <v>21600</v>
      </c>
    </row>
    <row r="44" spans="1:7">
      <c r="A44" t="s">
        <v>115</v>
      </c>
      <c r="B44">
        <v>286</v>
      </c>
      <c r="C44">
        <v>286</v>
      </c>
      <c r="D44">
        <v>286</v>
      </c>
      <c r="E44">
        <v>259200</v>
      </c>
      <c r="F44">
        <v>259200</v>
      </c>
      <c r="G44">
        <v>259200</v>
      </c>
    </row>
    <row r="45" spans="1:7">
      <c r="A45" t="s">
        <v>122</v>
      </c>
      <c r="B45">
        <v>57</v>
      </c>
      <c r="C45">
        <v>57</v>
      </c>
      <c r="D45">
        <v>57</v>
      </c>
      <c r="E45">
        <v>61</v>
      </c>
      <c r="F45">
        <v>0</v>
      </c>
      <c r="G45">
        <v>0</v>
      </c>
    </row>
    <row r="46" spans="1:7">
      <c r="A46" t="s">
        <v>123</v>
      </c>
      <c r="B46">
        <v>8072</v>
      </c>
      <c r="C46">
        <v>8072</v>
      </c>
      <c r="D46">
        <v>8072</v>
      </c>
      <c r="E46">
        <v>259200</v>
      </c>
      <c r="F46">
        <v>259200</v>
      </c>
      <c r="G46">
        <v>259200</v>
      </c>
    </row>
    <row r="47" spans="1:7">
      <c r="A47" t="s">
        <v>124</v>
      </c>
      <c r="B47">
        <v>15711</v>
      </c>
      <c r="C47">
        <v>15711</v>
      </c>
      <c r="D47">
        <v>15711</v>
      </c>
      <c r="E47">
        <v>300</v>
      </c>
      <c r="F47">
        <v>43200</v>
      </c>
      <c r="G47">
        <v>300</v>
      </c>
    </row>
    <row r="48" spans="1:7">
      <c r="A48" t="s">
        <v>127</v>
      </c>
      <c r="B48">
        <v>7533</v>
      </c>
      <c r="C48">
        <v>7533</v>
      </c>
      <c r="D48">
        <v>7533</v>
      </c>
      <c r="E48">
        <v>259200</v>
      </c>
      <c r="F48">
        <v>259200</v>
      </c>
      <c r="G48">
        <v>259200</v>
      </c>
    </row>
    <row r="49" spans="1:7">
      <c r="A49" t="s">
        <v>128</v>
      </c>
      <c r="B49">
        <v>790</v>
      </c>
      <c r="C49">
        <v>790</v>
      </c>
      <c r="D49">
        <v>790</v>
      </c>
      <c r="E49">
        <v>259200</v>
      </c>
      <c r="F49">
        <v>259200</v>
      </c>
      <c r="G49">
        <v>0</v>
      </c>
    </row>
    <row r="50" spans="1:7">
      <c r="A50" t="s">
        <v>131</v>
      </c>
      <c r="B50">
        <v>15196</v>
      </c>
      <c r="C50">
        <v>15196</v>
      </c>
      <c r="D50">
        <v>15196</v>
      </c>
      <c r="E50">
        <v>259200</v>
      </c>
      <c r="F50">
        <v>259200</v>
      </c>
      <c r="G50">
        <v>259200</v>
      </c>
    </row>
    <row r="51" spans="1:7">
      <c r="A51" t="s">
        <v>132</v>
      </c>
      <c r="B51">
        <v>12307</v>
      </c>
      <c r="C51">
        <v>12307</v>
      </c>
      <c r="D51">
        <v>12307</v>
      </c>
      <c r="E51">
        <v>259200</v>
      </c>
      <c r="F51">
        <v>259200</v>
      </c>
      <c r="G51">
        <v>259200</v>
      </c>
    </row>
    <row r="52" spans="1:7">
      <c r="A52" t="s">
        <v>142</v>
      </c>
      <c r="B52">
        <v>1673</v>
      </c>
      <c r="C52">
        <v>1673</v>
      </c>
      <c r="D52">
        <v>1673</v>
      </c>
      <c r="E52">
        <v>0</v>
      </c>
      <c r="F52">
        <v>0</v>
      </c>
      <c r="G52">
        <v>0</v>
      </c>
    </row>
    <row r="53" spans="1:7">
      <c r="A53" t="s">
        <v>144</v>
      </c>
      <c r="B53">
        <v>6921</v>
      </c>
      <c r="C53">
        <v>6921</v>
      </c>
      <c r="D53">
        <v>6921</v>
      </c>
      <c r="E53">
        <v>0</v>
      </c>
      <c r="F53">
        <v>0</v>
      </c>
      <c r="G53">
        <v>0</v>
      </c>
    </row>
    <row r="54" spans="1:7">
      <c r="A54" t="s">
        <v>146</v>
      </c>
      <c r="B54">
        <v>3976</v>
      </c>
      <c r="C54">
        <v>3976</v>
      </c>
      <c r="D54">
        <v>3976</v>
      </c>
      <c r="E54">
        <v>0</v>
      </c>
      <c r="F54">
        <v>0</v>
      </c>
      <c r="G54">
        <v>0</v>
      </c>
    </row>
    <row r="55" spans="1:7">
      <c r="A55" t="s">
        <v>147</v>
      </c>
      <c r="B55">
        <v>43</v>
      </c>
      <c r="C55">
        <v>43</v>
      </c>
      <c r="D55">
        <v>43</v>
      </c>
      <c r="E55">
        <v>259200</v>
      </c>
      <c r="F55">
        <v>0</v>
      </c>
      <c r="G55">
        <v>0</v>
      </c>
    </row>
    <row r="56" spans="1:7">
      <c r="A56" t="s">
        <v>148</v>
      </c>
      <c r="B56">
        <v>43</v>
      </c>
      <c r="C56">
        <v>43</v>
      </c>
      <c r="D56">
        <v>43</v>
      </c>
      <c r="E56">
        <v>0</v>
      </c>
      <c r="F56">
        <v>0</v>
      </c>
      <c r="G56">
        <v>0</v>
      </c>
    </row>
    <row r="57" spans="1:7">
      <c r="A57" t="s">
        <v>156</v>
      </c>
      <c r="B57">
        <v>49</v>
      </c>
      <c r="C57">
        <v>49</v>
      </c>
      <c r="D57">
        <v>49</v>
      </c>
      <c r="E57">
        <v>259200</v>
      </c>
      <c r="F57">
        <v>86400</v>
      </c>
      <c r="G57">
        <v>259200</v>
      </c>
    </row>
    <row r="58" spans="1:7">
      <c r="A58" t="s">
        <v>157</v>
      </c>
      <c r="B58">
        <v>19494</v>
      </c>
      <c r="C58">
        <v>19494</v>
      </c>
      <c r="D58">
        <v>19494</v>
      </c>
      <c r="E58">
        <v>259200</v>
      </c>
      <c r="F58">
        <v>259200</v>
      </c>
      <c r="G58">
        <v>259200</v>
      </c>
    </row>
    <row r="59" spans="1:7">
      <c r="A59" t="s">
        <v>158</v>
      </c>
      <c r="B59">
        <v>59532</v>
      </c>
      <c r="C59">
        <v>59200</v>
      </c>
      <c r="D59">
        <v>59200</v>
      </c>
      <c r="E59">
        <v>0</v>
      </c>
      <c r="F59">
        <v>300</v>
      </c>
      <c r="G59">
        <v>21600</v>
      </c>
    </row>
    <row r="60" spans="1:7">
      <c r="A60" t="s">
        <v>163</v>
      </c>
      <c r="B60">
        <v>1593</v>
      </c>
      <c r="C60">
        <v>1593</v>
      </c>
      <c r="D60">
        <v>1593</v>
      </c>
      <c r="E60">
        <v>86400</v>
      </c>
      <c r="F60">
        <v>259200</v>
      </c>
      <c r="G60">
        <v>259200</v>
      </c>
    </row>
    <row r="61" spans="1:7">
      <c r="A61" t="s">
        <v>166</v>
      </c>
      <c r="B61">
        <v>21916</v>
      </c>
      <c r="C61">
        <v>21916</v>
      </c>
      <c r="D61">
        <v>21916</v>
      </c>
      <c r="E61">
        <v>0</v>
      </c>
      <c r="F61">
        <v>0</v>
      </c>
      <c r="G61">
        <v>0</v>
      </c>
    </row>
    <row r="62" spans="1:7">
      <c r="A62" t="s">
        <v>167</v>
      </c>
      <c r="B62">
        <v>8498</v>
      </c>
      <c r="C62">
        <v>8498</v>
      </c>
      <c r="D62">
        <v>8498</v>
      </c>
      <c r="E62">
        <v>259200</v>
      </c>
      <c r="F62">
        <v>259200</v>
      </c>
      <c r="G62">
        <v>259200</v>
      </c>
    </row>
    <row r="63" spans="1:7">
      <c r="A63" t="s">
        <v>170</v>
      </c>
      <c r="B63">
        <v>7574</v>
      </c>
      <c r="C63">
        <v>7574</v>
      </c>
      <c r="D63">
        <v>7574</v>
      </c>
      <c r="E63">
        <v>259200</v>
      </c>
      <c r="F63">
        <v>259200</v>
      </c>
      <c r="G63">
        <v>259200</v>
      </c>
    </row>
    <row r="64" spans="1:7">
      <c r="A64" t="s">
        <v>173</v>
      </c>
      <c r="B64">
        <v>16234</v>
      </c>
      <c r="C64">
        <v>16234</v>
      </c>
      <c r="D64">
        <v>16234</v>
      </c>
      <c r="E64">
        <v>259200</v>
      </c>
      <c r="F64">
        <v>259200</v>
      </c>
      <c r="G64">
        <v>259200</v>
      </c>
    </row>
    <row r="65" spans="1:7">
      <c r="A65" t="s">
        <v>176</v>
      </c>
      <c r="B65">
        <v>12503</v>
      </c>
      <c r="C65">
        <v>12503</v>
      </c>
      <c r="D65">
        <v>12503</v>
      </c>
      <c r="E65">
        <v>0</v>
      </c>
      <c r="F65">
        <v>259200</v>
      </c>
      <c r="G65">
        <v>259200</v>
      </c>
    </row>
    <row r="66" spans="1:7">
      <c r="A66" t="s">
        <v>178</v>
      </c>
      <c r="B66">
        <v>309</v>
      </c>
      <c r="C66">
        <v>309</v>
      </c>
      <c r="D66">
        <v>309</v>
      </c>
      <c r="E66">
        <v>259200</v>
      </c>
      <c r="F66">
        <v>259200</v>
      </c>
      <c r="G66">
        <v>259200</v>
      </c>
    </row>
    <row r="67" spans="1:7">
      <c r="A67" t="s">
        <v>186</v>
      </c>
      <c r="B67">
        <v>4056</v>
      </c>
      <c r="C67">
        <v>4056</v>
      </c>
      <c r="D67">
        <v>4056</v>
      </c>
      <c r="E67">
        <v>259200</v>
      </c>
      <c r="F67">
        <v>259200</v>
      </c>
      <c r="G67">
        <v>259200</v>
      </c>
    </row>
    <row r="68" spans="1:7">
      <c r="A68" t="s">
        <v>192</v>
      </c>
      <c r="B68">
        <v>127</v>
      </c>
      <c r="C68">
        <v>127</v>
      </c>
      <c r="D68">
        <v>127</v>
      </c>
      <c r="E68">
        <v>259200</v>
      </c>
      <c r="F68">
        <v>259200</v>
      </c>
      <c r="G68">
        <v>259200</v>
      </c>
    </row>
    <row r="69" spans="1:7">
      <c r="A69" t="s">
        <v>193</v>
      </c>
      <c r="B69">
        <v>287</v>
      </c>
      <c r="C69">
        <v>287</v>
      </c>
      <c r="D69">
        <v>287</v>
      </c>
      <c r="E69">
        <v>259200</v>
      </c>
      <c r="F69">
        <v>259200</v>
      </c>
      <c r="G69">
        <v>259200</v>
      </c>
    </row>
    <row r="70" spans="1:7">
      <c r="A70" t="s">
        <v>196</v>
      </c>
      <c r="B70">
        <v>13366</v>
      </c>
      <c r="C70">
        <v>13366</v>
      </c>
      <c r="D70">
        <v>13366</v>
      </c>
      <c r="E70">
        <v>259200</v>
      </c>
      <c r="F70">
        <v>21600</v>
      </c>
      <c r="G70">
        <v>21600</v>
      </c>
    </row>
    <row r="71" spans="1:7">
      <c r="A71" t="s">
        <v>198</v>
      </c>
      <c r="B71">
        <v>15773</v>
      </c>
      <c r="C71">
        <v>15773</v>
      </c>
      <c r="D71">
        <v>15773</v>
      </c>
      <c r="E71">
        <v>259200</v>
      </c>
      <c r="F71">
        <v>259200</v>
      </c>
      <c r="G71">
        <v>259200</v>
      </c>
    </row>
    <row r="72" spans="1:7">
      <c r="A72" t="s">
        <v>199</v>
      </c>
      <c r="B72">
        <v>460</v>
      </c>
      <c r="C72">
        <v>460</v>
      </c>
      <c r="D72">
        <v>460</v>
      </c>
      <c r="E72">
        <v>259200</v>
      </c>
      <c r="F72">
        <v>259200</v>
      </c>
      <c r="G72">
        <v>259200</v>
      </c>
    </row>
    <row r="73" spans="1:7">
      <c r="A73" t="s">
        <v>200</v>
      </c>
      <c r="B73">
        <v>22603</v>
      </c>
      <c r="C73">
        <v>22603</v>
      </c>
      <c r="D73">
        <v>22603</v>
      </c>
      <c r="E73">
        <v>259200</v>
      </c>
      <c r="F73">
        <v>259200</v>
      </c>
      <c r="G73">
        <v>259200</v>
      </c>
    </row>
    <row r="74" spans="1:7">
      <c r="A74" t="s">
        <v>202</v>
      </c>
      <c r="B74">
        <v>1957</v>
      </c>
      <c r="C74">
        <v>1957</v>
      </c>
      <c r="D74">
        <v>1957</v>
      </c>
      <c r="E74">
        <v>259200</v>
      </c>
      <c r="F74">
        <v>259200</v>
      </c>
      <c r="G74">
        <v>259200</v>
      </c>
    </row>
    <row r="75" spans="1:7">
      <c r="A75" t="s">
        <v>203</v>
      </c>
      <c r="B75">
        <v>5935</v>
      </c>
      <c r="C75">
        <v>6007</v>
      </c>
      <c r="D75">
        <v>6476</v>
      </c>
      <c r="E75">
        <v>259200</v>
      </c>
      <c r="F75">
        <v>259200</v>
      </c>
      <c r="G75">
        <v>259200</v>
      </c>
    </row>
    <row r="76" spans="1:7">
      <c r="A76" t="s">
        <v>204</v>
      </c>
      <c r="B76">
        <v>1156</v>
      </c>
      <c r="C76">
        <v>1156</v>
      </c>
      <c r="D76">
        <v>1156</v>
      </c>
      <c r="E76">
        <v>0</v>
      </c>
      <c r="F76">
        <v>0</v>
      </c>
      <c r="G76">
        <v>43200</v>
      </c>
    </row>
    <row r="77" spans="1:7">
      <c r="A77" t="s">
        <v>205</v>
      </c>
      <c r="B77">
        <v>43</v>
      </c>
      <c r="C77">
        <v>43</v>
      </c>
      <c r="D77">
        <v>43</v>
      </c>
      <c r="E77">
        <v>259200</v>
      </c>
      <c r="F77">
        <v>86400</v>
      </c>
      <c r="G77">
        <v>7200</v>
      </c>
    </row>
    <row r="78" spans="1:7">
      <c r="A78" t="s">
        <v>207</v>
      </c>
      <c r="B78">
        <v>7519</v>
      </c>
      <c r="C78">
        <v>7519</v>
      </c>
      <c r="D78">
        <v>7519</v>
      </c>
      <c r="E78">
        <v>259200</v>
      </c>
      <c r="F78">
        <v>21600</v>
      </c>
      <c r="G78">
        <v>259200</v>
      </c>
    </row>
    <row r="79" spans="1:7">
      <c r="A79" t="s">
        <v>208</v>
      </c>
      <c r="B79">
        <v>10437</v>
      </c>
      <c r="C79">
        <v>10437</v>
      </c>
      <c r="D79">
        <v>10437</v>
      </c>
      <c r="E79">
        <v>0</v>
      </c>
      <c r="F79">
        <v>259200</v>
      </c>
      <c r="G79">
        <v>259200</v>
      </c>
    </row>
    <row r="80" spans="1:7">
      <c r="A80" t="s">
        <v>209</v>
      </c>
      <c r="B80">
        <v>2163</v>
      </c>
      <c r="C80">
        <v>2163</v>
      </c>
      <c r="D80">
        <v>2163</v>
      </c>
      <c r="E80">
        <v>259200</v>
      </c>
      <c r="F80">
        <v>0</v>
      </c>
      <c r="G80">
        <v>0</v>
      </c>
    </row>
    <row r="81" spans="1:7">
      <c r="A81" t="s">
        <v>219</v>
      </c>
      <c r="B81">
        <v>82</v>
      </c>
      <c r="C81">
        <v>82</v>
      </c>
      <c r="D81">
        <v>82</v>
      </c>
      <c r="E81">
        <v>0</v>
      </c>
      <c r="F81">
        <v>259200</v>
      </c>
      <c r="G81">
        <v>259200</v>
      </c>
    </row>
    <row r="82" spans="1:7">
      <c r="A82" t="s">
        <v>223</v>
      </c>
      <c r="B82">
        <v>20192</v>
      </c>
      <c r="C82">
        <v>20192</v>
      </c>
      <c r="D82">
        <v>20192</v>
      </c>
      <c r="E82">
        <v>259200</v>
      </c>
      <c r="F82">
        <v>259200</v>
      </c>
      <c r="G82">
        <v>259200</v>
      </c>
    </row>
    <row r="83" spans="1:7">
      <c r="A83" t="s">
        <v>227</v>
      </c>
      <c r="B83">
        <v>3559</v>
      </c>
      <c r="C83">
        <v>3559</v>
      </c>
      <c r="D83">
        <v>3559</v>
      </c>
      <c r="E83">
        <v>86400</v>
      </c>
      <c r="F83">
        <v>259200</v>
      </c>
      <c r="G83">
        <v>259200</v>
      </c>
    </row>
    <row r="84" spans="1:7">
      <c r="A84" t="s">
        <v>228</v>
      </c>
      <c r="B84">
        <v>50</v>
      </c>
      <c r="C84">
        <v>50</v>
      </c>
      <c r="D84">
        <v>50</v>
      </c>
      <c r="E84">
        <v>259200</v>
      </c>
      <c r="F84">
        <v>86400</v>
      </c>
      <c r="G84">
        <v>21600</v>
      </c>
    </row>
    <row r="85" spans="1:7">
      <c r="A85" t="s">
        <v>230</v>
      </c>
      <c r="B85">
        <v>25227</v>
      </c>
      <c r="C85">
        <v>25227</v>
      </c>
      <c r="D85">
        <v>25227</v>
      </c>
      <c r="E85">
        <v>259200</v>
      </c>
      <c r="F85">
        <v>259200</v>
      </c>
      <c r="G85">
        <v>259200</v>
      </c>
    </row>
    <row r="86" spans="1:7">
      <c r="A86" t="s">
        <v>235</v>
      </c>
      <c r="B86">
        <v>11896</v>
      </c>
      <c r="C86">
        <v>11896</v>
      </c>
      <c r="D86">
        <v>11896</v>
      </c>
      <c r="E86">
        <v>259200</v>
      </c>
      <c r="F86">
        <v>259200</v>
      </c>
      <c r="G86">
        <v>259200</v>
      </c>
    </row>
    <row r="87" spans="1:7">
      <c r="A87" t="s">
        <v>239</v>
      </c>
      <c r="B87">
        <v>39354</v>
      </c>
      <c r="C87">
        <v>39352</v>
      </c>
      <c r="D87">
        <v>39844</v>
      </c>
      <c r="E87">
        <v>90</v>
      </c>
      <c r="F87">
        <v>90</v>
      </c>
      <c r="G87">
        <v>0</v>
      </c>
    </row>
    <row r="88" spans="1:7">
      <c r="A88" t="s">
        <v>242</v>
      </c>
      <c r="B88">
        <v>33558</v>
      </c>
      <c r="C88">
        <v>33558</v>
      </c>
      <c r="D88">
        <v>33558</v>
      </c>
      <c r="E88">
        <v>259200</v>
      </c>
      <c r="F88">
        <v>259200</v>
      </c>
      <c r="G88">
        <v>259200</v>
      </c>
    </row>
    <row r="89" spans="1:7">
      <c r="A89" t="s">
        <v>246</v>
      </c>
      <c r="B89">
        <v>7791</v>
      </c>
      <c r="C89">
        <v>7791</v>
      </c>
      <c r="D89">
        <v>7791</v>
      </c>
      <c r="E89">
        <v>21600</v>
      </c>
      <c r="F89">
        <v>21600</v>
      </c>
      <c r="G89">
        <v>21600</v>
      </c>
    </row>
    <row r="90" spans="1:7">
      <c r="A90" t="s">
        <v>249</v>
      </c>
      <c r="B90">
        <v>1641</v>
      </c>
      <c r="C90">
        <v>1641</v>
      </c>
      <c r="D90">
        <v>2172</v>
      </c>
      <c r="E90">
        <v>7200</v>
      </c>
      <c r="F90">
        <v>259200</v>
      </c>
      <c r="G90">
        <v>259200</v>
      </c>
    </row>
    <row r="92" spans="1:7">
      <c r="B92">
        <f t="shared" ref="B92:G92" si="0">COUNT(B$2:B$90)</f>
        <v>89</v>
      </c>
      <c r="C92">
        <f t="shared" si="0"/>
        <v>89</v>
      </c>
      <c r="D92">
        <f t="shared" si="0"/>
        <v>89</v>
      </c>
      <c r="E92">
        <f t="shared" si="0"/>
        <v>89</v>
      </c>
      <c r="F92">
        <f t="shared" si="0"/>
        <v>89</v>
      </c>
      <c r="G92">
        <f t="shared" si="0"/>
        <v>89</v>
      </c>
    </row>
    <row r="93" spans="1:7">
      <c r="B93" s="1">
        <f t="shared" ref="B93:G93" si="1">AVERAGE(B$1:B$90)</f>
        <v>10116.561797752809</v>
      </c>
      <c r="C93" s="1">
        <f t="shared" si="1"/>
        <v>10100.438202247191</v>
      </c>
      <c r="D93" s="1">
        <f t="shared" si="1"/>
        <v>10158.269662921348</v>
      </c>
      <c r="E93" s="1">
        <f t="shared" si="1"/>
        <v>164735.40449438203</v>
      </c>
      <c r="F93" s="1">
        <f t="shared" si="1"/>
        <v>170236.52808988764</v>
      </c>
      <c r="G93" s="1">
        <f t="shared" si="1"/>
        <v>171529.21348314607</v>
      </c>
    </row>
    <row r="94" spans="1:7">
      <c r="B94" s="1">
        <f t="shared" ref="B94:G94" si="2">STDEV(B$1:B$90)</f>
        <v>13115.982262244945</v>
      </c>
      <c r="C94" s="1">
        <f t="shared" si="2"/>
        <v>13113.980471025305</v>
      </c>
      <c r="D94" s="1">
        <f t="shared" si="2"/>
        <v>13110.789671595652</v>
      </c>
      <c r="E94" s="1">
        <f t="shared" si="2"/>
        <v>121829.31059018588</v>
      </c>
      <c r="F94" s="1">
        <f t="shared" si="2"/>
        <v>118013.36897823462</v>
      </c>
      <c r="G94" s="1">
        <f t="shared" si="2"/>
        <v>118659.3177223302</v>
      </c>
    </row>
    <row r="95" spans="1:7">
      <c r="B95" s="1">
        <f>B94/B93</f>
        <v>1.2964861505772047</v>
      </c>
      <c r="C95" s="1">
        <f t="shared" ref="C95:G95" si="3">C94/C93</f>
        <v>1.2983575770116238</v>
      </c>
      <c r="D95" s="1">
        <f t="shared" si="3"/>
        <v>1.2906518636191835</v>
      </c>
      <c r="E95" s="1">
        <f t="shared" si="3"/>
        <v>0.73954539987389667</v>
      </c>
      <c r="F95" s="1">
        <f t="shared" si="3"/>
        <v>0.69323176584006496</v>
      </c>
      <c r="G95" s="1">
        <f t="shared" si="3"/>
        <v>0.69177322808624253</v>
      </c>
    </row>
    <row r="96" spans="1:7">
      <c r="B96">
        <f t="shared" ref="B96:G96" si="4">B92*B93</f>
        <v>900374</v>
      </c>
      <c r="C96">
        <f t="shared" si="4"/>
        <v>898939</v>
      </c>
      <c r="D96">
        <f t="shared" si="4"/>
        <v>904086</v>
      </c>
      <c r="E96">
        <f t="shared" si="4"/>
        <v>14661451.000000002</v>
      </c>
      <c r="F96">
        <f t="shared" si="4"/>
        <v>15151051</v>
      </c>
      <c r="G96">
        <f t="shared" si="4"/>
        <v>15266100</v>
      </c>
    </row>
    <row r="97" spans="3:7">
      <c r="C97">
        <f>C96/B96</f>
        <v>0.99840621786057793</v>
      </c>
      <c r="D97">
        <f>D96/B96</f>
        <v>1.0041227312205816</v>
      </c>
      <c r="F97">
        <f>F96/E96</f>
        <v>1.033393693434572</v>
      </c>
      <c r="G97">
        <f>G96/E96</f>
        <v>1.041240733949184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30" zoomScaleNormal="130" zoomScalePageLayoutView="130" workbookViewId="0">
      <selection activeCell="C17" sqref="C17"/>
    </sheetView>
  </sheetViews>
  <sheetFormatPr baseColWidth="10" defaultColWidth="11" defaultRowHeight="15" x14ac:dyDescent="0"/>
  <cols>
    <col min="2" max="4" width="11.83203125" bestFit="1" customWidth="1"/>
    <col min="5" max="7" width="12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>
      <c r="A2" t="s">
        <v>7</v>
      </c>
      <c r="B2">
        <v>4363</v>
      </c>
      <c r="C2">
        <v>4350</v>
      </c>
      <c r="D2">
        <v>7925</v>
      </c>
      <c r="E2">
        <v>7200</v>
      </c>
      <c r="F2">
        <v>7200</v>
      </c>
      <c r="G2">
        <v>7200</v>
      </c>
    </row>
    <row r="3" spans="1:7">
      <c r="A3" t="s">
        <v>85</v>
      </c>
      <c r="B3">
        <v>6229</v>
      </c>
      <c r="C3">
        <v>4796</v>
      </c>
      <c r="D3">
        <v>4796</v>
      </c>
      <c r="E3">
        <v>0</v>
      </c>
      <c r="F3">
        <v>61</v>
      </c>
      <c r="G3">
        <v>0</v>
      </c>
    </row>
    <row r="4" spans="1:7">
      <c r="A4" t="s">
        <v>88</v>
      </c>
      <c r="B4">
        <v>38319</v>
      </c>
      <c r="C4">
        <v>38592</v>
      </c>
      <c r="D4">
        <v>38672</v>
      </c>
      <c r="E4">
        <v>259200</v>
      </c>
      <c r="F4">
        <v>259200</v>
      </c>
      <c r="G4">
        <v>259200</v>
      </c>
    </row>
    <row r="5" spans="1:7">
      <c r="A5" t="s">
        <v>239</v>
      </c>
      <c r="B5">
        <v>39354</v>
      </c>
      <c r="C5">
        <v>39352</v>
      </c>
      <c r="D5">
        <v>39844</v>
      </c>
      <c r="E5">
        <v>90</v>
      </c>
      <c r="F5">
        <v>90</v>
      </c>
      <c r="G5">
        <v>0</v>
      </c>
    </row>
    <row r="6" spans="1:7">
      <c r="A6" t="s">
        <v>249</v>
      </c>
      <c r="B6">
        <v>1641</v>
      </c>
      <c r="C6">
        <v>1641</v>
      </c>
      <c r="D6">
        <v>2172</v>
      </c>
      <c r="E6">
        <v>7200</v>
      </c>
      <c r="F6">
        <v>259200</v>
      </c>
      <c r="G6">
        <v>259200</v>
      </c>
    </row>
    <row r="8" spans="1:7">
      <c r="B8">
        <f t="shared" ref="B8:G8" si="0">COUNT(B$2:B$6)</f>
        <v>5</v>
      </c>
      <c r="C8">
        <f t="shared" si="0"/>
        <v>5</v>
      </c>
      <c r="D8">
        <f t="shared" si="0"/>
        <v>5</v>
      </c>
      <c r="E8">
        <f t="shared" si="0"/>
        <v>5</v>
      </c>
      <c r="F8">
        <f t="shared" si="0"/>
        <v>5</v>
      </c>
      <c r="G8">
        <f t="shared" si="0"/>
        <v>5</v>
      </c>
    </row>
    <row r="9" spans="1:7">
      <c r="B9" s="1">
        <f t="shared" ref="B9:G9" si="1">AVERAGE(B$1:B$6)</f>
        <v>17981.2</v>
      </c>
      <c r="C9" s="1">
        <f t="shared" si="1"/>
        <v>17746.2</v>
      </c>
      <c r="D9" s="1">
        <f t="shared" si="1"/>
        <v>18681.8</v>
      </c>
      <c r="E9" s="1">
        <f t="shared" si="1"/>
        <v>54738</v>
      </c>
      <c r="F9" s="1">
        <f t="shared" si="1"/>
        <v>105150.2</v>
      </c>
      <c r="G9" s="1">
        <f t="shared" si="1"/>
        <v>105120</v>
      </c>
    </row>
    <row r="10" spans="1:7">
      <c r="B10" s="1">
        <f t="shared" ref="B10:G10" si="2">STDEV(B$1:B$6)</f>
        <v>19111.478231680561</v>
      </c>
      <c r="C10" s="1">
        <f t="shared" si="2"/>
        <v>19415.852368618795</v>
      </c>
      <c r="D10" s="1">
        <f t="shared" si="2"/>
        <v>18898.045459782341</v>
      </c>
      <c r="E10" s="1">
        <f t="shared" si="2"/>
        <v>114353.71100231072</v>
      </c>
      <c r="F10" s="1">
        <f t="shared" si="2"/>
        <v>140657.65978147084</v>
      </c>
      <c r="G10" s="1">
        <f t="shared" si="2"/>
        <v>140685.86282921251</v>
      </c>
    </row>
    <row r="11" spans="1:7">
      <c r="B11" s="1">
        <f>B10/B9</f>
        <v>1.0628588877094165</v>
      </c>
      <c r="C11" s="1">
        <f t="shared" ref="C11:G11" si="3">C10/C9</f>
        <v>1.0940850643303239</v>
      </c>
      <c r="D11" s="1">
        <f t="shared" si="3"/>
        <v>1.0115751940274675</v>
      </c>
      <c r="E11" s="1">
        <f t="shared" si="3"/>
        <v>2.0891101429045769</v>
      </c>
      <c r="F11" s="1">
        <f t="shared" si="3"/>
        <v>1.3376832358043147</v>
      </c>
      <c r="G11" s="1">
        <f t="shared" si="3"/>
        <v>1.3383358336112301</v>
      </c>
    </row>
    <row r="12" spans="1:7">
      <c r="B12">
        <f t="shared" ref="B12:G12" si="4">B8*B9</f>
        <v>89906</v>
      </c>
      <c r="C12">
        <f t="shared" si="4"/>
        <v>88731</v>
      </c>
      <c r="D12">
        <f t="shared" si="4"/>
        <v>93409</v>
      </c>
      <c r="E12">
        <f t="shared" si="4"/>
        <v>273690</v>
      </c>
      <c r="F12">
        <f t="shared" si="4"/>
        <v>525751</v>
      </c>
      <c r="G12">
        <f t="shared" si="4"/>
        <v>525600</v>
      </c>
    </row>
    <row r="13" spans="1:7">
      <c r="C13">
        <f>C12/B12</f>
        <v>0.98693079438524678</v>
      </c>
      <c r="D13">
        <f>D12/B12</f>
        <v>1.0389629168242387</v>
      </c>
      <c r="F13">
        <f>F12/E12</f>
        <v>1.9209726332712194</v>
      </c>
      <c r="G13">
        <f>G12/E12</f>
        <v>1.9204209141729693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zoomScale="130" zoomScaleNormal="130" zoomScalePageLayoutView="130" workbookViewId="0">
      <selection activeCell="I2" sqref="I2"/>
    </sheetView>
  </sheetViews>
  <sheetFormatPr baseColWidth="10" defaultColWidth="11" defaultRowHeight="15" x14ac:dyDescent="0"/>
  <cols>
    <col min="2" max="4" width="11.83203125" bestFit="1" customWidth="1"/>
    <col min="5" max="7" width="12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>
      <c r="A2" t="s">
        <v>8</v>
      </c>
      <c r="B2">
        <v>43</v>
      </c>
      <c r="C2">
        <v>43</v>
      </c>
      <c r="D2">
        <v>43</v>
      </c>
      <c r="E2">
        <v>0</v>
      </c>
      <c r="F2">
        <v>0</v>
      </c>
      <c r="G2">
        <v>0</v>
      </c>
    </row>
    <row r="3" spans="1:7">
      <c r="A3" t="s">
        <v>11</v>
      </c>
      <c r="B3">
        <v>86040</v>
      </c>
      <c r="C3">
        <v>86040</v>
      </c>
      <c r="D3">
        <v>86040</v>
      </c>
      <c r="E3">
        <v>0</v>
      </c>
      <c r="F3">
        <v>21600</v>
      </c>
      <c r="G3">
        <v>259200</v>
      </c>
    </row>
    <row r="4" spans="1:7">
      <c r="A4" t="s">
        <v>18</v>
      </c>
      <c r="B4">
        <v>9219</v>
      </c>
      <c r="C4">
        <v>9219</v>
      </c>
      <c r="D4">
        <v>9219</v>
      </c>
      <c r="E4">
        <v>0</v>
      </c>
      <c r="F4">
        <v>259200</v>
      </c>
      <c r="G4">
        <v>259200</v>
      </c>
    </row>
    <row r="5" spans="1:7">
      <c r="A5" t="s">
        <v>19</v>
      </c>
      <c r="B5">
        <v>10339</v>
      </c>
      <c r="C5">
        <v>10339</v>
      </c>
      <c r="D5">
        <v>10339</v>
      </c>
      <c r="E5">
        <v>259200</v>
      </c>
      <c r="F5">
        <v>259200</v>
      </c>
      <c r="G5">
        <v>259200</v>
      </c>
    </row>
    <row r="6" spans="1:7">
      <c r="A6" t="s">
        <v>21</v>
      </c>
      <c r="B6">
        <v>2985</v>
      </c>
      <c r="C6">
        <v>2985</v>
      </c>
      <c r="D6">
        <v>2985</v>
      </c>
      <c r="E6">
        <v>259200</v>
      </c>
      <c r="F6">
        <v>259200</v>
      </c>
      <c r="G6">
        <v>259200</v>
      </c>
    </row>
    <row r="7" spans="1:7">
      <c r="A7" t="s">
        <v>26</v>
      </c>
      <c r="B7">
        <v>27055</v>
      </c>
      <c r="C7">
        <v>27055</v>
      </c>
      <c r="D7">
        <v>27055</v>
      </c>
      <c r="E7">
        <v>0</v>
      </c>
      <c r="F7">
        <v>0</v>
      </c>
      <c r="G7">
        <v>0</v>
      </c>
    </row>
    <row r="8" spans="1:7">
      <c r="A8" t="s">
        <v>28</v>
      </c>
      <c r="B8">
        <v>27355</v>
      </c>
      <c r="C8">
        <v>27355</v>
      </c>
      <c r="D8">
        <v>27355</v>
      </c>
      <c r="E8">
        <v>259200</v>
      </c>
      <c r="F8">
        <v>259200</v>
      </c>
      <c r="G8">
        <v>259200</v>
      </c>
    </row>
    <row r="9" spans="1:7">
      <c r="A9" t="s">
        <v>33</v>
      </c>
      <c r="B9">
        <v>8962</v>
      </c>
      <c r="C9">
        <v>8962</v>
      </c>
      <c r="D9">
        <v>8962</v>
      </c>
      <c r="E9">
        <v>259200</v>
      </c>
      <c r="F9">
        <v>259200</v>
      </c>
      <c r="G9">
        <v>259200</v>
      </c>
    </row>
    <row r="10" spans="1:7">
      <c r="A10" t="s">
        <v>36</v>
      </c>
      <c r="B10">
        <v>276</v>
      </c>
      <c r="C10">
        <v>276</v>
      </c>
      <c r="D10">
        <v>276</v>
      </c>
      <c r="E10">
        <v>259200</v>
      </c>
      <c r="F10">
        <v>259200</v>
      </c>
      <c r="G10">
        <v>259200</v>
      </c>
    </row>
    <row r="11" spans="1:7">
      <c r="A11" t="s">
        <v>40</v>
      </c>
      <c r="B11">
        <v>15235</v>
      </c>
      <c r="C11">
        <v>15235</v>
      </c>
      <c r="D11">
        <v>15235</v>
      </c>
      <c r="E11">
        <v>259200</v>
      </c>
      <c r="F11">
        <v>259200</v>
      </c>
      <c r="G11">
        <v>259200</v>
      </c>
    </row>
    <row r="12" spans="1:7">
      <c r="A12" t="s">
        <v>41</v>
      </c>
      <c r="B12">
        <v>12292</v>
      </c>
      <c r="C12">
        <v>12292</v>
      </c>
      <c r="D12">
        <v>12292</v>
      </c>
      <c r="E12">
        <v>259200</v>
      </c>
      <c r="F12">
        <v>259200</v>
      </c>
      <c r="G12">
        <v>86400</v>
      </c>
    </row>
    <row r="13" spans="1:7">
      <c r="A13" t="s">
        <v>42</v>
      </c>
      <c r="B13">
        <v>1205</v>
      </c>
      <c r="C13">
        <v>1205</v>
      </c>
      <c r="D13">
        <v>1205</v>
      </c>
      <c r="E13">
        <v>259200</v>
      </c>
      <c r="F13">
        <v>259200</v>
      </c>
      <c r="G13">
        <v>21600</v>
      </c>
    </row>
    <row r="14" spans="1:7">
      <c r="A14" t="s">
        <v>43</v>
      </c>
      <c r="B14">
        <v>7109</v>
      </c>
      <c r="C14">
        <v>7109</v>
      </c>
      <c r="D14">
        <v>7109</v>
      </c>
      <c r="E14">
        <v>259200</v>
      </c>
      <c r="F14">
        <v>259200</v>
      </c>
      <c r="G14">
        <v>259200</v>
      </c>
    </row>
    <row r="15" spans="1:7">
      <c r="A15" t="s">
        <v>47</v>
      </c>
      <c r="B15">
        <v>10669</v>
      </c>
      <c r="C15">
        <v>10669</v>
      </c>
      <c r="D15">
        <v>10669</v>
      </c>
      <c r="E15">
        <v>259200</v>
      </c>
      <c r="F15">
        <v>259200</v>
      </c>
      <c r="G15">
        <v>259200</v>
      </c>
    </row>
    <row r="16" spans="1:7">
      <c r="A16" t="s">
        <v>48</v>
      </c>
      <c r="B16">
        <v>43</v>
      </c>
      <c r="C16">
        <v>43</v>
      </c>
      <c r="D16">
        <v>43</v>
      </c>
      <c r="E16">
        <v>0</v>
      </c>
      <c r="F16">
        <v>0</v>
      </c>
      <c r="G16">
        <v>0</v>
      </c>
    </row>
    <row r="17" spans="1:7">
      <c r="A17" t="s">
        <v>52</v>
      </c>
      <c r="B17">
        <v>12290</v>
      </c>
      <c r="C17">
        <v>12290</v>
      </c>
      <c r="D17">
        <v>12290</v>
      </c>
      <c r="E17">
        <v>259200</v>
      </c>
      <c r="F17">
        <v>259200</v>
      </c>
      <c r="G17">
        <v>259200</v>
      </c>
    </row>
    <row r="18" spans="1:7">
      <c r="A18" t="s">
        <v>54</v>
      </c>
      <c r="B18">
        <v>12752</v>
      </c>
      <c r="C18">
        <v>12752</v>
      </c>
      <c r="D18">
        <v>12752</v>
      </c>
      <c r="E18">
        <v>43200</v>
      </c>
      <c r="F18">
        <v>259200</v>
      </c>
      <c r="G18">
        <v>21600</v>
      </c>
    </row>
    <row r="19" spans="1:7">
      <c r="A19" t="s">
        <v>56</v>
      </c>
      <c r="B19">
        <v>18622</v>
      </c>
      <c r="C19">
        <v>18622</v>
      </c>
      <c r="D19">
        <v>18622</v>
      </c>
      <c r="E19">
        <v>0</v>
      </c>
      <c r="F19">
        <v>86400</v>
      </c>
      <c r="G19">
        <v>259200</v>
      </c>
    </row>
    <row r="20" spans="1:7">
      <c r="A20" t="s">
        <v>58</v>
      </c>
      <c r="B20">
        <v>3441</v>
      </c>
      <c r="C20">
        <v>3441</v>
      </c>
      <c r="D20">
        <v>3441</v>
      </c>
      <c r="E20">
        <v>259200</v>
      </c>
      <c r="F20">
        <v>259200</v>
      </c>
      <c r="G20">
        <v>259200</v>
      </c>
    </row>
    <row r="21" spans="1:7">
      <c r="A21" t="s">
        <v>61</v>
      </c>
      <c r="B21">
        <v>5265</v>
      </c>
      <c r="C21">
        <v>5265</v>
      </c>
      <c r="D21">
        <v>5265</v>
      </c>
      <c r="E21">
        <v>0</v>
      </c>
      <c r="F21">
        <v>259200</v>
      </c>
      <c r="G21">
        <v>259200</v>
      </c>
    </row>
    <row r="22" spans="1:7">
      <c r="A22" t="s">
        <v>64</v>
      </c>
      <c r="B22">
        <v>11178</v>
      </c>
      <c r="C22">
        <v>11178</v>
      </c>
      <c r="D22">
        <v>11178</v>
      </c>
      <c r="E22">
        <v>21600</v>
      </c>
      <c r="F22">
        <v>21600</v>
      </c>
      <c r="G22">
        <v>21600</v>
      </c>
    </row>
    <row r="23" spans="1:7">
      <c r="A23" t="s">
        <v>65</v>
      </c>
      <c r="B23">
        <v>7444</v>
      </c>
      <c r="C23">
        <v>7444</v>
      </c>
      <c r="D23">
        <v>7444</v>
      </c>
      <c r="E23">
        <v>259200</v>
      </c>
      <c r="F23">
        <v>259200</v>
      </c>
      <c r="G23">
        <v>259200</v>
      </c>
    </row>
    <row r="24" spans="1:7">
      <c r="A24" t="s">
        <v>66</v>
      </c>
      <c r="B24">
        <v>5772</v>
      </c>
      <c r="C24">
        <v>5772</v>
      </c>
      <c r="D24">
        <v>5772</v>
      </c>
      <c r="E24">
        <v>259200</v>
      </c>
      <c r="F24">
        <v>259200</v>
      </c>
      <c r="G24">
        <v>86400</v>
      </c>
    </row>
    <row r="25" spans="1:7">
      <c r="A25" t="s">
        <v>73</v>
      </c>
      <c r="B25">
        <v>7956</v>
      </c>
      <c r="C25">
        <v>7956</v>
      </c>
      <c r="D25">
        <v>7956</v>
      </c>
      <c r="E25">
        <v>259200</v>
      </c>
      <c r="F25">
        <v>259200</v>
      </c>
      <c r="G25">
        <v>259200</v>
      </c>
    </row>
    <row r="26" spans="1:7">
      <c r="A26" t="s">
        <v>74</v>
      </c>
      <c r="B26">
        <v>791</v>
      </c>
      <c r="C26">
        <v>791</v>
      </c>
      <c r="D26">
        <v>791</v>
      </c>
      <c r="E26">
        <v>259200</v>
      </c>
      <c r="F26">
        <v>259200</v>
      </c>
      <c r="G26">
        <v>259200</v>
      </c>
    </row>
    <row r="27" spans="1:7">
      <c r="A27" t="s">
        <v>80</v>
      </c>
      <c r="B27">
        <v>448</v>
      </c>
      <c r="C27">
        <v>448</v>
      </c>
      <c r="D27">
        <v>448</v>
      </c>
      <c r="E27">
        <v>1800</v>
      </c>
      <c r="F27">
        <v>1800</v>
      </c>
      <c r="G27">
        <v>1800</v>
      </c>
    </row>
    <row r="28" spans="1:7">
      <c r="A28" t="s">
        <v>81</v>
      </c>
      <c r="B28">
        <v>7859</v>
      </c>
      <c r="C28">
        <v>7859</v>
      </c>
      <c r="D28">
        <v>7859</v>
      </c>
      <c r="E28">
        <v>0</v>
      </c>
      <c r="F28">
        <v>0</v>
      </c>
      <c r="G28">
        <v>0</v>
      </c>
    </row>
    <row r="29" spans="1:7">
      <c r="A29" t="s">
        <v>86</v>
      </c>
      <c r="B29">
        <v>1353</v>
      </c>
      <c r="C29">
        <v>1353</v>
      </c>
      <c r="D29">
        <v>1353</v>
      </c>
      <c r="E29">
        <v>259200</v>
      </c>
      <c r="F29">
        <v>259200</v>
      </c>
      <c r="G29">
        <v>259200</v>
      </c>
    </row>
    <row r="30" spans="1:7">
      <c r="A30" t="s">
        <v>87</v>
      </c>
      <c r="B30">
        <v>11994</v>
      </c>
      <c r="C30">
        <v>11994</v>
      </c>
      <c r="D30">
        <v>11994</v>
      </c>
      <c r="E30">
        <v>259200</v>
      </c>
      <c r="F30">
        <v>259200</v>
      </c>
      <c r="G30">
        <v>259200</v>
      </c>
    </row>
    <row r="31" spans="1:7">
      <c r="A31" t="s">
        <v>94</v>
      </c>
      <c r="B31">
        <v>10462</v>
      </c>
      <c r="C31">
        <v>10462</v>
      </c>
      <c r="D31">
        <v>10462</v>
      </c>
      <c r="E31">
        <v>259200</v>
      </c>
      <c r="F31">
        <v>21600</v>
      </c>
      <c r="G31">
        <v>86400</v>
      </c>
    </row>
    <row r="32" spans="1:7">
      <c r="A32" t="s">
        <v>96</v>
      </c>
      <c r="B32">
        <v>9898</v>
      </c>
      <c r="C32">
        <v>9898</v>
      </c>
      <c r="D32">
        <v>9898</v>
      </c>
      <c r="E32">
        <v>259200</v>
      </c>
      <c r="F32">
        <v>259200</v>
      </c>
      <c r="G32">
        <v>259200</v>
      </c>
    </row>
    <row r="33" spans="1:7">
      <c r="A33" t="s">
        <v>98</v>
      </c>
      <c r="B33">
        <v>13453</v>
      </c>
      <c r="C33">
        <v>13453</v>
      </c>
      <c r="D33">
        <v>13453</v>
      </c>
      <c r="E33">
        <v>259200</v>
      </c>
      <c r="F33">
        <v>259200</v>
      </c>
      <c r="G33">
        <v>259200</v>
      </c>
    </row>
    <row r="34" spans="1:7">
      <c r="A34" t="s">
        <v>99</v>
      </c>
      <c r="B34">
        <v>19029</v>
      </c>
      <c r="C34">
        <v>19029</v>
      </c>
      <c r="D34">
        <v>19029</v>
      </c>
      <c r="E34">
        <v>86400</v>
      </c>
      <c r="F34">
        <v>259200</v>
      </c>
      <c r="G34">
        <v>259200</v>
      </c>
    </row>
    <row r="35" spans="1:7">
      <c r="A35" t="s">
        <v>100</v>
      </c>
      <c r="B35">
        <v>43</v>
      </c>
      <c r="C35">
        <v>43</v>
      </c>
      <c r="D35">
        <v>43</v>
      </c>
      <c r="E35">
        <v>0</v>
      </c>
      <c r="F35">
        <v>0</v>
      </c>
      <c r="G35">
        <v>0</v>
      </c>
    </row>
    <row r="36" spans="1:7">
      <c r="A36" t="s">
        <v>104</v>
      </c>
      <c r="B36">
        <v>786</v>
      </c>
      <c r="C36">
        <v>786</v>
      </c>
      <c r="D36">
        <v>786</v>
      </c>
      <c r="E36">
        <v>259200</v>
      </c>
      <c r="F36">
        <v>259200</v>
      </c>
      <c r="G36">
        <v>259200</v>
      </c>
    </row>
    <row r="37" spans="1:7">
      <c r="A37" t="s">
        <v>109</v>
      </c>
      <c r="B37">
        <v>9175</v>
      </c>
      <c r="C37">
        <v>9175</v>
      </c>
      <c r="D37">
        <v>9175</v>
      </c>
      <c r="E37">
        <v>21600</v>
      </c>
      <c r="F37">
        <v>0</v>
      </c>
      <c r="G37">
        <v>259200</v>
      </c>
    </row>
    <row r="38" spans="1:7">
      <c r="A38" t="s">
        <v>110</v>
      </c>
      <c r="B38">
        <v>2545</v>
      </c>
      <c r="C38">
        <v>2545</v>
      </c>
      <c r="D38">
        <v>2545</v>
      </c>
      <c r="E38">
        <v>259200</v>
      </c>
      <c r="F38">
        <v>86400</v>
      </c>
      <c r="G38">
        <v>259200</v>
      </c>
    </row>
    <row r="39" spans="1:7">
      <c r="A39" t="s">
        <v>112</v>
      </c>
      <c r="B39">
        <v>364</v>
      </c>
      <c r="C39">
        <v>364</v>
      </c>
      <c r="D39">
        <v>364</v>
      </c>
      <c r="E39">
        <v>259200</v>
      </c>
      <c r="F39">
        <v>259200</v>
      </c>
      <c r="G39">
        <v>259200</v>
      </c>
    </row>
    <row r="40" spans="1:7">
      <c r="A40" t="s">
        <v>113</v>
      </c>
      <c r="B40">
        <v>10174</v>
      </c>
      <c r="C40">
        <v>10174</v>
      </c>
      <c r="D40">
        <v>10174</v>
      </c>
      <c r="E40">
        <v>21600</v>
      </c>
      <c r="F40">
        <v>21600</v>
      </c>
      <c r="G40">
        <v>21600</v>
      </c>
    </row>
    <row r="41" spans="1:7">
      <c r="A41" t="s">
        <v>115</v>
      </c>
      <c r="B41">
        <v>286</v>
      </c>
      <c r="C41">
        <v>286</v>
      </c>
      <c r="D41">
        <v>286</v>
      </c>
      <c r="E41">
        <v>259200</v>
      </c>
      <c r="F41">
        <v>259200</v>
      </c>
      <c r="G41">
        <v>259200</v>
      </c>
    </row>
    <row r="42" spans="1:7">
      <c r="A42" t="s">
        <v>122</v>
      </c>
      <c r="B42">
        <v>57</v>
      </c>
      <c r="C42">
        <v>57</v>
      </c>
      <c r="D42">
        <v>57</v>
      </c>
      <c r="E42">
        <v>61</v>
      </c>
      <c r="F42">
        <v>0</v>
      </c>
      <c r="G42">
        <v>0</v>
      </c>
    </row>
    <row r="43" spans="1:7">
      <c r="A43" t="s">
        <v>123</v>
      </c>
      <c r="B43">
        <v>8072</v>
      </c>
      <c r="C43">
        <v>8072</v>
      </c>
      <c r="D43">
        <v>8072</v>
      </c>
      <c r="E43">
        <v>259200</v>
      </c>
      <c r="F43">
        <v>259200</v>
      </c>
      <c r="G43">
        <v>259200</v>
      </c>
    </row>
    <row r="44" spans="1:7">
      <c r="A44" t="s">
        <v>124</v>
      </c>
      <c r="B44">
        <v>15711</v>
      </c>
      <c r="C44">
        <v>15711</v>
      </c>
      <c r="D44">
        <v>15711</v>
      </c>
      <c r="E44">
        <v>300</v>
      </c>
      <c r="F44">
        <v>43200</v>
      </c>
      <c r="G44">
        <v>300</v>
      </c>
    </row>
    <row r="45" spans="1:7">
      <c r="A45" t="s">
        <v>127</v>
      </c>
      <c r="B45">
        <v>7533</v>
      </c>
      <c r="C45">
        <v>7533</v>
      </c>
      <c r="D45">
        <v>7533</v>
      </c>
      <c r="E45">
        <v>259200</v>
      </c>
      <c r="F45">
        <v>259200</v>
      </c>
      <c r="G45">
        <v>259200</v>
      </c>
    </row>
    <row r="46" spans="1:7">
      <c r="A46" t="s">
        <v>128</v>
      </c>
      <c r="B46">
        <v>790</v>
      </c>
      <c r="C46">
        <v>790</v>
      </c>
      <c r="D46">
        <v>790</v>
      </c>
      <c r="E46">
        <v>259200</v>
      </c>
      <c r="F46">
        <v>259200</v>
      </c>
      <c r="G46">
        <v>0</v>
      </c>
    </row>
    <row r="47" spans="1:7">
      <c r="A47" t="s">
        <v>131</v>
      </c>
      <c r="B47">
        <v>15196</v>
      </c>
      <c r="C47">
        <v>15196</v>
      </c>
      <c r="D47">
        <v>15196</v>
      </c>
      <c r="E47">
        <v>259200</v>
      </c>
      <c r="F47">
        <v>259200</v>
      </c>
      <c r="G47">
        <v>259200</v>
      </c>
    </row>
    <row r="48" spans="1:7">
      <c r="A48" t="s">
        <v>132</v>
      </c>
      <c r="B48">
        <v>12307</v>
      </c>
      <c r="C48">
        <v>12307</v>
      </c>
      <c r="D48">
        <v>12307</v>
      </c>
      <c r="E48">
        <v>259200</v>
      </c>
      <c r="F48">
        <v>259200</v>
      </c>
      <c r="G48">
        <v>259200</v>
      </c>
    </row>
    <row r="49" spans="1:7">
      <c r="A49" t="s">
        <v>142</v>
      </c>
      <c r="B49">
        <v>1673</v>
      </c>
      <c r="C49">
        <v>1673</v>
      </c>
      <c r="D49">
        <v>1673</v>
      </c>
      <c r="E49">
        <v>0</v>
      </c>
      <c r="F49">
        <v>0</v>
      </c>
      <c r="G49">
        <v>0</v>
      </c>
    </row>
    <row r="50" spans="1:7">
      <c r="A50" t="s">
        <v>144</v>
      </c>
      <c r="B50">
        <v>6921</v>
      </c>
      <c r="C50">
        <v>6921</v>
      </c>
      <c r="D50">
        <v>6921</v>
      </c>
      <c r="E50">
        <v>0</v>
      </c>
      <c r="F50">
        <v>0</v>
      </c>
      <c r="G50">
        <v>0</v>
      </c>
    </row>
    <row r="51" spans="1:7">
      <c r="A51" t="s">
        <v>146</v>
      </c>
      <c r="B51">
        <v>3976</v>
      </c>
      <c r="C51">
        <v>3976</v>
      </c>
      <c r="D51">
        <v>3976</v>
      </c>
      <c r="E51">
        <v>0</v>
      </c>
      <c r="F51">
        <v>0</v>
      </c>
      <c r="G51">
        <v>0</v>
      </c>
    </row>
    <row r="52" spans="1:7">
      <c r="A52" t="s">
        <v>147</v>
      </c>
      <c r="B52">
        <v>43</v>
      </c>
      <c r="C52">
        <v>43</v>
      </c>
      <c r="D52">
        <v>43</v>
      </c>
      <c r="E52">
        <v>259200</v>
      </c>
      <c r="F52">
        <v>0</v>
      </c>
      <c r="G52">
        <v>0</v>
      </c>
    </row>
    <row r="53" spans="1:7">
      <c r="A53" t="s">
        <v>148</v>
      </c>
      <c r="B53">
        <v>43</v>
      </c>
      <c r="C53">
        <v>43</v>
      </c>
      <c r="D53">
        <v>43</v>
      </c>
      <c r="E53">
        <v>0</v>
      </c>
      <c r="F53">
        <v>0</v>
      </c>
      <c r="G53">
        <v>0</v>
      </c>
    </row>
    <row r="54" spans="1:7">
      <c r="A54" t="s">
        <v>156</v>
      </c>
      <c r="B54">
        <v>49</v>
      </c>
      <c r="C54">
        <v>49</v>
      </c>
      <c r="D54">
        <v>49</v>
      </c>
      <c r="E54">
        <v>259200</v>
      </c>
      <c r="F54">
        <v>86400</v>
      </c>
      <c r="G54">
        <v>259200</v>
      </c>
    </row>
    <row r="55" spans="1:7">
      <c r="A55" t="s">
        <v>157</v>
      </c>
      <c r="B55">
        <v>19494</v>
      </c>
      <c r="C55">
        <v>19494</v>
      </c>
      <c r="D55">
        <v>19494</v>
      </c>
      <c r="E55">
        <v>259200</v>
      </c>
      <c r="F55">
        <v>259200</v>
      </c>
      <c r="G55">
        <v>259200</v>
      </c>
    </row>
    <row r="56" spans="1:7">
      <c r="A56" t="s">
        <v>163</v>
      </c>
      <c r="B56">
        <v>1593</v>
      </c>
      <c r="C56">
        <v>1593</v>
      </c>
      <c r="D56">
        <v>1593</v>
      </c>
      <c r="E56">
        <v>86400</v>
      </c>
      <c r="F56">
        <v>259200</v>
      </c>
      <c r="G56">
        <v>259200</v>
      </c>
    </row>
    <row r="57" spans="1:7">
      <c r="A57" t="s">
        <v>166</v>
      </c>
      <c r="B57">
        <v>21916</v>
      </c>
      <c r="C57">
        <v>21916</v>
      </c>
      <c r="D57">
        <v>21916</v>
      </c>
      <c r="E57">
        <v>0</v>
      </c>
      <c r="F57">
        <v>0</v>
      </c>
      <c r="G57">
        <v>0</v>
      </c>
    </row>
    <row r="58" spans="1:7">
      <c r="A58" t="s">
        <v>167</v>
      </c>
      <c r="B58">
        <v>8498</v>
      </c>
      <c r="C58">
        <v>8498</v>
      </c>
      <c r="D58">
        <v>8498</v>
      </c>
      <c r="E58">
        <v>259200</v>
      </c>
      <c r="F58">
        <v>259200</v>
      </c>
      <c r="G58">
        <v>259200</v>
      </c>
    </row>
    <row r="59" spans="1:7">
      <c r="A59" t="s">
        <v>170</v>
      </c>
      <c r="B59">
        <v>7574</v>
      </c>
      <c r="C59">
        <v>7574</v>
      </c>
      <c r="D59">
        <v>7574</v>
      </c>
      <c r="E59">
        <v>259200</v>
      </c>
      <c r="F59">
        <v>259200</v>
      </c>
      <c r="G59">
        <v>259200</v>
      </c>
    </row>
    <row r="60" spans="1:7">
      <c r="A60" t="s">
        <v>173</v>
      </c>
      <c r="B60">
        <v>16234</v>
      </c>
      <c r="C60">
        <v>16234</v>
      </c>
      <c r="D60">
        <v>16234</v>
      </c>
      <c r="E60">
        <v>259200</v>
      </c>
      <c r="F60">
        <v>259200</v>
      </c>
      <c r="G60">
        <v>259200</v>
      </c>
    </row>
    <row r="61" spans="1:7">
      <c r="A61" t="s">
        <v>176</v>
      </c>
      <c r="B61">
        <v>12503</v>
      </c>
      <c r="C61">
        <v>12503</v>
      </c>
      <c r="D61">
        <v>12503</v>
      </c>
      <c r="E61">
        <v>0</v>
      </c>
      <c r="F61">
        <v>259200</v>
      </c>
      <c r="G61">
        <v>259200</v>
      </c>
    </row>
    <row r="62" spans="1:7">
      <c r="A62" t="s">
        <v>178</v>
      </c>
      <c r="B62">
        <v>309</v>
      </c>
      <c r="C62">
        <v>309</v>
      </c>
      <c r="D62">
        <v>309</v>
      </c>
      <c r="E62">
        <v>259200</v>
      </c>
      <c r="F62">
        <v>259200</v>
      </c>
      <c r="G62">
        <v>259200</v>
      </c>
    </row>
    <row r="63" spans="1:7">
      <c r="A63" t="s">
        <v>186</v>
      </c>
      <c r="B63">
        <v>4056</v>
      </c>
      <c r="C63">
        <v>4056</v>
      </c>
      <c r="D63">
        <v>4056</v>
      </c>
      <c r="E63">
        <v>259200</v>
      </c>
      <c r="F63">
        <v>259200</v>
      </c>
      <c r="G63">
        <v>259200</v>
      </c>
    </row>
    <row r="64" spans="1:7">
      <c r="A64" t="s">
        <v>192</v>
      </c>
      <c r="B64">
        <v>127</v>
      </c>
      <c r="C64">
        <v>127</v>
      </c>
      <c r="D64">
        <v>127</v>
      </c>
      <c r="E64">
        <v>259200</v>
      </c>
      <c r="F64">
        <v>259200</v>
      </c>
      <c r="G64">
        <v>259200</v>
      </c>
    </row>
    <row r="65" spans="1:7">
      <c r="A65" t="s">
        <v>193</v>
      </c>
      <c r="B65">
        <v>287</v>
      </c>
      <c r="C65">
        <v>287</v>
      </c>
      <c r="D65">
        <v>287</v>
      </c>
      <c r="E65">
        <v>259200</v>
      </c>
      <c r="F65">
        <v>259200</v>
      </c>
      <c r="G65">
        <v>259200</v>
      </c>
    </row>
    <row r="66" spans="1:7">
      <c r="A66" t="s">
        <v>196</v>
      </c>
      <c r="B66">
        <v>13366</v>
      </c>
      <c r="C66">
        <v>13366</v>
      </c>
      <c r="D66">
        <v>13366</v>
      </c>
      <c r="E66">
        <v>259200</v>
      </c>
      <c r="F66">
        <v>21600</v>
      </c>
      <c r="G66">
        <v>21600</v>
      </c>
    </row>
    <row r="67" spans="1:7">
      <c r="A67" t="s">
        <v>198</v>
      </c>
      <c r="B67">
        <v>15773</v>
      </c>
      <c r="C67">
        <v>15773</v>
      </c>
      <c r="D67">
        <v>15773</v>
      </c>
      <c r="E67">
        <v>259200</v>
      </c>
      <c r="F67">
        <v>259200</v>
      </c>
      <c r="G67">
        <v>259200</v>
      </c>
    </row>
    <row r="68" spans="1:7">
      <c r="A68" t="s">
        <v>199</v>
      </c>
      <c r="B68">
        <v>460</v>
      </c>
      <c r="C68">
        <v>460</v>
      </c>
      <c r="D68">
        <v>460</v>
      </c>
      <c r="E68">
        <v>259200</v>
      </c>
      <c r="F68">
        <v>259200</v>
      </c>
      <c r="G68">
        <v>259200</v>
      </c>
    </row>
    <row r="69" spans="1:7">
      <c r="A69" t="s">
        <v>200</v>
      </c>
      <c r="B69">
        <v>22603</v>
      </c>
      <c r="C69">
        <v>22603</v>
      </c>
      <c r="D69">
        <v>22603</v>
      </c>
      <c r="E69">
        <v>259200</v>
      </c>
      <c r="F69">
        <v>259200</v>
      </c>
      <c r="G69">
        <v>259200</v>
      </c>
    </row>
    <row r="70" spans="1:7">
      <c r="A70" t="s">
        <v>202</v>
      </c>
      <c r="B70">
        <v>1957</v>
      </c>
      <c r="C70">
        <v>1957</v>
      </c>
      <c r="D70">
        <v>1957</v>
      </c>
      <c r="E70">
        <v>259200</v>
      </c>
      <c r="F70">
        <v>259200</v>
      </c>
      <c r="G70">
        <v>259200</v>
      </c>
    </row>
    <row r="71" spans="1:7">
      <c r="A71" t="s">
        <v>204</v>
      </c>
      <c r="B71">
        <v>1156</v>
      </c>
      <c r="C71">
        <v>1156</v>
      </c>
      <c r="D71">
        <v>1156</v>
      </c>
      <c r="E71">
        <v>0</v>
      </c>
      <c r="F71">
        <v>0</v>
      </c>
      <c r="G71">
        <v>43200</v>
      </c>
    </row>
    <row r="72" spans="1:7">
      <c r="A72" t="s">
        <v>205</v>
      </c>
      <c r="B72">
        <v>43</v>
      </c>
      <c r="C72">
        <v>43</v>
      </c>
      <c r="D72">
        <v>43</v>
      </c>
      <c r="E72">
        <v>259200</v>
      </c>
      <c r="F72">
        <v>86400</v>
      </c>
      <c r="G72">
        <v>7200</v>
      </c>
    </row>
    <row r="73" spans="1:7">
      <c r="A73" t="s">
        <v>207</v>
      </c>
      <c r="B73">
        <v>7519</v>
      </c>
      <c r="C73">
        <v>7519</v>
      </c>
      <c r="D73">
        <v>7519</v>
      </c>
      <c r="E73">
        <v>259200</v>
      </c>
      <c r="F73">
        <v>21600</v>
      </c>
      <c r="G73">
        <v>259200</v>
      </c>
    </row>
    <row r="74" spans="1:7">
      <c r="A74" t="s">
        <v>208</v>
      </c>
      <c r="B74">
        <v>10437</v>
      </c>
      <c r="C74">
        <v>10437</v>
      </c>
      <c r="D74">
        <v>10437</v>
      </c>
      <c r="E74">
        <v>0</v>
      </c>
      <c r="F74">
        <v>259200</v>
      </c>
      <c r="G74">
        <v>259200</v>
      </c>
    </row>
    <row r="75" spans="1:7">
      <c r="A75" t="s">
        <v>209</v>
      </c>
      <c r="B75">
        <v>2163</v>
      </c>
      <c r="C75">
        <v>2163</v>
      </c>
      <c r="D75">
        <v>2163</v>
      </c>
      <c r="E75">
        <v>259200</v>
      </c>
      <c r="F75">
        <v>0</v>
      </c>
      <c r="G75">
        <v>0</v>
      </c>
    </row>
    <row r="76" spans="1:7">
      <c r="A76" t="s">
        <v>219</v>
      </c>
      <c r="B76">
        <v>82</v>
      </c>
      <c r="C76">
        <v>82</v>
      </c>
      <c r="D76">
        <v>82</v>
      </c>
      <c r="E76">
        <v>0</v>
      </c>
      <c r="F76">
        <v>259200</v>
      </c>
      <c r="G76">
        <v>259200</v>
      </c>
    </row>
    <row r="77" spans="1:7">
      <c r="A77" t="s">
        <v>223</v>
      </c>
      <c r="B77">
        <v>20192</v>
      </c>
      <c r="C77">
        <v>20192</v>
      </c>
      <c r="D77">
        <v>20192</v>
      </c>
      <c r="E77">
        <v>259200</v>
      </c>
      <c r="F77">
        <v>259200</v>
      </c>
      <c r="G77">
        <v>259200</v>
      </c>
    </row>
    <row r="78" spans="1:7">
      <c r="A78" t="s">
        <v>227</v>
      </c>
      <c r="B78">
        <v>3559</v>
      </c>
      <c r="C78">
        <v>3559</v>
      </c>
      <c r="D78">
        <v>3559</v>
      </c>
      <c r="E78">
        <v>86400</v>
      </c>
      <c r="F78">
        <v>259200</v>
      </c>
      <c r="G78">
        <v>259200</v>
      </c>
    </row>
    <row r="79" spans="1:7">
      <c r="A79" t="s">
        <v>228</v>
      </c>
      <c r="B79">
        <v>50</v>
      </c>
      <c r="C79">
        <v>50</v>
      </c>
      <c r="D79">
        <v>50</v>
      </c>
      <c r="E79">
        <v>259200</v>
      </c>
      <c r="F79">
        <v>86400</v>
      </c>
      <c r="G79">
        <v>21600</v>
      </c>
    </row>
    <row r="80" spans="1:7">
      <c r="A80" t="s">
        <v>230</v>
      </c>
      <c r="B80">
        <v>25227</v>
      </c>
      <c r="C80">
        <v>25227</v>
      </c>
      <c r="D80">
        <v>25227</v>
      </c>
      <c r="E80">
        <v>259200</v>
      </c>
      <c r="F80">
        <v>259200</v>
      </c>
      <c r="G80">
        <v>259200</v>
      </c>
    </row>
    <row r="81" spans="1:7">
      <c r="A81" t="s">
        <v>235</v>
      </c>
      <c r="B81">
        <v>11896</v>
      </c>
      <c r="C81">
        <v>11896</v>
      </c>
      <c r="D81">
        <v>11896</v>
      </c>
      <c r="E81">
        <v>259200</v>
      </c>
      <c r="F81">
        <v>259200</v>
      </c>
      <c r="G81">
        <v>259200</v>
      </c>
    </row>
    <row r="82" spans="1:7">
      <c r="A82" t="s">
        <v>242</v>
      </c>
      <c r="B82">
        <v>33558</v>
      </c>
      <c r="C82">
        <v>33558</v>
      </c>
      <c r="D82">
        <v>33558</v>
      </c>
      <c r="E82">
        <v>259200</v>
      </c>
      <c r="F82">
        <v>259200</v>
      </c>
      <c r="G82">
        <v>259200</v>
      </c>
    </row>
    <row r="83" spans="1:7">
      <c r="A83" t="s">
        <v>246</v>
      </c>
      <c r="B83">
        <v>7791</v>
      </c>
      <c r="C83">
        <v>7791</v>
      </c>
      <c r="D83">
        <v>7791</v>
      </c>
      <c r="E83">
        <v>21600</v>
      </c>
      <c r="F83">
        <v>21600</v>
      </c>
      <c r="G83">
        <v>21600</v>
      </c>
    </row>
    <row r="85" spans="1:7">
      <c r="B85">
        <f t="shared" ref="B85:G85" si="0">COUNT(B$2:B$83)</f>
        <v>82</v>
      </c>
      <c r="C85">
        <f t="shared" si="0"/>
        <v>82</v>
      </c>
      <c r="D85">
        <f t="shared" si="0"/>
        <v>82</v>
      </c>
      <c r="E85">
        <f t="shared" si="0"/>
        <v>82</v>
      </c>
      <c r="F85">
        <f t="shared" si="0"/>
        <v>82</v>
      </c>
      <c r="G85">
        <f t="shared" si="0"/>
        <v>82</v>
      </c>
    </row>
    <row r="86" spans="1:7">
      <c r="B86" s="1">
        <f t="shared" ref="B86:G86" si="1">AVERAGE(B$1:B$83)</f>
        <v>9085.378048780487</v>
      </c>
      <c r="C86" s="1">
        <f t="shared" si="1"/>
        <v>9085.378048780487</v>
      </c>
      <c r="D86" s="1">
        <f t="shared" si="1"/>
        <v>9085.378048780487</v>
      </c>
      <c r="E86" s="1">
        <f t="shared" si="1"/>
        <v>172299.5243902439</v>
      </c>
      <c r="F86" s="1">
        <f t="shared" si="1"/>
        <v>175192.68292682926</v>
      </c>
      <c r="G86" s="1">
        <f t="shared" si="1"/>
        <v>176337.80487804877</v>
      </c>
    </row>
    <row r="87" spans="1:7">
      <c r="B87" s="1">
        <f t="shared" ref="B87:G87" si="2">STDEV(B$1:B$83)</f>
        <v>11558.615644649957</v>
      </c>
      <c r="C87" s="1">
        <f t="shared" si="2"/>
        <v>11558.615644649957</v>
      </c>
      <c r="D87" s="1">
        <f t="shared" si="2"/>
        <v>11558.615644649957</v>
      </c>
      <c r="E87" s="1">
        <f t="shared" si="2"/>
        <v>119286.57645457213</v>
      </c>
      <c r="F87" s="1">
        <f t="shared" si="2"/>
        <v>115815.04388568827</v>
      </c>
      <c r="G87" s="1">
        <f t="shared" si="2"/>
        <v>116839.07962858694</v>
      </c>
    </row>
    <row r="88" spans="1:7">
      <c r="B88" s="1">
        <f>B87/B86</f>
        <v>1.2722217592477012</v>
      </c>
      <c r="C88" s="1">
        <f t="shared" ref="C88:G88" si="3">C87/C86</f>
        <v>1.2722217592477012</v>
      </c>
      <c r="D88" s="1">
        <f t="shared" si="3"/>
        <v>1.2722217592477012</v>
      </c>
      <c r="E88" s="1">
        <f t="shared" si="3"/>
        <v>0.69232098507943696</v>
      </c>
      <c r="F88" s="1">
        <f t="shared" si="3"/>
        <v>0.6610723801407814</v>
      </c>
      <c r="G88" s="1">
        <f t="shared" si="3"/>
        <v>0.66258667396585891</v>
      </c>
    </row>
    <row r="89" spans="1:7">
      <c r="B89">
        <f t="shared" ref="B89:G89" si="4">B85*B86</f>
        <v>745000.99999999988</v>
      </c>
      <c r="C89">
        <f t="shared" si="4"/>
        <v>745000.99999999988</v>
      </c>
      <c r="D89">
        <f t="shared" si="4"/>
        <v>745000.99999999988</v>
      </c>
      <c r="E89">
        <f t="shared" si="4"/>
        <v>14128561</v>
      </c>
      <c r="F89">
        <f t="shared" si="4"/>
        <v>14365800</v>
      </c>
      <c r="G89">
        <f t="shared" si="4"/>
        <v>14459700</v>
      </c>
    </row>
    <row r="90" spans="1:7">
      <c r="C90">
        <f>C89/B89</f>
        <v>1</v>
      </c>
      <c r="D90">
        <f>D89/B89</f>
        <v>1</v>
      </c>
      <c r="F90">
        <f>F89/E89</f>
        <v>1.0167914481878233</v>
      </c>
      <c r="G90">
        <f>G89/E89</f>
        <v>1.0234375602724155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43" zoomScale="130" zoomScaleNormal="130" zoomScalePageLayoutView="130" workbookViewId="0">
      <selection activeCell="G65" sqref="E61:G65"/>
    </sheetView>
  </sheetViews>
  <sheetFormatPr baseColWidth="10" defaultColWidth="11" defaultRowHeight="15" x14ac:dyDescent="0"/>
  <cols>
    <col min="2" max="4" width="11.83203125" bestFit="1" customWidth="1"/>
    <col min="5" max="7" width="12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>
      <c r="A2" t="s">
        <v>19</v>
      </c>
      <c r="B2">
        <v>10339</v>
      </c>
      <c r="C2">
        <v>10339</v>
      </c>
      <c r="D2">
        <v>10339</v>
      </c>
      <c r="E2">
        <v>259200</v>
      </c>
      <c r="F2">
        <v>259200</v>
      </c>
      <c r="G2">
        <v>259200</v>
      </c>
    </row>
    <row r="3" spans="1:7">
      <c r="A3" t="s">
        <v>21</v>
      </c>
      <c r="B3">
        <v>2985</v>
      </c>
      <c r="C3">
        <v>2985</v>
      </c>
      <c r="D3">
        <v>2985</v>
      </c>
      <c r="E3">
        <v>259200</v>
      </c>
      <c r="F3">
        <v>259200</v>
      </c>
      <c r="G3">
        <v>259200</v>
      </c>
    </row>
    <row r="4" spans="1:7">
      <c r="A4" t="s">
        <v>28</v>
      </c>
      <c r="B4">
        <v>27355</v>
      </c>
      <c r="C4">
        <v>27355</v>
      </c>
      <c r="D4">
        <v>27355</v>
      </c>
      <c r="E4">
        <v>259200</v>
      </c>
      <c r="F4">
        <v>259200</v>
      </c>
      <c r="G4">
        <v>259200</v>
      </c>
    </row>
    <row r="5" spans="1:7">
      <c r="A5" t="s">
        <v>33</v>
      </c>
      <c r="B5">
        <v>8962</v>
      </c>
      <c r="C5">
        <v>8962</v>
      </c>
      <c r="D5">
        <v>8962</v>
      </c>
      <c r="E5">
        <v>259200</v>
      </c>
      <c r="F5">
        <v>259200</v>
      </c>
      <c r="G5">
        <v>259200</v>
      </c>
    </row>
    <row r="6" spans="1:7">
      <c r="A6" t="s">
        <v>36</v>
      </c>
      <c r="B6">
        <v>276</v>
      </c>
      <c r="C6">
        <v>276</v>
      </c>
      <c r="D6">
        <v>276</v>
      </c>
      <c r="E6">
        <v>259200</v>
      </c>
      <c r="F6">
        <v>259200</v>
      </c>
      <c r="G6">
        <v>259200</v>
      </c>
    </row>
    <row r="7" spans="1:7">
      <c r="A7" t="s">
        <v>40</v>
      </c>
      <c r="B7">
        <v>15235</v>
      </c>
      <c r="C7">
        <v>15235</v>
      </c>
      <c r="D7">
        <v>15235</v>
      </c>
      <c r="E7">
        <v>259200</v>
      </c>
      <c r="F7">
        <v>259200</v>
      </c>
      <c r="G7">
        <v>259200</v>
      </c>
    </row>
    <row r="8" spans="1:7">
      <c r="A8" t="s">
        <v>41</v>
      </c>
      <c r="B8">
        <v>12292</v>
      </c>
      <c r="C8">
        <v>12292</v>
      </c>
      <c r="D8">
        <v>12292</v>
      </c>
      <c r="E8">
        <v>259200</v>
      </c>
      <c r="F8">
        <v>259200</v>
      </c>
      <c r="G8">
        <v>86400</v>
      </c>
    </row>
    <row r="9" spans="1:7">
      <c r="A9" t="s">
        <v>42</v>
      </c>
      <c r="B9">
        <v>1205</v>
      </c>
      <c r="C9">
        <v>1205</v>
      </c>
      <c r="D9">
        <v>1205</v>
      </c>
      <c r="E9">
        <v>259200</v>
      </c>
      <c r="F9">
        <v>259200</v>
      </c>
      <c r="G9">
        <v>21600</v>
      </c>
    </row>
    <row r="10" spans="1:7">
      <c r="A10" t="s">
        <v>43</v>
      </c>
      <c r="B10">
        <v>7109</v>
      </c>
      <c r="C10">
        <v>7109</v>
      </c>
      <c r="D10">
        <v>7109</v>
      </c>
      <c r="E10">
        <v>259200</v>
      </c>
      <c r="F10">
        <v>259200</v>
      </c>
      <c r="G10">
        <v>259200</v>
      </c>
    </row>
    <row r="11" spans="1:7">
      <c r="A11" t="s">
        <v>47</v>
      </c>
      <c r="B11">
        <v>10669</v>
      </c>
      <c r="C11">
        <v>10669</v>
      </c>
      <c r="D11">
        <v>10669</v>
      </c>
      <c r="E11">
        <v>259200</v>
      </c>
      <c r="F11">
        <v>259200</v>
      </c>
      <c r="G11">
        <v>259200</v>
      </c>
    </row>
    <row r="12" spans="1:7">
      <c r="A12" t="s">
        <v>52</v>
      </c>
      <c r="B12">
        <v>12290</v>
      </c>
      <c r="C12">
        <v>12290</v>
      </c>
      <c r="D12">
        <v>12290</v>
      </c>
      <c r="E12">
        <v>259200</v>
      </c>
      <c r="F12">
        <v>259200</v>
      </c>
      <c r="G12">
        <v>259200</v>
      </c>
    </row>
    <row r="13" spans="1:7">
      <c r="A13" t="s">
        <v>54</v>
      </c>
      <c r="B13">
        <v>12752</v>
      </c>
      <c r="C13">
        <v>12752</v>
      </c>
      <c r="D13">
        <v>12752</v>
      </c>
      <c r="E13">
        <v>43200</v>
      </c>
      <c r="F13">
        <v>259200</v>
      </c>
      <c r="G13">
        <v>21600</v>
      </c>
    </row>
    <row r="14" spans="1:7">
      <c r="A14" t="s">
        <v>58</v>
      </c>
      <c r="B14">
        <v>3441</v>
      </c>
      <c r="C14">
        <v>3441</v>
      </c>
      <c r="D14">
        <v>3441</v>
      </c>
      <c r="E14">
        <v>259200</v>
      </c>
      <c r="F14">
        <v>259200</v>
      </c>
      <c r="G14">
        <v>259200</v>
      </c>
    </row>
    <row r="15" spans="1:7">
      <c r="A15" t="s">
        <v>64</v>
      </c>
      <c r="B15">
        <v>11178</v>
      </c>
      <c r="C15">
        <v>11178</v>
      </c>
      <c r="D15">
        <v>11178</v>
      </c>
      <c r="E15">
        <v>21600</v>
      </c>
      <c r="F15">
        <v>21600</v>
      </c>
      <c r="G15">
        <v>21600</v>
      </c>
    </row>
    <row r="16" spans="1:7">
      <c r="A16" t="s">
        <v>65</v>
      </c>
      <c r="B16">
        <v>7444</v>
      </c>
      <c r="C16">
        <v>7444</v>
      </c>
      <c r="D16">
        <v>7444</v>
      </c>
      <c r="E16">
        <v>259200</v>
      </c>
      <c r="F16">
        <v>259200</v>
      </c>
      <c r="G16">
        <v>259200</v>
      </c>
    </row>
    <row r="17" spans="1:7">
      <c r="A17" t="s">
        <v>66</v>
      </c>
      <c r="B17">
        <v>5772</v>
      </c>
      <c r="C17">
        <v>5772</v>
      </c>
      <c r="D17">
        <v>5772</v>
      </c>
      <c r="E17">
        <v>259200</v>
      </c>
      <c r="F17">
        <v>259200</v>
      </c>
      <c r="G17">
        <v>86400</v>
      </c>
    </row>
    <row r="18" spans="1:7">
      <c r="A18" t="s">
        <v>73</v>
      </c>
      <c r="B18">
        <v>7956</v>
      </c>
      <c r="C18">
        <v>7956</v>
      </c>
      <c r="D18">
        <v>7956</v>
      </c>
      <c r="E18">
        <v>259200</v>
      </c>
      <c r="F18">
        <v>259200</v>
      </c>
      <c r="G18">
        <v>259200</v>
      </c>
    </row>
    <row r="19" spans="1:7">
      <c r="A19" t="s">
        <v>74</v>
      </c>
      <c r="B19">
        <v>791</v>
      </c>
      <c r="C19">
        <v>791</v>
      </c>
      <c r="D19">
        <v>791</v>
      </c>
      <c r="E19">
        <v>259200</v>
      </c>
      <c r="F19">
        <v>259200</v>
      </c>
      <c r="G19">
        <v>259200</v>
      </c>
    </row>
    <row r="20" spans="1:7">
      <c r="A20" t="s">
        <v>80</v>
      </c>
      <c r="B20">
        <v>448</v>
      </c>
      <c r="C20">
        <v>448</v>
      </c>
      <c r="D20">
        <v>448</v>
      </c>
      <c r="E20">
        <v>1800</v>
      </c>
      <c r="F20">
        <v>1800</v>
      </c>
      <c r="G20">
        <v>1800</v>
      </c>
    </row>
    <row r="21" spans="1:7">
      <c r="A21" t="s">
        <v>86</v>
      </c>
      <c r="B21">
        <v>1353</v>
      </c>
      <c r="C21">
        <v>1353</v>
      </c>
      <c r="D21">
        <v>1353</v>
      </c>
      <c r="E21">
        <v>259200</v>
      </c>
      <c r="F21">
        <v>259200</v>
      </c>
      <c r="G21">
        <v>259200</v>
      </c>
    </row>
    <row r="22" spans="1:7">
      <c r="A22" t="s">
        <v>87</v>
      </c>
      <c r="B22">
        <v>11994</v>
      </c>
      <c r="C22">
        <v>11994</v>
      </c>
      <c r="D22">
        <v>11994</v>
      </c>
      <c r="E22">
        <v>259200</v>
      </c>
      <c r="F22">
        <v>259200</v>
      </c>
      <c r="G22">
        <v>259200</v>
      </c>
    </row>
    <row r="23" spans="1:7">
      <c r="A23" t="s">
        <v>94</v>
      </c>
      <c r="B23">
        <v>10462</v>
      </c>
      <c r="C23">
        <v>10462</v>
      </c>
      <c r="D23">
        <v>10462</v>
      </c>
      <c r="E23">
        <v>259200</v>
      </c>
      <c r="F23">
        <v>21600</v>
      </c>
      <c r="G23">
        <v>86400</v>
      </c>
    </row>
    <row r="24" spans="1:7">
      <c r="A24" t="s">
        <v>96</v>
      </c>
      <c r="B24">
        <v>9898</v>
      </c>
      <c r="C24">
        <v>9898</v>
      </c>
      <c r="D24">
        <v>9898</v>
      </c>
      <c r="E24">
        <v>259200</v>
      </c>
      <c r="F24">
        <v>259200</v>
      </c>
      <c r="G24">
        <v>259200</v>
      </c>
    </row>
    <row r="25" spans="1:7">
      <c r="A25" t="s">
        <v>98</v>
      </c>
      <c r="B25">
        <v>13453</v>
      </c>
      <c r="C25">
        <v>13453</v>
      </c>
      <c r="D25">
        <v>13453</v>
      </c>
      <c r="E25">
        <v>259200</v>
      </c>
      <c r="F25">
        <v>259200</v>
      </c>
      <c r="G25">
        <v>259200</v>
      </c>
    </row>
    <row r="26" spans="1:7">
      <c r="A26" t="s">
        <v>99</v>
      </c>
      <c r="B26">
        <v>19029</v>
      </c>
      <c r="C26">
        <v>19029</v>
      </c>
      <c r="D26">
        <v>19029</v>
      </c>
      <c r="E26">
        <v>86400</v>
      </c>
      <c r="F26">
        <v>259200</v>
      </c>
      <c r="G26">
        <v>259200</v>
      </c>
    </row>
    <row r="27" spans="1:7">
      <c r="A27" t="s">
        <v>104</v>
      </c>
      <c r="B27">
        <v>786</v>
      </c>
      <c r="C27">
        <v>786</v>
      </c>
      <c r="D27">
        <v>786</v>
      </c>
      <c r="E27">
        <v>259200</v>
      </c>
      <c r="F27">
        <v>259200</v>
      </c>
      <c r="G27">
        <v>259200</v>
      </c>
    </row>
    <row r="28" spans="1:7">
      <c r="A28" t="s">
        <v>110</v>
      </c>
      <c r="B28">
        <v>2545</v>
      </c>
      <c r="C28">
        <v>2545</v>
      </c>
      <c r="D28">
        <v>2545</v>
      </c>
      <c r="E28">
        <v>259200</v>
      </c>
      <c r="F28">
        <v>86400</v>
      </c>
      <c r="G28">
        <v>259200</v>
      </c>
    </row>
    <row r="29" spans="1:7">
      <c r="A29" t="s">
        <v>112</v>
      </c>
      <c r="B29">
        <v>364</v>
      </c>
      <c r="C29">
        <v>364</v>
      </c>
      <c r="D29">
        <v>364</v>
      </c>
      <c r="E29">
        <v>259200</v>
      </c>
      <c r="F29">
        <v>259200</v>
      </c>
      <c r="G29">
        <v>259200</v>
      </c>
    </row>
    <row r="30" spans="1:7">
      <c r="A30" t="s">
        <v>113</v>
      </c>
      <c r="B30">
        <v>10174</v>
      </c>
      <c r="C30">
        <v>10174</v>
      </c>
      <c r="D30">
        <v>10174</v>
      </c>
      <c r="E30">
        <v>21600</v>
      </c>
      <c r="F30">
        <v>21600</v>
      </c>
      <c r="G30">
        <v>21600</v>
      </c>
    </row>
    <row r="31" spans="1:7">
      <c r="A31" t="s">
        <v>115</v>
      </c>
      <c r="B31">
        <v>286</v>
      </c>
      <c r="C31">
        <v>286</v>
      </c>
      <c r="D31">
        <v>286</v>
      </c>
      <c r="E31">
        <v>259200</v>
      </c>
      <c r="F31">
        <v>259200</v>
      </c>
      <c r="G31">
        <v>259200</v>
      </c>
    </row>
    <row r="32" spans="1:7">
      <c r="A32" t="s">
        <v>123</v>
      </c>
      <c r="B32">
        <v>8072</v>
      </c>
      <c r="C32">
        <v>8072</v>
      </c>
      <c r="D32">
        <v>8072</v>
      </c>
      <c r="E32">
        <v>259200</v>
      </c>
      <c r="F32">
        <v>259200</v>
      </c>
      <c r="G32">
        <v>259200</v>
      </c>
    </row>
    <row r="33" spans="1:7">
      <c r="A33" t="s">
        <v>124</v>
      </c>
      <c r="B33">
        <v>15711</v>
      </c>
      <c r="C33">
        <v>15711</v>
      </c>
      <c r="D33">
        <v>15711</v>
      </c>
      <c r="E33">
        <v>300</v>
      </c>
      <c r="F33">
        <v>43200</v>
      </c>
      <c r="G33">
        <v>300</v>
      </c>
    </row>
    <row r="34" spans="1:7">
      <c r="A34" t="s">
        <v>127</v>
      </c>
      <c r="B34">
        <v>7533</v>
      </c>
      <c r="C34">
        <v>7533</v>
      </c>
      <c r="D34">
        <v>7533</v>
      </c>
      <c r="E34">
        <v>259200</v>
      </c>
      <c r="F34">
        <v>259200</v>
      </c>
      <c r="G34">
        <v>259200</v>
      </c>
    </row>
    <row r="35" spans="1:7">
      <c r="A35" t="s">
        <v>131</v>
      </c>
      <c r="B35">
        <v>15196</v>
      </c>
      <c r="C35">
        <v>15196</v>
      </c>
      <c r="D35">
        <v>15196</v>
      </c>
      <c r="E35">
        <v>259200</v>
      </c>
      <c r="F35">
        <v>259200</v>
      </c>
      <c r="G35">
        <v>259200</v>
      </c>
    </row>
    <row r="36" spans="1:7">
      <c r="A36" t="s">
        <v>132</v>
      </c>
      <c r="B36">
        <v>12307</v>
      </c>
      <c r="C36">
        <v>12307</v>
      </c>
      <c r="D36">
        <v>12307</v>
      </c>
      <c r="E36">
        <v>259200</v>
      </c>
      <c r="F36">
        <v>259200</v>
      </c>
      <c r="G36">
        <v>259200</v>
      </c>
    </row>
    <row r="37" spans="1:7">
      <c r="A37" t="s">
        <v>156</v>
      </c>
      <c r="B37">
        <v>49</v>
      </c>
      <c r="C37">
        <v>49</v>
      </c>
      <c r="D37">
        <v>49</v>
      </c>
      <c r="E37">
        <v>259200</v>
      </c>
      <c r="F37">
        <v>86400</v>
      </c>
      <c r="G37">
        <v>259200</v>
      </c>
    </row>
    <row r="38" spans="1:7">
      <c r="A38" t="s">
        <v>157</v>
      </c>
      <c r="B38">
        <v>19494</v>
      </c>
      <c r="C38">
        <v>19494</v>
      </c>
      <c r="D38">
        <v>19494</v>
      </c>
      <c r="E38">
        <v>259200</v>
      </c>
      <c r="F38">
        <v>259200</v>
      </c>
      <c r="G38">
        <v>259200</v>
      </c>
    </row>
    <row r="39" spans="1:7">
      <c r="A39" t="s">
        <v>163</v>
      </c>
      <c r="B39">
        <v>1593</v>
      </c>
      <c r="C39">
        <v>1593</v>
      </c>
      <c r="D39">
        <v>1593</v>
      </c>
      <c r="E39">
        <v>86400</v>
      </c>
      <c r="F39">
        <v>259200</v>
      </c>
      <c r="G39">
        <v>259200</v>
      </c>
    </row>
    <row r="40" spans="1:7">
      <c r="A40" t="s">
        <v>167</v>
      </c>
      <c r="B40">
        <v>8498</v>
      </c>
      <c r="C40">
        <v>8498</v>
      </c>
      <c r="D40">
        <v>8498</v>
      </c>
      <c r="E40">
        <v>259200</v>
      </c>
      <c r="F40">
        <v>259200</v>
      </c>
      <c r="G40">
        <v>259200</v>
      </c>
    </row>
    <row r="41" spans="1:7">
      <c r="A41" t="s">
        <v>170</v>
      </c>
      <c r="B41">
        <v>7574</v>
      </c>
      <c r="C41">
        <v>7574</v>
      </c>
      <c r="D41">
        <v>7574</v>
      </c>
      <c r="E41">
        <v>259200</v>
      </c>
      <c r="F41">
        <v>259200</v>
      </c>
      <c r="G41">
        <v>259200</v>
      </c>
    </row>
    <row r="42" spans="1:7">
      <c r="A42" t="s">
        <v>173</v>
      </c>
      <c r="B42">
        <v>16234</v>
      </c>
      <c r="C42">
        <v>16234</v>
      </c>
      <c r="D42">
        <v>16234</v>
      </c>
      <c r="E42">
        <v>259200</v>
      </c>
      <c r="F42">
        <v>259200</v>
      </c>
      <c r="G42">
        <v>259200</v>
      </c>
    </row>
    <row r="43" spans="1:7">
      <c r="A43" t="s">
        <v>178</v>
      </c>
      <c r="B43">
        <v>309</v>
      </c>
      <c r="C43">
        <v>309</v>
      </c>
      <c r="D43">
        <v>309</v>
      </c>
      <c r="E43">
        <v>259200</v>
      </c>
      <c r="F43">
        <v>259200</v>
      </c>
      <c r="G43">
        <v>259200</v>
      </c>
    </row>
    <row r="44" spans="1:7">
      <c r="A44" t="s">
        <v>186</v>
      </c>
      <c r="B44">
        <v>4056</v>
      </c>
      <c r="C44">
        <v>4056</v>
      </c>
      <c r="D44">
        <v>4056</v>
      </c>
      <c r="E44">
        <v>259200</v>
      </c>
      <c r="F44">
        <v>259200</v>
      </c>
      <c r="G44">
        <v>259200</v>
      </c>
    </row>
    <row r="45" spans="1:7">
      <c r="A45" t="s">
        <v>192</v>
      </c>
      <c r="B45">
        <v>127</v>
      </c>
      <c r="C45">
        <v>127</v>
      </c>
      <c r="D45">
        <v>127</v>
      </c>
      <c r="E45">
        <v>259200</v>
      </c>
      <c r="F45">
        <v>259200</v>
      </c>
      <c r="G45">
        <v>259200</v>
      </c>
    </row>
    <row r="46" spans="1:7">
      <c r="A46" t="s">
        <v>193</v>
      </c>
      <c r="B46">
        <v>287</v>
      </c>
      <c r="C46">
        <v>287</v>
      </c>
      <c r="D46">
        <v>287</v>
      </c>
      <c r="E46">
        <v>259200</v>
      </c>
      <c r="F46">
        <v>259200</v>
      </c>
      <c r="G46">
        <v>259200</v>
      </c>
    </row>
    <row r="47" spans="1:7">
      <c r="A47" t="s">
        <v>196</v>
      </c>
      <c r="B47">
        <v>13366</v>
      </c>
      <c r="C47">
        <v>13366</v>
      </c>
      <c r="D47">
        <v>13366</v>
      </c>
      <c r="E47">
        <v>259200</v>
      </c>
      <c r="F47">
        <v>21600</v>
      </c>
      <c r="G47">
        <v>21600</v>
      </c>
    </row>
    <row r="48" spans="1:7">
      <c r="A48" t="s">
        <v>198</v>
      </c>
      <c r="B48">
        <v>15773</v>
      </c>
      <c r="C48">
        <v>15773</v>
      </c>
      <c r="D48">
        <v>15773</v>
      </c>
      <c r="E48">
        <v>259200</v>
      </c>
      <c r="F48">
        <v>259200</v>
      </c>
      <c r="G48">
        <v>259200</v>
      </c>
    </row>
    <row r="49" spans="1:7">
      <c r="A49" t="s">
        <v>199</v>
      </c>
      <c r="B49">
        <v>460</v>
      </c>
      <c r="C49">
        <v>460</v>
      </c>
      <c r="D49">
        <v>460</v>
      </c>
      <c r="E49">
        <v>259200</v>
      </c>
      <c r="F49">
        <v>259200</v>
      </c>
      <c r="G49">
        <v>259200</v>
      </c>
    </row>
    <row r="50" spans="1:7">
      <c r="A50" t="s">
        <v>200</v>
      </c>
      <c r="B50">
        <v>22603</v>
      </c>
      <c r="C50">
        <v>22603</v>
      </c>
      <c r="D50">
        <v>22603</v>
      </c>
      <c r="E50">
        <v>259200</v>
      </c>
      <c r="F50">
        <v>259200</v>
      </c>
      <c r="G50">
        <v>259200</v>
      </c>
    </row>
    <row r="51" spans="1:7">
      <c r="A51" t="s">
        <v>202</v>
      </c>
      <c r="B51">
        <v>1957</v>
      </c>
      <c r="C51">
        <v>1957</v>
      </c>
      <c r="D51">
        <v>1957</v>
      </c>
      <c r="E51">
        <v>259200</v>
      </c>
      <c r="F51">
        <v>259200</v>
      </c>
      <c r="G51">
        <v>259200</v>
      </c>
    </row>
    <row r="52" spans="1:7">
      <c r="A52" t="s">
        <v>205</v>
      </c>
      <c r="B52">
        <v>43</v>
      </c>
      <c r="C52">
        <v>43</v>
      </c>
      <c r="D52">
        <v>43</v>
      </c>
      <c r="E52">
        <v>259200</v>
      </c>
      <c r="F52">
        <v>86400</v>
      </c>
      <c r="G52">
        <v>7200</v>
      </c>
    </row>
    <row r="53" spans="1:7">
      <c r="A53" t="s">
        <v>207</v>
      </c>
      <c r="B53">
        <v>7519</v>
      </c>
      <c r="C53">
        <v>7519</v>
      </c>
      <c r="D53">
        <v>7519</v>
      </c>
      <c r="E53">
        <v>259200</v>
      </c>
      <c r="F53">
        <v>21600</v>
      </c>
      <c r="G53">
        <v>259200</v>
      </c>
    </row>
    <row r="54" spans="1:7">
      <c r="A54" t="s">
        <v>223</v>
      </c>
      <c r="B54">
        <v>20192</v>
      </c>
      <c r="C54">
        <v>20192</v>
      </c>
      <c r="D54">
        <v>20192</v>
      </c>
      <c r="E54">
        <v>259200</v>
      </c>
      <c r="F54">
        <v>259200</v>
      </c>
      <c r="G54">
        <v>259200</v>
      </c>
    </row>
    <row r="55" spans="1:7">
      <c r="A55" t="s">
        <v>227</v>
      </c>
      <c r="B55">
        <v>3559</v>
      </c>
      <c r="C55">
        <v>3559</v>
      </c>
      <c r="D55">
        <v>3559</v>
      </c>
      <c r="E55">
        <v>86400</v>
      </c>
      <c r="F55">
        <v>259200</v>
      </c>
      <c r="G55">
        <v>259200</v>
      </c>
    </row>
    <row r="56" spans="1:7">
      <c r="A56" t="s">
        <v>228</v>
      </c>
      <c r="B56">
        <v>50</v>
      </c>
      <c r="C56">
        <v>50</v>
      </c>
      <c r="D56">
        <v>50</v>
      </c>
      <c r="E56">
        <v>259200</v>
      </c>
      <c r="F56">
        <v>86400</v>
      </c>
      <c r="G56">
        <v>21600</v>
      </c>
    </row>
    <row r="57" spans="1:7">
      <c r="A57" t="s">
        <v>230</v>
      </c>
      <c r="B57">
        <v>25227</v>
      </c>
      <c r="C57">
        <v>25227</v>
      </c>
      <c r="D57">
        <v>25227</v>
      </c>
      <c r="E57">
        <v>259200</v>
      </c>
      <c r="F57">
        <v>259200</v>
      </c>
      <c r="G57">
        <v>259200</v>
      </c>
    </row>
    <row r="58" spans="1:7">
      <c r="A58" t="s">
        <v>235</v>
      </c>
      <c r="B58">
        <v>11896</v>
      </c>
      <c r="C58">
        <v>11896</v>
      </c>
      <c r="D58">
        <v>11896</v>
      </c>
      <c r="E58">
        <v>259200</v>
      </c>
      <c r="F58">
        <v>259200</v>
      </c>
      <c r="G58">
        <v>259200</v>
      </c>
    </row>
    <row r="59" spans="1:7">
      <c r="A59" t="s">
        <v>242</v>
      </c>
      <c r="B59">
        <v>33558</v>
      </c>
      <c r="C59">
        <v>33558</v>
      </c>
      <c r="D59">
        <v>33558</v>
      </c>
      <c r="E59">
        <v>259200</v>
      </c>
      <c r="F59">
        <v>259200</v>
      </c>
      <c r="G59">
        <v>259200</v>
      </c>
    </row>
    <row r="60" spans="1:7">
      <c r="A60" t="s">
        <v>246</v>
      </c>
      <c r="B60">
        <v>7791</v>
      </c>
      <c r="C60">
        <v>7791</v>
      </c>
      <c r="D60">
        <v>7791</v>
      </c>
      <c r="E60">
        <v>21600</v>
      </c>
      <c r="F60">
        <v>21600</v>
      </c>
      <c r="G60">
        <v>21600</v>
      </c>
    </row>
    <row r="62" spans="1:7">
      <c r="B62">
        <f t="shared" ref="B62:G62" si="0">COUNT(B$2:B$60)</f>
        <v>59</v>
      </c>
      <c r="C62">
        <f t="shared" si="0"/>
        <v>59</v>
      </c>
      <c r="D62">
        <f t="shared" si="0"/>
        <v>59</v>
      </c>
      <c r="E62">
        <f t="shared" si="0"/>
        <v>59</v>
      </c>
      <c r="F62">
        <f t="shared" si="0"/>
        <v>59</v>
      </c>
      <c r="G62">
        <f t="shared" si="0"/>
        <v>59</v>
      </c>
    </row>
    <row r="63" spans="1:7">
      <c r="B63" s="1">
        <f t="shared" ref="B63:G63" si="1">AVERAGE(B$1:B$60)</f>
        <v>8811.4745762711864</v>
      </c>
      <c r="C63" s="1">
        <f t="shared" si="1"/>
        <v>8811.4745762711864</v>
      </c>
      <c r="D63" s="1">
        <f t="shared" si="1"/>
        <v>8811.4745762711864</v>
      </c>
      <c r="E63" s="1">
        <f t="shared" si="1"/>
        <v>225920.33898305084</v>
      </c>
      <c r="F63" s="1">
        <f t="shared" si="1"/>
        <v>215298.30508474575</v>
      </c>
      <c r="G63" s="1">
        <f t="shared" si="1"/>
        <v>209201.69491525425</v>
      </c>
    </row>
    <row r="64" spans="1:7">
      <c r="B64" s="1">
        <f t="shared" ref="B64:G64" si="2">STDEV(B$1:B$60)</f>
        <v>7712.9993324211237</v>
      </c>
      <c r="C64" s="1">
        <f t="shared" si="2"/>
        <v>7712.9993324211237</v>
      </c>
      <c r="D64" s="1">
        <f t="shared" si="2"/>
        <v>7712.9993324211237</v>
      </c>
      <c r="E64" s="1">
        <f t="shared" si="2"/>
        <v>80251.346061674834</v>
      </c>
      <c r="F64" s="1">
        <f t="shared" si="2"/>
        <v>88800.290251788407</v>
      </c>
      <c r="G64" s="1">
        <f t="shared" si="2"/>
        <v>95957.408819864228</v>
      </c>
    </row>
    <row r="65" spans="2:7">
      <c r="B65" s="1">
        <f>B64/B63</f>
        <v>0.87533582099774809</v>
      </c>
      <c r="C65" s="1">
        <f t="shared" ref="C65:G65" si="3">C64/C63</f>
        <v>0.87533582099774809</v>
      </c>
      <c r="D65" s="1">
        <f t="shared" si="3"/>
        <v>0.87533582099774809</v>
      </c>
      <c r="E65" s="1">
        <f t="shared" si="3"/>
        <v>0.3552196602701429</v>
      </c>
      <c r="F65" s="1">
        <f t="shared" si="3"/>
        <v>0.4124523424224581</v>
      </c>
      <c r="G65" s="1">
        <f t="shared" si="3"/>
        <v>0.45868370645245354</v>
      </c>
    </row>
    <row r="66" spans="2:7">
      <c r="B66">
        <f t="shared" ref="B66:G66" si="4">B62*B63</f>
        <v>519877</v>
      </c>
      <c r="C66">
        <f t="shared" si="4"/>
        <v>519877</v>
      </c>
      <c r="D66">
        <f t="shared" si="4"/>
        <v>519877</v>
      </c>
      <c r="E66">
        <f t="shared" si="4"/>
        <v>13329300</v>
      </c>
      <c r="F66">
        <f t="shared" si="4"/>
        <v>12702600</v>
      </c>
      <c r="G66">
        <f t="shared" si="4"/>
        <v>12342900</v>
      </c>
    </row>
    <row r="67" spans="2:7">
      <c r="C67">
        <f>C66/B66</f>
        <v>1</v>
      </c>
      <c r="D67">
        <f>D66/B66</f>
        <v>1</v>
      </c>
      <c r="F67">
        <f>F66/E66</f>
        <v>0.95298327744142608</v>
      </c>
      <c r="G67">
        <f>G66/E66</f>
        <v>0.92599761427831917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B1" workbookViewId="0">
      <selection activeCell="O2" activeCellId="1" sqref="D2:G13 O2:P13"/>
    </sheetView>
  </sheetViews>
  <sheetFormatPr baseColWidth="10" defaultColWidth="19.5" defaultRowHeight="15" x14ac:dyDescent="0"/>
  <cols>
    <col min="14" max="14" width="19.5" style="8"/>
    <col min="17" max="17" width="19.5" style="8"/>
  </cols>
  <sheetData>
    <row r="1" spans="1:19">
      <c r="A1" t="s">
        <v>0</v>
      </c>
      <c r="B1" t="s">
        <v>250</v>
      </c>
      <c r="C1" t="s">
        <v>251</v>
      </c>
      <c r="D1" t="s">
        <v>252</v>
      </c>
      <c r="E1" t="s">
        <v>285</v>
      </c>
      <c r="F1" t="s">
        <v>276</v>
      </c>
      <c r="H1" t="s">
        <v>277</v>
      </c>
      <c r="I1" t="s">
        <v>278</v>
      </c>
      <c r="J1" t="s">
        <v>279</v>
      </c>
      <c r="K1" s="9" t="s">
        <v>281</v>
      </c>
      <c r="L1" s="9"/>
      <c r="M1" s="9"/>
      <c r="N1" s="10"/>
      <c r="O1" s="9"/>
      <c r="P1" s="9"/>
    </row>
    <row r="2" spans="1:19">
      <c r="A2" t="s">
        <v>80</v>
      </c>
      <c r="B2">
        <v>448</v>
      </c>
      <c r="C2">
        <v>1800</v>
      </c>
      <c r="D2" t="s">
        <v>252</v>
      </c>
      <c r="E2" t="s">
        <v>284</v>
      </c>
      <c r="F2" t="s">
        <v>280</v>
      </c>
      <c r="G2" t="s">
        <v>286</v>
      </c>
      <c r="H2">
        <v>1602027</v>
      </c>
      <c r="I2">
        <v>1167723</v>
      </c>
      <c r="J2">
        <v>1479236</v>
      </c>
      <c r="K2" s="9" t="s">
        <v>271</v>
      </c>
      <c r="L2" s="9" t="s">
        <v>272</v>
      </c>
      <c r="M2" s="9" t="s">
        <v>273</v>
      </c>
      <c r="N2" s="10" t="s">
        <v>282</v>
      </c>
      <c r="O2" s="9" t="s">
        <v>274</v>
      </c>
      <c r="P2" s="9" t="s">
        <v>275</v>
      </c>
      <c r="Q2" s="10" t="s">
        <v>283</v>
      </c>
    </row>
    <row r="3" spans="1:19">
      <c r="A3" t="s">
        <v>64</v>
      </c>
      <c r="B3">
        <v>11178</v>
      </c>
      <c r="C3">
        <v>21600</v>
      </c>
      <c r="D3">
        <v>0</v>
      </c>
      <c r="E3">
        <v>59</v>
      </c>
      <c r="F3">
        <f>SUM(B2:B60)</f>
        <v>519877</v>
      </c>
      <c r="G3">
        <f>E3/132</f>
        <v>0.44696969696969696</v>
      </c>
      <c r="H3">
        <f>$F3/H$2</f>
        <v>0.32451200884878967</v>
      </c>
      <c r="I3">
        <f t="shared" ref="I3:J13" si="0">$F3/I$2</f>
        <v>0.44520575513199623</v>
      </c>
      <c r="J3">
        <f t="shared" si="0"/>
        <v>0.35144966726066701</v>
      </c>
      <c r="K3" s="13">
        <f>F3*8*$L$47</f>
        <v>1.1666455781599998</v>
      </c>
      <c r="L3" s="10">
        <f>F3*8*$L$48</f>
        <v>2.2467628284400001</v>
      </c>
      <c r="M3" s="10">
        <f>F3*8*$L$46</f>
        <v>5.0457598013600053</v>
      </c>
      <c r="N3" s="10">
        <f>($I$2-F3)*$L$46*8</f>
        <v>6.2877859652800066</v>
      </c>
      <c r="O3" s="10">
        <f>1-((K3+N3)/$N$13)</f>
        <v>0.34226836888223222</v>
      </c>
      <c r="P3" s="10">
        <f>1-((L3+N3)/$N$13)</f>
        <v>0.2469656919865959</v>
      </c>
      <c r="Q3" s="4">
        <f>1-(MAX((F3/($M$47*1000)),($I$2-F3)/($M$46*1000))/($I$2/($M$46*1000)))</f>
        <v>0.44520575513199623</v>
      </c>
      <c r="R3" s="4">
        <f>(F3/($M$47*1000))/($I$2/($M$46*1000))</f>
        <v>0.13356172653959886</v>
      </c>
      <c r="S3" s="4">
        <f>(($I$2-I3)/($M$46*1000))/($I$2/($M$46*1000))</f>
        <v>0.99999961874027055</v>
      </c>
    </row>
    <row r="4" spans="1:19">
      <c r="A4" t="s">
        <v>94</v>
      </c>
      <c r="B4">
        <v>10462</v>
      </c>
      <c r="C4">
        <v>21600</v>
      </c>
      <c r="D4">
        <v>1799</v>
      </c>
      <c r="E4">
        <v>59</v>
      </c>
      <c r="F4">
        <f>F3</f>
        <v>519877</v>
      </c>
      <c r="G4">
        <f t="shared" ref="G4:G13" si="1">E4/132</f>
        <v>0.44696969696969696</v>
      </c>
      <c r="H4">
        <f t="shared" ref="H4:J4" si="2">H3</f>
        <v>0.32451200884878967</v>
      </c>
      <c r="I4">
        <f t="shared" si="2"/>
        <v>0.44520575513199623</v>
      </c>
      <c r="J4">
        <f t="shared" si="2"/>
        <v>0.35144966726066701</v>
      </c>
      <c r="K4" s="10">
        <f t="shared" ref="K4:K13" si="3">F4*8*$L$47</f>
        <v>1.1666455781599998</v>
      </c>
      <c r="L4" s="10">
        <f t="shared" ref="L4:L13" si="4">F4*8*$L$48</f>
        <v>2.2467628284400001</v>
      </c>
      <c r="M4" s="10">
        <f t="shared" ref="M4:M13" si="5">F4*8*$L$46</f>
        <v>5.0457598013600053</v>
      </c>
      <c r="N4" s="10">
        <f t="shared" ref="N4:N13" si="6">($I$2-F4)*$L$46*8</f>
        <v>6.2877859652800066</v>
      </c>
      <c r="O4" s="10">
        <f t="shared" ref="O4:O13" si="7">1-((K4+N4)/$N$13)</f>
        <v>0.34226836888223222</v>
      </c>
      <c r="P4" s="10">
        <f t="shared" ref="P4:P13" si="8">1-((L4+N4)/$N$13)</f>
        <v>0.2469656919865959</v>
      </c>
      <c r="Q4" s="4">
        <f t="shared" ref="Q4:Q13" si="9">1-(MAX((F4/($M$47*1000)),($I$2-F4)/($M$46*1000))/($I$2/($M$46*1000)))</f>
        <v>0.44520575513199623</v>
      </c>
    </row>
    <row r="5" spans="1:19">
      <c r="A5" t="s">
        <v>196</v>
      </c>
      <c r="B5">
        <v>13366</v>
      </c>
      <c r="C5">
        <v>21600</v>
      </c>
      <c r="D5">
        <v>1800</v>
      </c>
      <c r="E5">
        <v>58</v>
      </c>
      <c r="F5">
        <f>SUM(B3:B60)</f>
        <v>519429</v>
      </c>
      <c r="G5">
        <f t="shared" si="1"/>
        <v>0.43939393939393939</v>
      </c>
      <c r="H5">
        <f t="shared" ref="H5:H13" si="10">$F5/H$2</f>
        <v>0.32423236312496606</v>
      </c>
      <c r="I5">
        <f t="shared" si="0"/>
        <v>0.44482210250204884</v>
      </c>
      <c r="J5">
        <f t="shared" si="0"/>
        <v>0.35114680821721483</v>
      </c>
      <c r="K5" s="10">
        <f t="shared" si="3"/>
        <v>1.1656402303199997</v>
      </c>
      <c r="L5" s="10">
        <f t="shared" si="4"/>
        <v>2.2448266978800002</v>
      </c>
      <c r="M5" s="10">
        <f t="shared" si="5"/>
        <v>5.0414116567200047</v>
      </c>
      <c r="N5" s="10">
        <f t="shared" si="6"/>
        <v>6.2921341099200063</v>
      </c>
      <c r="O5" s="10">
        <f t="shared" si="7"/>
        <v>0.34197342175193179</v>
      </c>
      <c r="P5" s="10">
        <f t="shared" si="8"/>
        <v>0.24675287120396838</v>
      </c>
      <c r="Q5" s="4">
        <f t="shared" si="9"/>
        <v>0.44482210250204879</v>
      </c>
    </row>
    <row r="6" spans="1:19">
      <c r="A6" t="s">
        <v>113</v>
      </c>
      <c r="B6">
        <v>10174</v>
      </c>
      <c r="C6">
        <v>21600</v>
      </c>
      <c r="D6">
        <v>21599</v>
      </c>
      <c r="E6">
        <v>58</v>
      </c>
      <c r="F6">
        <f>F5</f>
        <v>519429</v>
      </c>
      <c r="G6">
        <f t="shared" si="1"/>
        <v>0.43939393939393939</v>
      </c>
      <c r="H6">
        <f t="shared" ref="H6:J6" si="11">H5</f>
        <v>0.32423236312496606</v>
      </c>
      <c r="I6">
        <f t="shared" si="11"/>
        <v>0.44482210250204884</v>
      </c>
      <c r="J6">
        <f t="shared" si="11"/>
        <v>0.35114680821721483</v>
      </c>
      <c r="K6" s="10">
        <f t="shared" si="3"/>
        <v>1.1656402303199997</v>
      </c>
      <c r="L6" s="10">
        <f t="shared" si="4"/>
        <v>2.2448266978800002</v>
      </c>
      <c r="M6" s="10">
        <f t="shared" si="5"/>
        <v>5.0414116567200047</v>
      </c>
      <c r="N6" s="10">
        <f t="shared" si="6"/>
        <v>6.2921341099200063</v>
      </c>
      <c r="O6" s="10">
        <f t="shared" si="7"/>
        <v>0.34197342175193179</v>
      </c>
      <c r="P6" s="10">
        <f t="shared" si="8"/>
        <v>0.24675287120396838</v>
      </c>
      <c r="Q6" s="4">
        <f t="shared" si="9"/>
        <v>0.44482210250204879</v>
      </c>
    </row>
    <row r="7" spans="1:19">
      <c r="A7" t="s">
        <v>246</v>
      </c>
      <c r="B7">
        <v>7791</v>
      </c>
      <c r="C7">
        <v>21600</v>
      </c>
      <c r="D7">
        <v>21600</v>
      </c>
      <c r="E7">
        <v>52</v>
      </c>
      <c r="F7">
        <f>SUM(B9:B60)</f>
        <v>458939</v>
      </c>
      <c r="G7">
        <f t="shared" si="1"/>
        <v>0.39393939393939392</v>
      </c>
      <c r="H7">
        <f t="shared" si="10"/>
        <v>0.28647394831672623</v>
      </c>
      <c r="I7">
        <f t="shared" si="0"/>
        <v>0.39302043378438206</v>
      </c>
      <c r="J7">
        <f t="shared" si="0"/>
        <v>0.31025407710466757</v>
      </c>
      <c r="K7" s="10">
        <f t="shared" si="3"/>
        <v>1.0298958311199999</v>
      </c>
      <c r="L7" s="10">
        <f t="shared" si="4"/>
        <v>1.98340585508</v>
      </c>
      <c r="M7" s="10">
        <f t="shared" si="5"/>
        <v>4.4543150735200046</v>
      </c>
      <c r="N7" s="10">
        <f t="shared" si="6"/>
        <v>6.8792306931200065</v>
      </c>
      <c r="O7" s="10">
        <f t="shared" si="7"/>
        <v>0.30214897552006104</v>
      </c>
      <c r="P7" s="10">
        <f t="shared" si="8"/>
        <v>0.21801731508536892</v>
      </c>
      <c r="Q7" s="4">
        <f t="shared" si="9"/>
        <v>0.39302043378438212</v>
      </c>
    </row>
    <row r="8" spans="1:19">
      <c r="A8" t="s">
        <v>207</v>
      </c>
      <c r="B8">
        <v>7519</v>
      </c>
      <c r="C8">
        <v>21600</v>
      </c>
      <c r="D8">
        <v>43199</v>
      </c>
      <c r="E8">
        <v>52</v>
      </c>
      <c r="F8">
        <f>F7</f>
        <v>458939</v>
      </c>
      <c r="G8">
        <f t="shared" si="1"/>
        <v>0.39393939393939392</v>
      </c>
      <c r="H8">
        <f t="shared" ref="H8:J8" si="12">H7</f>
        <v>0.28647394831672623</v>
      </c>
      <c r="I8">
        <f t="shared" si="12"/>
        <v>0.39302043378438206</v>
      </c>
      <c r="J8">
        <f t="shared" si="12"/>
        <v>0.31025407710466757</v>
      </c>
      <c r="K8" s="10">
        <f t="shared" si="3"/>
        <v>1.0298958311199999</v>
      </c>
      <c r="L8" s="10">
        <f t="shared" si="4"/>
        <v>1.98340585508</v>
      </c>
      <c r="M8" s="10">
        <f t="shared" si="5"/>
        <v>4.4543150735200046</v>
      </c>
      <c r="N8" s="10">
        <f t="shared" si="6"/>
        <v>6.8792306931200065</v>
      </c>
      <c r="O8" s="10">
        <f t="shared" si="7"/>
        <v>0.30214897552006104</v>
      </c>
      <c r="P8" s="10">
        <f t="shared" si="8"/>
        <v>0.21801731508536892</v>
      </c>
      <c r="Q8" s="4">
        <f t="shared" si="9"/>
        <v>0.39302043378438212</v>
      </c>
    </row>
    <row r="9" spans="1:19">
      <c r="A9" t="s">
        <v>124</v>
      </c>
      <c r="B9">
        <v>15711</v>
      </c>
      <c r="C9">
        <v>43200</v>
      </c>
      <c r="D9">
        <v>43200</v>
      </c>
      <c r="E9">
        <v>51</v>
      </c>
      <c r="F9">
        <f>SUM(B10:B60)</f>
        <v>443228</v>
      </c>
      <c r="G9">
        <f t="shared" si="1"/>
        <v>0.38636363636363635</v>
      </c>
      <c r="H9">
        <f t="shared" si="10"/>
        <v>0.27666699749754531</v>
      </c>
      <c r="I9">
        <f t="shared" si="0"/>
        <v>0.37956604434442071</v>
      </c>
      <c r="J9">
        <f t="shared" si="0"/>
        <v>0.29963305381967448</v>
      </c>
      <c r="K9" s="10">
        <f t="shared" si="3"/>
        <v>0.99463909023999986</v>
      </c>
      <c r="L9" s="10">
        <f t="shared" si="4"/>
        <v>1.9155073121600001</v>
      </c>
      <c r="M9" s="10">
        <f t="shared" si="5"/>
        <v>4.3018291350400046</v>
      </c>
      <c r="N9" s="10">
        <f t="shared" si="6"/>
        <v>7.0317166316000073</v>
      </c>
      <c r="O9" s="10">
        <f t="shared" si="7"/>
        <v>0.29180541667150883</v>
      </c>
      <c r="P9" s="10">
        <f t="shared" si="8"/>
        <v>0.21055386125532549</v>
      </c>
      <c r="Q9" s="4">
        <f t="shared" si="9"/>
        <v>0.37956604434442065</v>
      </c>
    </row>
    <row r="10" spans="1:19">
      <c r="A10" t="s">
        <v>156</v>
      </c>
      <c r="B10">
        <v>49</v>
      </c>
      <c r="C10">
        <v>86400</v>
      </c>
      <c r="D10">
        <v>86399</v>
      </c>
      <c r="E10">
        <v>51</v>
      </c>
      <c r="F10">
        <f t="shared" ref="F10:J10" si="13">F9</f>
        <v>443228</v>
      </c>
      <c r="G10">
        <f t="shared" si="1"/>
        <v>0.38636363636363635</v>
      </c>
      <c r="H10">
        <f t="shared" si="13"/>
        <v>0.27666699749754531</v>
      </c>
      <c r="I10">
        <f t="shared" si="13"/>
        <v>0.37956604434442071</v>
      </c>
      <c r="J10">
        <f t="shared" si="13"/>
        <v>0.29963305381967448</v>
      </c>
      <c r="K10" s="10">
        <f t="shared" si="3"/>
        <v>0.99463909023999986</v>
      </c>
      <c r="L10" s="10">
        <f t="shared" si="4"/>
        <v>1.9155073121600001</v>
      </c>
      <c r="M10" s="10">
        <f t="shared" si="5"/>
        <v>4.3018291350400046</v>
      </c>
      <c r="N10" s="10">
        <f t="shared" si="6"/>
        <v>7.0317166316000073</v>
      </c>
      <c r="O10" s="10">
        <f t="shared" si="7"/>
        <v>0.29180541667150883</v>
      </c>
      <c r="P10" s="10">
        <f t="shared" si="8"/>
        <v>0.21055386125532549</v>
      </c>
      <c r="Q10" s="4">
        <f t="shared" si="9"/>
        <v>0.37956604434442065</v>
      </c>
    </row>
    <row r="11" spans="1:19">
      <c r="A11" t="s">
        <v>205</v>
      </c>
      <c r="B11">
        <v>43</v>
      </c>
      <c r="C11">
        <v>86400</v>
      </c>
      <c r="D11">
        <v>86400</v>
      </c>
      <c r="E11">
        <v>47</v>
      </c>
      <c r="F11">
        <f>SUM(B14:B60)</f>
        <v>440541</v>
      </c>
      <c r="G11">
        <f t="shared" si="1"/>
        <v>0.35606060606060608</v>
      </c>
      <c r="H11">
        <f t="shared" si="10"/>
        <v>0.27498974736380849</v>
      </c>
      <c r="I11">
        <f t="shared" si="0"/>
        <v>0.37726498493221422</v>
      </c>
      <c r="J11">
        <f t="shared" si="0"/>
        <v>0.29781657558361208</v>
      </c>
      <c r="K11" s="10">
        <f t="shared" si="3"/>
        <v>0.98860924727999988</v>
      </c>
      <c r="L11" s="10">
        <f t="shared" si="4"/>
        <v>1.9038948505200002</v>
      </c>
      <c r="M11" s="10">
        <f t="shared" si="5"/>
        <v>4.2757499728800044</v>
      </c>
      <c r="N11" s="10">
        <f t="shared" si="6"/>
        <v>7.0577957937600067</v>
      </c>
      <c r="O11" s="10">
        <f t="shared" si="7"/>
        <v>0.29003639225383593</v>
      </c>
      <c r="P11" s="10">
        <f t="shared" si="8"/>
        <v>0.20927741160595104</v>
      </c>
      <c r="Q11" s="4">
        <f t="shared" si="9"/>
        <v>0.37726498493221428</v>
      </c>
    </row>
    <row r="12" spans="1:19">
      <c r="A12" t="s">
        <v>228</v>
      </c>
      <c r="B12">
        <v>50</v>
      </c>
      <c r="C12">
        <v>86400</v>
      </c>
      <c r="D12">
        <v>259199</v>
      </c>
      <c r="E12">
        <v>47</v>
      </c>
      <c r="F12">
        <f>F11</f>
        <v>440541</v>
      </c>
      <c r="G12">
        <f t="shared" si="1"/>
        <v>0.35606060606060608</v>
      </c>
      <c r="H12">
        <f t="shared" ref="H12:J12" si="14">H11</f>
        <v>0.27498974736380849</v>
      </c>
      <c r="I12">
        <f t="shared" si="14"/>
        <v>0.37726498493221422</v>
      </c>
      <c r="J12">
        <f t="shared" si="14"/>
        <v>0.29781657558361208</v>
      </c>
      <c r="K12" s="10">
        <f t="shared" si="3"/>
        <v>0.98860924727999988</v>
      </c>
      <c r="L12" s="10">
        <f t="shared" si="4"/>
        <v>1.9038948505200002</v>
      </c>
      <c r="M12" s="10">
        <f t="shared" si="5"/>
        <v>4.2757499728800044</v>
      </c>
      <c r="N12" s="10">
        <f t="shared" si="6"/>
        <v>7.0577957937600067</v>
      </c>
      <c r="O12" s="10">
        <f t="shared" si="7"/>
        <v>0.29003639225383593</v>
      </c>
      <c r="P12" s="10">
        <f t="shared" si="8"/>
        <v>0.20927741160595104</v>
      </c>
      <c r="Q12" s="4">
        <f t="shared" si="9"/>
        <v>0.37726498493221428</v>
      </c>
    </row>
    <row r="13" spans="1:19">
      <c r="A13" t="s">
        <v>110</v>
      </c>
      <c r="B13">
        <v>2545</v>
      </c>
      <c r="C13">
        <v>86400</v>
      </c>
      <c r="D13">
        <v>259200</v>
      </c>
      <c r="E13">
        <v>0</v>
      </c>
      <c r="F13">
        <v>0</v>
      </c>
      <c r="G13">
        <f t="shared" si="1"/>
        <v>0</v>
      </c>
      <c r="H13">
        <f t="shared" si="10"/>
        <v>0</v>
      </c>
      <c r="I13">
        <f t="shared" si="0"/>
        <v>0</v>
      </c>
      <c r="J13">
        <f t="shared" si="0"/>
        <v>0</v>
      </c>
      <c r="K13" s="10">
        <f t="shared" si="3"/>
        <v>0</v>
      </c>
      <c r="L13" s="10">
        <f t="shared" si="4"/>
        <v>0</v>
      </c>
      <c r="M13" s="10">
        <f t="shared" si="5"/>
        <v>0</v>
      </c>
      <c r="N13" s="10">
        <f t="shared" si="6"/>
        <v>11.333545766640011</v>
      </c>
      <c r="O13" s="10">
        <f t="shared" si="7"/>
        <v>0</v>
      </c>
      <c r="P13" s="10">
        <f t="shared" si="8"/>
        <v>0</v>
      </c>
      <c r="Q13" s="4">
        <f t="shared" si="9"/>
        <v>0</v>
      </c>
    </row>
    <row r="14" spans="1:19">
      <c r="A14" t="s">
        <v>173</v>
      </c>
      <c r="B14">
        <v>16234</v>
      </c>
      <c r="C14">
        <v>259200</v>
      </c>
    </row>
    <row r="15" spans="1:19">
      <c r="A15" t="s">
        <v>202</v>
      </c>
      <c r="B15">
        <v>1957</v>
      </c>
      <c r="C15">
        <v>259200</v>
      </c>
      <c r="J15">
        <v>0</v>
      </c>
      <c r="K15" s="4">
        <f>K3+N3</f>
        <v>7.4544315434400064</v>
      </c>
      <c r="L15" s="10">
        <f>L3+N3</f>
        <v>8.5345487937200062</v>
      </c>
      <c r="M15" s="10">
        <f>M3+N3</f>
        <v>11.333545766640011</v>
      </c>
    </row>
    <row r="16" spans="1:19">
      <c r="A16" t="s">
        <v>87</v>
      </c>
      <c r="B16">
        <v>11994</v>
      </c>
      <c r="C16">
        <v>259200</v>
      </c>
      <c r="J16">
        <v>1799</v>
      </c>
      <c r="K16" s="4">
        <f t="shared" ref="K16:K25" si="15">K4+N4</f>
        <v>7.4544315434400064</v>
      </c>
      <c r="L16" s="10">
        <f t="shared" ref="L16:L25" si="16">L4+N4</f>
        <v>8.5345487937200062</v>
      </c>
      <c r="M16" s="10">
        <f t="shared" ref="M16:M25" si="17">M4+N4</f>
        <v>11.333545766640011</v>
      </c>
    </row>
    <row r="17" spans="1:13">
      <c r="A17" t="s">
        <v>157</v>
      </c>
      <c r="B17">
        <v>19494</v>
      </c>
      <c r="C17">
        <v>259200</v>
      </c>
      <c r="J17">
        <v>1800</v>
      </c>
      <c r="K17" s="4">
        <f t="shared" si="15"/>
        <v>7.4577743402400056</v>
      </c>
      <c r="L17" s="10">
        <f t="shared" si="16"/>
        <v>8.536960807800007</v>
      </c>
      <c r="M17" s="10">
        <f t="shared" si="17"/>
        <v>11.333545766640011</v>
      </c>
    </row>
    <row r="18" spans="1:13">
      <c r="A18" t="s">
        <v>58</v>
      </c>
      <c r="B18">
        <v>3441</v>
      </c>
      <c r="C18">
        <v>259200</v>
      </c>
      <c r="J18">
        <v>21599</v>
      </c>
      <c r="K18" s="4">
        <f t="shared" si="15"/>
        <v>7.4577743402400056</v>
      </c>
      <c r="L18" s="10">
        <f t="shared" si="16"/>
        <v>8.536960807800007</v>
      </c>
      <c r="M18" s="10">
        <f t="shared" si="17"/>
        <v>11.333545766640011</v>
      </c>
    </row>
    <row r="19" spans="1:13">
      <c r="A19" t="s">
        <v>98</v>
      </c>
      <c r="B19">
        <v>13453</v>
      </c>
      <c r="C19">
        <v>259200</v>
      </c>
      <c r="J19">
        <v>21600</v>
      </c>
      <c r="K19" s="4">
        <f t="shared" si="15"/>
        <v>7.9091265242400066</v>
      </c>
      <c r="L19" s="10">
        <f t="shared" si="16"/>
        <v>8.8626365482000065</v>
      </c>
      <c r="M19" s="10">
        <f t="shared" si="17"/>
        <v>11.333545766640011</v>
      </c>
    </row>
    <row r="20" spans="1:13">
      <c r="A20" t="s">
        <v>131</v>
      </c>
      <c r="B20">
        <v>15196</v>
      </c>
      <c r="C20">
        <v>259200</v>
      </c>
      <c r="J20">
        <v>43199</v>
      </c>
      <c r="K20" s="4">
        <f t="shared" si="15"/>
        <v>7.9091265242400066</v>
      </c>
      <c r="L20" s="10">
        <f t="shared" si="16"/>
        <v>8.8626365482000065</v>
      </c>
      <c r="M20" s="10">
        <f t="shared" si="17"/>
        <v>11.333545766640011</v>
      </c>
    </row>
    <row r="21" spans="1:13">
      <c r="A21" t="s">
        <v>170</v>
      </c>
      <c r="B21">
        <v>7574</v>
      </c>
      <c r="C21">
        <v>259200</v>
      </c>
      <c r="J21">
        <v>43200</v>
      </c>
      <c r="K21" s="4">
        <f t="shared" si="15"/>
        <v>8.026355721840007</v>
      </c>
      <c r="L21" s="10">
        <f t="shared" si="16"/>
        <v>8.9472239437600081</v>
      </c>
      <c r="M21" s="10">
        <f t="shared" si="17"/>
        <v>11.333545766640011</v>
      </c>
    </row>
    <row r="22" spans="1:13">
      <c r="A22" t="s">
        <v>66</v>
      </c>
      <c r="B22">
        <v>5772</v>
      </c>
      <c r="C22">
        <v>259200</v>
      </c>
      <c r="J22">
        <v>86399</v>
      </c>
      <c r="K22" s="4">
        <f t="shared" si="15"/>
        <v>8.026355721840007</v>
      </c>
      <c r="L22" s="10">
        <f t="shared" si="16"/>
        <v>8.9472239437600081</v>
      </c>
      <c r="M22" s="10">
        <f t="shared" si="17"/>
        <v>11.333545766640011</v>
      </c>
    </row>
    <row r="23" spans="1:13">
      <c r="A23" t="s">
        <v>230</v>
      </c>
      <c r="B23">
        <v>25227</v>
      </c>
      <c r="C23">
        <v>259200</v>
      </c>
      <c r="J23">
        <v>86400</v>
      </c>
      <c r="K23" s="4">
        <f t="shared" si="15"/>
        <v>8.046405041040007</v>
      </c>
      <c r="L23" s="10">
        <f t="shared" si="16"/>
        <v>8.9616906442800062</v>
      </c>
      <c r="M23" s="10">
        <f t="shared" si="17"/>
        <v>11.333545766640011</v>
      </c>
    </row>
    <row r="24" spans="1:13">
      <c r="A24" t="s">
        <v>33</v>
      </c>
      <c r="B24">
        <v>8962</v>
      </c>
      <c r="C24">
        <v>259200</v>
      </c>
      <c r="J24">
        <v>259199</v>
      </c>
      <c r="K24" s="4">
        <f t="shared" si="15"/>
        <v>8.046405041040007</v>
      </c>
      <c r="L24" s="10">
        <f t="shared" si="16"/>
        <v>8.9616906442800062</v>
      </c>
      <c r="M24" s="10">
        <f t="shared" si="17"/>
        <v>11.333545766640011</v>
      </c>
    </row>
    <row r="25" spans="1:13">
      <c r="A25" t="s">
        <v>132</v>
      </c>
      <c r="B25">
        <v>12307</v>
      </c>
      <c r="C25">
        <v>259200</v>
      </c>
      <c r="J25">
        <v>259200</v>
      </c>
      <c r="K25" s="4">
        <f t="shared" si="15"/>
        <v>11.333545766640011</v>
      </c>
      <c r="L25" s="10">
        <f t="shared" si="16"/>
        <v>11.333545766640011</v>
      </c>
      <c r="M25" s="10">
        <f t="shared" si="17"/>
        <v>11.333545766640011</v>
      </c>
    </row>
    <row r="26" spans="1:13">
      <c r="A26" t="s">
        <v>235</v>
      </c>
      <c r="B26">
        <v>11896</v>
      </c>
      <c r="C26">
        <v>259200</v>
      </c>
      <c r="K26" s="4"/>
      <c r="L26" s="10"/>
    </row>
    <row r="27" spans="1:13">
      <c r="A27" t="s">
        <v>198</v>
      </c>
      <c r="B27">
        <v>15773</v>
      </c>
      <c r="C27">
        <v>259200</v>
      </c>
      <c r="K27" s="4"/>
      <c r="L27" s="10"/>
    </row>
    <row r="28" spans="1:13">
      <c r="A28" t="s">
        <v>200</v>
      </c>
      <c r="B28">
        <v>22603</v>
      </c>
      <c r="C28">
        <v>259200</v>
      </c>
      <c r="K28" s="4"/>
      <c r="L28" s="10"/>
    </row>
    <row r="29" spans="1:13">
      <c r="A29" t="s">
        <v>52</v>
      </c>
      <c r="B29">
        <v>12290</v>
      </c>
      <c r="C29">
        <v>259200</v>
      </c>
      <c r="K29" s="4"/>
      <c r="L29" s="10"/>
    </row>
    <row r="30" spans="1:13">
      <c r="A30" t="s">
        <v>54</v>
      </c>
      <c r="B30">
        <v>12752</v>
      </c>
      <c r="C30">
        <v>259200</v>
      </c>
      <c r="K30" s="4"/>
      <c r="L30" s="10"/>
    </row>
    <row r="31" spans="1:13">
      <c r="A31" t="s">
        <v>41</v>
      </c>
      <c r="B31">
        <v>12292</v>
      </c>
      <c r="C31">
        <v>259200</v>
      </c>
      <c r="K31" s="4"/>
      <c r="L31" s="10"/>
    </row>
    <row r="32" spans="1:13">
      <c r="A32" t="s">
        <v>96</v>
      </c>
      <c r="B32">
        <v>9898</v>
      </c>
      <c r="C32">
        <v>259200</v>
      </c>
      <c r="K32" s="4"/>
      <c r="L32" s="10"/>
    </row>
    <row r="33" spans="1:14">
      <c r="A33" t="s">
        <v>99</v>
      </c>
      <c r="B33">
        <v>19029</v>
      </c>
      <c r="C33">
        <v>259200</v>
      </c>
      <c r="K33" s="4"/>
      <c r="L33" s="10"/>
    </row>
    <row r="34" spans="1:14">
      <c r="A34" t="s">
        <v>19</v>
      </c>
      <c r="B34">
        <v>10339</v>
      </c>
      <c r="C34">
        <v>259200</v>
      </c>
      <c r="K34" s="4"/>
      <c r="L34" s="10"/>
    </row>
    <row r="35" spans="1:14">
      <c r="A35" t="s">
        <v>73</v>
      </c>
      <c r="B35">
        <v>7956</v>
      </c>
      <c r="C35">
        <v>259200</v>
      </c>
    </row>
    <row r="36" spans="1:14">
      <c r="A36" t="s">
        <v>186</v>
      </c>
      <c r="B36">
        <v>4056</v>
      </c>
      <c r="C36">
        <v>259200</v>
      </c>
    </row>
    <row r="37" spans="1:14">
      <c r="A37" t="s">
        <v>43</v>
      </c>
      <c r="B37">
        <v>7109</v>
      </c>
      <c r="C37">
        <v>259200</v>
      </c>
      <c r="F37" s="2" t="s">
        <v>253</v>
      </c>
      <c r="G37" s="2"/>
    </row>
    <row r="38" spans="1:14">
      <c r="A38" t="s">
        <v>167</v>
      </c>
      <c r="B38">
        <v>8498</v>
      </c>
      <c r="C38">
        <v>259200</v>
      </c>
    </row>
    <row r="39" spans="1:14">
      <c r="A39" t="s">
        <v>65</v>
      </c>
      <c r="B39">
        <v>7444</v>
      </c>
      <c r="C39">
        <v>259200</v>
      </c>
    </row>
    <row r="40" spans="1:14">
      <c r="A40" t="s">
        <v>127</v>
      </c>
      <c r="B40">
        <v>7533</v>
      </c>
      <c r="C40">
        <v>259200</v>
      </c>
      <c r="F40" t="s">
        <v>254</v>
      </c>
    </row>
    <row r="41" spans="1:14">
      <c r="A41" t="s">
        <v>47</v>
      </c>
      <c r="B41">
        <v>10669</v>
      </c>
      <c r="C41">
        <v>259200</v>
      </c>
      <c r="F41" t="s">
        <v>255</v>
      </c>
    </row>
    <row r="42" spans="1:14">
      <c r="A42" t="s">
        <v>28</v>
      </c>
      <c r="B42">
        <v>27355</v>
      </c>
      <c r="C42">
        <v>259200</v>
      </c>
    </row>
    <row r="43" spans="1:14">
      <c r="A43" t="s">
        <v>242</v>
      </c>
      <c r="B43">
        <v>33558</v>
      </c>
      <c r="C43">
        <v>259200</v>
      </c>
    </row>
    <row r="44" spans="1:14">
      <c r="A44" t="s">
        <v>40</v>
      </c>
      <c r="B44">
        <v>15235</v>
      </c>
      <c r="C44">
        <v>259200</v>
      </c>
      <c r="F44" s="3" t="s">
        <v>256</v>
      </c>
      <c r="G44" s="3"/>
      <c r="H44" s="3" t="s">
        <v>257</v>
      </c>
      <c r="I44" s="3" t="s">
        <v>258</v>
      </c>
      <c r="J44" s="3" t="s">
        <v>259</v>
      </c>
      <c r="K44" s="3" t="s">
        <v>260</v>
      </c>
      <c r="L44" s="7" t="s">
        <v>269</v>
      </c>
      <c r="M44" s="7" t="s">
        <v>270</v>
      </c>
      <c r="N44" s="12"/>
    </row>
    <row r="45" spans="1:14">
      <c r="A45" t="s">
        <v>104</v>
      </c>
      <c r="B45">
        <v>786</v>
      </c>
      <c r="C45">
        <v>259200</v>
      </c>
      <c r="F45" s="3" t="s">
        <v>261</v>
      </c>
      <c r="G45" s="3"/>
      <c r="H45" s="5">
        <v>1.47E-5</v>
      </c>
      <c r="I45" s="5">
        <v>-2.8799999999999998E-7</v>
      </c>
      <c r="J45" s="5">
        <v>33.299999999999997</v>
      </c>
      <c r="K45" s="3" t="s">
        <v>262</v>
      </c>
    </row>
    <row r="46" spans="1:14">
      <c r="A46" t="s">
        <v>192</v>
      </c>
      <c r="B46">
        <v>127</v>
      </c>
      <c r="C46">
        <v>259200</v>
      </c>
      <c r="F46" s="3" t="s">
        <v>263</v>
      </c>
      <c r="G46" s="3"/>
      <c r="H46" s="5">
        <v>1.13E-5</v>
      </c>
      <c r="I46" s="5">
        <v>-7.2099999999999997E-9</v>
      </c>
      <c r="J46" s="5">
        <v>101</v>
      </c>
      <c r="K46" s="3" t="s">
        <v>264</v>
      </c>
      <c r="L46" s="4">
        <f>H46+I46*(1500-J46)</f>
        <v>1.2132100000000012E-6</v>
      </c>
      <c r="M46" s="6">
        <v>1500</v>
      </c>
      <c r="N46" s="12"/>
    </row>
    <row r="47" spans="1:14">
      <c r="A47" t="s">
        <v>112</v>
      </c>
      <c r="B47">
        <v>364</v>
      </c>
      <c r="C47">
        <v>259200</v>
      </c>
      <c r="F47" s="3" t="s">
        <v>265</v>
      </c>
      <c r="G47" s="3"/>
      <c r="H47" s="5">
        <v>6.4499999999999997E-7</v>
      </c>
      <c r="I47" s="5">
        <v>-1.27E-10</v>
      </c>
      <c r="J47" s="5">
        <v>2130</v>
      </c>
      <c r="K47" s="3" t="s">
        <v>266</v>
      </c>
      <c r="L47" s="4">
        <f>H47+I47*(5000-J47)</f>
        <v>2.8050999999999996E-7</v>
      </c>
      <c r="M47" s="6">
        <v>5000</v>
      </c>
      <c r="N47" s="11"/>
    </row>
    <row r="48" spans="1:14">
      <c r="A48" t="s">
        <v>199</v>
      </c>
      <c r="B48">
        <v>460</v>
      </c>
      <c r="C48">
        <v>259200</v>
      </c>
      <c r="F48" s="3" t="s">
        <v>267</v>
      </c>
      <c r="G48" s="3"/>
      <c r="H48" s="5">
        <v>5.7199999999999999E-7</v>
      </c>
      <c r="I48" s="5">
        <v>-4.8899999999999997E-10</v>
      </c>
      <c r="J48" s="5">
        <v>685</v>
      </c>
      <c r="K48" s="3" t="s">
        <v>268</v>
      </c>
      <c r="L48" s="4">
        <f>H48+I48*(750-J48)</f>
        <v>5.4021500000000002E-7</v>
      </c>
      <c r="M48" s="6">
        <v>750</v>
      </c>
      <c r="N48" s="12"/>
    </row>
    <row r="49" spans="1:3">
      <c r="A49" t="s">
        <v>86</v>
      </c>
      <c r="B49">
        <v>1353</v>
      </c>
      <c r="C49">
        <v>259200</v>
      </c>
    </row>
    <row r="50" spans="1:3">
      <c r="A50" t="s">
        <v>74</v>
      </c>
      <c r="B50">
        <v>791</v>
      </c>
      <c r="C50">
        <v>259200</v>
      </c>
    </row>
    <row r="51" spans="1:3">
      <c r="A51" t="s">
        <v>42</v>
      </c>
      <c r="B51">
        <v>1205</v>
      </c>
      <c r="C51">
        <v>259200</v>
      </c>
    </row>
    <row r="52" spans="1:3">
      <c r="A52" t="s">
        <v>163</v>
      </c>
      <c r="B52">
        <v>1593</v>
      </c>
      <c r="C52">
        <v>259200</v>
      </c>
    </row>
    <row r="53" spans="1:3">
      <c r="A53" t="s">
        <v>115</v>
      </c>
      <c r="B53">
        <v>286</v>
      </c>
      <c r="C53">
        <v>259200</v>
      </c>
    </row>
    <row r="54" spans="1:3">
      <c r="A54" t="s">
        <v>178</v>
      </c>
      <c r="B54">
        <v>309</v>
      </c>
      <c r="C54">
        <v>259200</v>
      </c>
    </row>
    <row r="55" spans="1:3">
      <c r="A55" t="s">
        <v>193</v>
      </c>
      <c r="B55">
        <v>287</v>
      </c>
      <c r="C55">
        <v>259200</v>
      </c>
    </row>
    <row r="56" spans="1:3">
      <c r="A56" t="s">
        <v>36</v>
      </c>
      <c r="B56">
        <v>276</v>
      </c>
      <c r="C56">
        <v>259200</v>
      </c>
    </row>
    <row r="57" spans="1:3">
      <c r="A57" t="s">
        <v>21</v>
      </c>
      <c r="B57">
        <v>2985</v>
      </c>
      <c r="C57">
        <v>259200</v>
      </c>
    </row>
    <row r="58" spans="1:3">
      <c r="A58" t="s">
        <v>227</v>
      </c>
      <c r="B58">
        <v>3559</v>
      </c>
      <c r="C58">
        <v>259200</v>
      </c>
    </row>
    <row r="59" spans="1:3">
      <c r="A59" t="s">
        <v>123</v>
      </c>
      <c r="B59">
        <v>8072</v>
      </c>
      <c r="C59">
        <v>259200</v>
      </c>
    </row>
    <row r="60" spans="1:3">
      <c r="A60" t="s">
        <v>223</v>
      </c>
      <c r="B60">
        <v>20192</v>
      </c>
      <c r="C60">
        <v>259200</v>
      </c>
    </row>
  </sheetData>
  <sortState ref="A1:G60">
    <sortCondition ref="C1:C60"/>
  </sortState>
  <hyperlinks>
    <hyperlink ref="F37" r:id="rId1"/>
  </hyperlinks>
  <pageMargins left="0.7" right="0.7" top="0.75" bottom="0.75" header="0.3" footer="0.3"/>
  <pageSetup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test.csv</vt:lpstr>
      <vt:lpstr>test.csv (similar)</vt:lpstr>
      <vt:lpstr>test.csv (different sizes)</vt:lpstr>
      <vt:lpstr>test.csv (same size)</vt:lpstr>
      <vt:lpstr>test.csv (same&amp;cached)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Seeling</dc:creator>
  <cp:lastModifiedBy>Patrick Seeling</cp:lastModifiedBy>
  <dcterms:created xsi:type="dcterms:W3CDTF">2014-02-15T12:16:56Z</dcterms:created>
  <dcterms:modified xsi:type="dcterms:W3CDTF">2014-02-26T15:43:29Z</dcterms:modified>
</cp:coreProperties>
</file>