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730" windowHeight="11760" activeTab="1"/>
  </bookViews>
  <sheets>
    <sheet name="Schallgeschwindigkeit" sheetId="1" r:id="rId1"/>
    <sheet name="Berechnung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1" i="2" l="1"/>
  <c r="B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M8" i="2" l="1"/>
  <c r="M9" i="2"/>
  <c r="M10" i="2"/>
  <c r="M11" i="2"/>
  <c r="C7" i="2" s="1"/>
  <c r="M12" i="2"/>
  <c r="M13" i="2"/>
  <c r="M14" i="2"/>
  <c r="M15" i="2"/>
  <c r="M16" i="2"/>
  <c r="M7" i="2"/>
</calcChain>
</file>

<file path=xl/sharedStrings.xml><?xml version="1.0" encoding="utf-8"?>
<sst xmlns="http://schemas.openxmlformats.org/spreadsheetml/2006/main" count="47" uniqueCount="26">
  <si>
    <t>Schallgeschwindigkeit Wasser</t>
  </si>
  <si>
    <t>Temp</t>
  </si>
  <si>
    <t>Wert m/s</t>
  </si>
  <si>
    <t>Schallgeschwindigkeit m/s</t>
  </si>
  <si>
    <t>Salzgehalt/%</t>
  </si>
  <si>
    <t>Schallgeschwindigkeit bei 20 C/ Druck 1 Mpa</t>
  </si>
  <si>
    <t>Abhängigkeit der Schallgeschwindigkeit vom Salzgehalt</t>
  </si>
  <si>
    <t>Abhängigkeit der Schallgeschwindigkeit vom Druck</t>
  </si>
  <si>
    <t>Schallgeschwindigkeit bei 20 C/ Druck salzgehalt 0</t>
  </si>
  <si>
    <t>Abhängigkeit der Schallgeschwindigkeit von der Temperatur</t>
  </si>
  <si>
    <t>Temp/C</t>
  </si>
  <si>
    <t>m/s/C</t>
  </si>
  <si>
    <t>Schallgeschwindigkeit bei 2 MPa Druck, Salzgehalt 0</t>
  </si>
  <si>
    <t>1 bar = 100 kPa</t>
  </si>
  <si>
    <t>max. Salzgehalt Trinkwasser: 0,075%</t>
  </si>
  <si>
    <t>Pressure/Bar</t>
  </si>
  <si>
    <t>dT aquivalent @50C</t>
  </si>
  <si>
    <t>C</t>
  </si>
  <si>
    <t>max. Temp Error caused by pressure and salinity</t>
  </si>
  <si>
    <t xml:space="preserve">Error pressure: </t>
  </si>
  <si>
    <t>1/2 *(dt(6bar)-dt(1bar))=</t>
  </si>
  <si>
    <t>Error salinity:</t>
  </si>
  <si>
    <t>1/2*0,57 C</t>
  </si>
  <si>
    <t>max. Error</t>
  </si>
  <si>
    <t>approx. 2-3 C</t>
  </si>
  <si>
    <t>permitted Error to reach good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</si>
</sst>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  <xf numFmtId="0" fontId="0" fillId="2" borderId="0" xfId="0" applyFill="1" applyBorder="1"/>
    <xf numFmtId="0" fontId="0" fillId="3" borderId="0" xfId="0" applyFill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 applyBorder="1"/>
    <xf numFmtId="2" fontId="0" fillId="2" borderId="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of Sound</a:t>
            </a:r>
            <a:r>
              <a:rPr lang="en-US" baseline="0"/>
              <a:t> in water</a:t>
            </a:r>
            <a:endParaRPr lang="en-US"/>
          </a:p>
          <a:p>
            <a:pPr>
              <a:defRPr/>
            </a:pPr>
            <a:r>
              <a:rPr lang="en-US"/>
              <a:t>0 C .... 100 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11225940507442E-2"/>
          <c:y val="0.13108273848946453"/>
          <c:w val="0.85618204179436352"/>
          <c:h val="0.72481541442833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Schallgeschwindigkeit!$B$4</c:f>
              <c:strCache>
                <c:ptCount val="1"/>
                <c:pt idx="0">
                  <c:v>Wert m/s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23633672505049791"/>
                  <c:y val="0.11903453570041736"/>
                </c:manualLayout>
              </c:layout>
              <c:numFmt formatCode="General" sourceLinked="0"/>
            </c:trendlineLbl>
          </c:trendline>
          <c:xVal>
            <c:numRef>
              <c:f>Schallgeschwindigkeit!$A$5:$A$15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Schallgeschwindigkeit!$B$5:$B$15</c:f>
              <c:numCache>
                <c:formatCode>General</c:formatCode>
                <c:ptCount val="11"/>
                <c:pt idx="0">
                  <c:v>1403</c:v>
                </c:pt>
                <c:pt idx="1">
                  <c:v>1448</c:v>
                </c:pt>
                <c:pt idx="2">
                  <c:v>1483</c:v>
                </c:pt>
                <c:pt idx="3">
                  <c:v>1509</c:v>
                </c:pt>
                <c:pt idx="4">
                  <c:v>1529</c:v>
                </c:pt>
                <c:pt idx="5">
                  <c:v>1543</c:v>
                </c:pt>
                <c:pt idx="6">
                  <c:v>1551</c:v>
                </c:pt>
                <c:pt idx="7">
                  <c:v>1555</c:v>
                </c:pt>
                <c:pt idx="8">
                  <c:v>1555</c:v>
                </c:pt>
                <c:pt idx="9">
                  <c:v>1551</c:v>
                </c:pt>
                <c:pt idx="10">
                  <c:v>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9664"/>
        <c:axId val="71335936"/>
      </c:scatterChart>
      <c:valAx>
        <c:axId val="7132966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Temp/ 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35936"/>
        <c:crosses val="autoZero"/>
        <c:crossBetween val="midCat"/>
        <c:majorUnit val="10"/>
      </c:valAx>
      <c:valAx>
        <c:axId val="7133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Speed m/s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2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82474101975936"/>
          <c:y val="0.44129576872589582"/>
          <c:w val="0.11231045483111808"/>
          <c:h val="8.7044181790642217E-2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of Sound in Water</a:t>
            </a:r>
          </a:p>
          <a:p>
            <a:pPr>
              <a:defRPr/>
            </a:pPr>
            <a:r>
              <a:rPr lang="en-US"/>
              <a:t>10 C ... 40 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Schallgeschwindigkeit!$B$4</c:f>
              <c:strCache>
                <c:ptCount val="1"/>
                <c:pt idx="0">
                  <c:v>Wert m/s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53441837920066781"/>
                  <c:y val="0.152336959622808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de-DE"/>
                </a:p>
              </c:txPr>
            </c:trendlineLbl>
          </c:trendline>
          <c:xVal>
            <c:numRef>
              <c:f>Schallgeschwindigkeit!$A$5:$A$10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Schallgeschwindigkeit!$B$5:$B$10</c:f>
              <c:numCache>
                <c:formatCode>General</c:formatCode>
                <c:ptCount val="6"/>
                <c:pt idx="0">
                  <c:v>1403</c:v>
                </c:pt>
                <c:pt idx="1">
                  <c:v>1448</c:v>
                </c:pt>
                <c:pt idx="2">
                  <c:v>1483</c:v>
                </c:pt>
                <c:pt idx="3">
                  <c:v>1509</c:v>
                </c:pt>
                <c:pt idx="4">
                  <c:v>1529</c:v>
                </c:pt>
                <c:pt idx="5">
                  <c:v>1543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2432"/>
        <c:axId val="71368704"/>
      </c:scatterChart>
      <c:valAx>
        <c:axId val="71362432"/>
        <c:scaling>
          <c:orientation val="minMax"/>
          <c:max val="4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Temperatur/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68704"/>
        <c:crosses val="autoZero"/>
        <c:crossBetween val="midCat"/>
      </c:valAx>
      <c:valAx>
        <c:axId val="71368704"/>
        <c:scaling>
          <c:orientation val="minMax"/>
          <c:max val="1540"/>
          <c:min val="14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Speed m/s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1362432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299166</xdr:colOff>
      <xdr:row>1</xdr:row>
      <xdr:rowOff>32465</xdr:rowOff>
    </xdr:from>
    <xdr:to>
      <xdr:col>20</xdr:col>
      <xdr:colOff>508716</xdr:colOff>
      <xdr:row>36</xdr:row>
      <xdr:rowOff>146765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325996</xdr:colOff>
      <xdr:row>37</xdr:row>
      <xdr:rowOff>98738</xdr:rowOff>
    </xdr:from>
    <xdr:to>
      <xdr:col>20</xdr:col>
      <xdr:colOff>545072</xdr:colOff>
      <xdr:row>72</xdr:row>
      <xdr:rowOff>79688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13</xdr:row>
      <xdr:rowOff>180975</xdr:rowOff>
    </xdr:from>
    <xdr:to>
      <xdr:col>6</xdr:col>
      <xdr:colOff>542925</xdr:colOff>
      <xdr:row>15</xdr:row>
      <xdr:rowOff>66675</xdr:rowOff>
    </xdr:to>
    <xdr:sp macro="" textlink="">
      <xdr:nvSpPr>
        <xdr:cNvPr id="2" name="Rechteck 1"/>
        <xdr:cNvSpPr/>
      </xdr:nvSpPr>
      <xdr:spPr>
        <a:xfrm>
          <a:off x="3800475" y="2705100"/>
          <a:ext cx="1390650" cy="2667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normal</a:t>
          </a:r>
          <a:r>
            <a:rPr lang="de-DE" sz="1100" baseline="0"/>
            <a:t> conditions</a:t>
          </a:r>
          <a:endParaRPr lang="de-DE" sz="1100"/>
        </a:p>
      </xdr:txBody>
    </xdr:sp>
    <xdr:clientData/>
  </xdr:twoCellAnchor>
  <xdr:twoCellAnchor>
    <xdr:from>
      <xdr:col>5</xdr:col>
      <xdr:colOff>885825</xdr:colOff>
      <xdr:row>11</xdr:row>
      <xdr:rowOff>19050</xdr:rowOff>
    </xdr:from>
    <xdr:to>
      <xdr:col>6</xdr:col>
      <xdr:colOff>209550</xdr:colOff>
      <xdr:row>13</xdr:row>
      <xdr:rowOff>180975</xdr:rowOff>
    </xdr:to>
    <xdr:cxnSp macro="">
      <xdr:nvCxnSpPr>
        <xdr:cNvPr id="4" name="Gerade Verbindung mit Pfeil 3"/>
        <xdr:cNvCxnSpPr>
          <a:stCxn id="2" idx="0"/>
        </xdr:cNvCxnSpPr>
      </xdr:nvCxnSpPr>
      <xdr:spPr>
        <a:xfrm flipV="1">
          <a:off x="4495800" y="2162175"/>
          <a:ext cx="361950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23</xdr:row>
      <xdr:rowOff>95250</xdr:rowOff>
    </xdr:from>
    <xdr:to>
      <xdr:col>6</xdr:col>
      <xdr:colOff>628650</xdr:colOff>
      <xdr:row>24</xdr:row>
      <xdr:rowOff>171450</xdr:rowOff>
    </xdr:to>
    <xdr:sp macro="" textlink="">
      <xdr:nvSpPr>
        <xdr:cNvPr id="6" name="Rechteck 5"/>
        <xdr:cNvSpPr/>
      </xdr:nvSpPr>
      <xdr:spPr>
        <a:xfrm>
          <a:off x="3886200" y="4524375"/>
          <a:ext cx="1390650" cy="2667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burst</a:t>
          </a:r>
          <a:r>
            <a:rPr lang="de-DE" sz="1100" baseline="0"/>
            <a:t> pressure</a:t>
          </a:r>
          <a:endParaRPr lang="de-DE" sz="1100"/>
        </a:p>
      </xdr:txBody>
    </xdr:sp>
    <xdr:clientData/>
  </xdr:twoCellAnchor>
  <xdr:twoCellAnchor>
    <xdr:from>
      <xdr:col>5</xdr:col>
      <xdr:colOff>971550</xdr:colOff>
      <xdr:row>22</xdr:row>
      <xdr:rowOff>0</xdr:rowOff>
    </xdr:from>
    <xdr:to>
      <xdr:col>6</xdr:col>
      <xdr:colOff>285750</xdr:colOff>
      <xdr:row>23</xdr:row>
      <xdr:rowOff>95250</xdr:rowOff>
    </xdr:to>
    <xdr:cxnSp macro="">
      <xdr:nvCxnSpPr>
        <xdr:cNvPr id="8" name="Gerade Verbindung mit Pfeil 7"/>
        <xdr:cNvCxnSpPr>
          <a:stCxn id="6" idx="0"/>
        </xdr:cNvCxnSpPr>
      </xdr:nvCxnSpPr>
      <xdr:spPr>
        <a:xfrm flipV="1">
          <a:off x="4581525" y="4238625"/>
          <a:ext cx="35242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</xdr:row>
      <xdr:rowOff>180974</xdr:rowOff>
    </xdr:from>
    <xdr:to>
      <xdr:col>4</xdr:col>
      <xdr:colOff>0</xdr:colOff>
      <xdr:row>10</xdr:row>
      <xdr:rowOff>57149</xdr:rowOff>
    </xdr:to>
    <xdr:sp macro="" textlink="">
      <xdr:nvSpPr>
        <xdr:cNvPr id="9" name="Rechteck 8"/>
        <xdr:cNvSpPr/>
      </xdr:nvSpPr>
      <xdr:spPr>
        <a:xfrm>
          <a:off x="2628900" y="1562099"/>
          <a:ext cx="1390650" cy="4476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max.</a:t>
          </a:r>
          <a:r>
            <a:rPr lang="de-DE" sz="1100" baseline="0"/>
            <a:t> salinity in  drinking water</a:t>
          </a:r>
          <a:endParaRPr lang="de-DE" sz="1100"/>
        </a:p>
      </xdr:txBody>
    </xdr:sp>
    <xdr:clientData/>
  </xdr:twoCellAnchor>
  <xdr:twoCellAnchor>
    <xdr:from>
      <xdr:col>2</xdr:col>
      <xdr:colOff>723900</xdr:colOff>
      <xdr:row>7</xdr:row>
      <xdr:rowOff>9525</xdr:rowOff>
    </xdr:from>
    <xdr:to>
      <xdr:col>2</xdr:col>
      <xdr:colOff>838200</xdr:colOff>
      <xdr:row>7</xdr:row>
      <xdr:rowOff>180974</xdr:rowOff>
    </xdr:to>
    <xdr:cxnSp macro="">
      <xdr:nvCxnSpPr>
        <xdr:cNvPr id="11" name="Gerade Verbindung mit Pfeil 10"/>
        <xdr:cNvCxnSpPr>
          <a:stCxn id="9" idx="0"/>
        </xdr:cNvCxnSpPr>
      </xdr:nvCxnSpPr>
      <xdr:spPr>
        <a:xfrm flipH="1" flipV="1">
          <a:off x="3209925" y="1390650"/>
          <a:ext cx="114300" cy="1714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zoomScale="71" zoomScaleNormal="71" workbookViewId="0">
      <selection activeCell="B20" sqref="B20"/>
    </sheetView>
  </sheetViews>
  <sheetFormatPr baseColWidth="10" defaultRowHeight="15" x14ac:dyDescent="0.25"/>
  <cols>
    <col min="1" max="1" width="13.85546875" customWidth="1"/>
  </cols>
  <sheetData>
    <row r="2" spans="1:2" x14ac:dyDescent="0.25">
      <c r="A2" t="s">
        <v>0</v>
      </c>
    </row>
    <row r="4" spans="1:2" x14ac:dyDescent="0.25">
      <c r="A4" t="s">
        <v>1</v>
      </c>
      <c r="B4" t="s">
        <v>2</v>
      </c>
    </row>
    <row r="5" spans="1:2" x14ac:dyDescent="0.25">
      <c r="A5">
        <v>0</v>
      </c>
      <c r="B5">
        <v>1403</v>
      </c>
    </row>
    <row r="6" spans="1:2" x14ac:dyDescent="0.25">
      <c r="A6">
        <v>10</v>
      </c>
      <c r="B6">
        <v>1448</v>
      </c>
    </row>
    <row r="7" spans="1:2" x14ac:dyDescent="0.25">
      <c r="A7">
        <v>20</v>
      </c>
      <c r="B7">
        <v>1483</v>
      </c>
    </row>
    <row r="8" spans="1:2" x14ac:dyDescent="0.25">
      <c r="A8">
        <v>30</v>
      </c>
      <c r="B8">
        <v>1509</v>
      </c>
    </row>
    <row r="9" spans="1:2" x14ac:dyDescent="0.25">
      <c r="A9">
        <v>40</v>
      </c>
      <c r="B9">
        <v>1529</v>
      </c>
    </row>
    <row r="10" spans="1:2" x14ac:dyDescent="0.25">
      <c r="A10">
        <v>50</v>
      </c>
      <c r="B10">
        <v>1543</v>
      </c>
    </row>
    <row r="11" spans="1:2" x14ac:dyDescent="0.25">
      <c r="A11">
        <v>60</v>
      </c>
      <c r="B11">
        <v>1551</v>
      </c>
    </row>
    <row r="12" spans="1:2" x14ac:dyDescent="0.25">
      <c r="A12">
        <v>70</v>
      </c>
      <c r="B12">
        <v>1555</v>
      </c>
    </row>
    <row r="13" spans="1:2" x14ac:dyDescent="0.25">
      <c r="A13">
        <v>80</v>
      </c>
      <c r="B13">
        <v>1555</v>
      </c>
    </row>
    <row r="14" spans="1:2" x14ac:dyDescent="0.25">
      <c r="A14">
        <v>90</v>
      </c>
      <c r="B14">
        <v>1551</v>
      </c>
    </row>
    <row r="15" spans="1:2" x14ac:dyDescent="0.25">
      <c r="A15">
        <v>100</v>
      </c>
      <c r="B15">
        <v>1543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3" workbookViewId="0">
      <selection activeCell="G31" sqref="G31"/>
    </sheetView>
  </sheetViews>
  <sheetFormatPr baseColWidth="10" defaultRowHeight="15" x14ac:dyDescent="0.25"/>
  <cols>
    <col min="1" max="1" width="14.140625" customWidth="1"/>
    <col min="2" max="2" width="24.7109375" bestFit="1" customWidth="1"/>
    <col min="3" max="3" width="18.5703125" bestFit="1" customWidth="1"/>
    <col min="4" max="4" width="4.42578125" bestFit="1" customWidth="1"/>
    <col min="6" max="6" width="15.5703125" customWidth="1"/>
    <col min="7" max="7" width="24.7109375" bestFit="1" customWidth="1"/>
    <col min="8" max="8" width="18.5703125" bestFit="1" customWidth="1"/>
    <col min="9" max="9" width="5" customWidth="1"/>
    <col min="12" max="12" width="24.7109375" bestFit="1" customWidth="1"/>
  </cols>
  <sheetData>
    <row r="1" spans="1:14" x14ac:dyDescent="0.25">
      <c r="A1" s="7" t="s">
        <v>6</v>
      </c>
      <c r="B1" s="2"/>
      <c r="C1" s="2"/>
      <c r="D1" s="2"/>
      <c r="F1" s="7" t="s">
        <v>7</v>
      </c>
      <c r="G1" s="2"/>
      <c r="H1" s="2"/>
      <c r="I1" s="2"/>
      <c r="K1" s="7" t="s">
        <v>9</v>
      </c>
      <c r="L1" s="2"/>
      <c r="M1" s="2"/>
      <c r="N1" s="2"/>
    </row>
    <row r="2" spans="1:14" ht="18.75" x14ac:dyDescent="0.3">
      <c r="A2" s="2" t="s">
        <v>5</v>
      </c>
      <c r="B2" s="3"/>
      <c r="C2" s="2"/>
      <c r="D2" s="2"/>
      <c r="F2" s="2" t="s">
        <v>8</v>
      </c>
      <c r="G2" s="3"/>
      <c r="H2" s="2"/>
      <c r="I2" s="2"/>
      <c r="K2" s="2" t="s">
        <v>12</v>
      </c>
      <c r="L2" s="3"/>
      <c r="M2" s="2"/>
      <c r="N2" s="2"/>
    </row>
    <row r="3" spans="1:14" x14ac:dyDescent="0.25">
      <c r="A3" t="s">
        <v>14</v>
      </c>
      <c r="F3" t="s">
        <v>13</v>
      </c>
      <c r="N3" s="2"/>
    </row>
    <row r="4" spans="1:14" x14ac:dyDescent="0.25">
      <c r="N4" s="2"/>
    </row>
    <row r="5" spans="1:14" x14ac:dyDescent="0.25">
      <c r="A5" s="2" t="s">
        <v>4</v>
      </c>
      <c r="B5" s="2" t="s">
        <v>3</v>
      </c>
      <c r="C5" s="2" t="s">
        <v>16</v>
      </c>
      <c r="D5" s="2"/>
      <c r="F5" s="2" t="s">
        <v>15</v>
      </c>
      <c r="G5" s="2" t="s">
        <v>3</v>
      </c>
      <c r="H5" s="2" t="s">
        <v>16</v>
      </c>
      <c r="I5" s="2"/>
      <c r="K5" s="2" t="s">
        <v>10</v>
      </c>
      <c r="L5" s="2" t="s">
        <v>3</v>
      </c>
      <c r="M5" s="2" t="s">
        <v>11</v>
      </c>
      <c r="N5" s="2"/>
    </row>
    <row r="6" spans="1:14" x14ac:dyDescent="0.25">
      <c r="A6" s="2">
        <v>0</v>
      </c>
      <c r="B6" s="2">
        <v>1484.57</v>
      </c>
      <c r="C6" s="2"/>
      <c r="D6" s="2"/>
      <c r="F6" s="2">
        <v>0</v>
      </c>
      <c r="G6" s="5">
        <v>1482.97</v>
      </c>
      <c r="H6" s="2"/>
      <c r="I6" s="2"/>
      <c r="K6">
        <v>0</v>
      </c>
      <c r="L6">
        <v>1403</v>
      </c>
      <c r="M6" s="2"/>
      <c r="N6" s="2"/>
    </row>
    <row r="7" spans="1:14" x14ac:dyDescent="0.25">
      <c r="A7" s="10">
        <v>7.4999999999999997E-2</v>
      </c>
      <c r="B7" s="12">
        <f>B6+(B8-B6)*A7/A8</f>
        <v>1485.3679999999999</v>
      </c>
      <c r="C7" s="18">
        <f>(B7-B6)/M11</f>
        <v>0.57000000000000128</v>
      </c>
      <c r="D7" s="2"/>
      <c r="F7" s="10">
        <v>1</v>
      </c>
      <c r="G7" s="11">
        <f>G6+0.1605</f>
        <v>1483.1305</v>
      </c>
      <c r="H7" s="12">
        <f>0.1605/1.4*F7</f>
        <v>0.11464285714285716</v>
      </c>
      <c r="I7" s="13" t="s">
        <v>17</v>
      </c>
      <c r="K7">
        <v>10</v>
      </c>
      <c r="L7">
        <v>1448</v>
      </c>
      <c r="M7" s="2">
        <f>(L7-L6)/10</f>
        <v>4.5</v>
      </c>
      <c r="N7" s="2"/>
    </row>
    <row r="8" spans="1:14" x14ac:dyDescent="0.25">
      <c r="A8" s="2">
        <v>0.5</v>
      </c>
      <c r="B8" s="2">
        <v>1489.89</v>
      </c>
      <c r="C8" s="2"/>
      <c r="D8" s="2"/>
      <c r="F8" s="10">
        <v>2</v>
      </c>
      <c r="G8" s="11">
        <f t="shared" ref="G8:G22" si="0">G7+0.1605</f>
        <v>1483.2909999999999</v>
      </c>
      <c r="H8" s="12">
        <f t="shared" ref="H8:H22" si="1">0.1605/1.4*F8</f>
        <v>0.22928571428571431</v>
      </c>
      <c r="I8" s="13" t="s">
        <v>17</v>
      </c>
      <c r="K8">
        <v>20</v>
      </c>
      <c r="L8">
        <v>1483</v>
      </c>
      <c r="M8" s="2">
        <f t="shared" ref="M8:M16" si="2">(L8-L7)/10</f>
        <v>3.5</v>
      </c>
      <c r="N8" s="2"/>
    </row>
    <row r="9" spans="1:14" x14ac:dyDescent="0.25">
      <c r="A9" s="2">
        <v>1</v>
      </c>
      <c r="B9" s="2">
        <v>1495.3</v>
      </c>
      <c r="C9" s="2"/>
      <c r="D9" s="2"/>
      <c r="F9" s="13">
        <v>3</v>
      </c>
      <c r="G9" s="11">
        <f t="shared" si="0"/>
        <v>1483.4514999999999</v>
      </c>
      <c r="H9" s="12">
        <f t="shared" si="1"/>
        <v>0.34392857142857147</v>
      </c>
      <c r="I9" s="13" t="s">
        <v>17</v>
      </c>
      <c r="K9">
        <v>30</v>
      </c>
      <c r="L9">
        <v>1509</v>
      </c>
      <c r="M9" s="2">
        <f t="shared" si="2"/>
        <v>2.6</v>
      </c>
      <c r="N9" s="2"/>
    </row>
    <row r="10" spans="1:14" x14ac:dyDescent="0.25">
      <c r="A10" s="2">
        <v>1.5</v>
      </c>
      <c r="B10" s="2">
        <v>1500.79</v>
      </c>
      <c r="C10" s="2"/>
      <c r="D10" s="2"/>
      <c r="F10" s="10">
        <v>4</v>
      </c>
      <c r="G10" s="11">
        <f t="shared" si="0"/>
        <v>1483.6119999999999</v>
      </c>
      <c r="H10" s="12">
        <f t="shared" si="1"/>
        <v>0.45857142857142863</v>
      </c>
      <c r="I10" s="13" t="s">
        <v>17</v>
      </c>
      <c r="K10">
        <v>40</v>
      </c>
      <c r="L10">
        <v>1529</v>
      </c>
      <c r="M10" s="2">
        <f t="shared" si="2"/>
        <v>2</v>
      </c>
      <c r="N10" s="2"/>
    </row>
    <row r="11" spans="1:14" x14ac:dyDescent="0.25">
      <c r="A11" s="2">
        <v>2</v>
      </c>
      <c r="B11" s="2">
        <v>1506.36</v>
      </c>
      <c r="C11" s="2"/>
      <c r="D11" s="2"/>
      <c r="F11" s="10">
        <v>5</v>
      </c>
      <c r="G11" s="11">
        <f t="shared" si="0"/>
        <v>1483.7724999999998</v>
      </c>
      <c r="H11" s="12">
        <f t="shared" si="1"/>
        <v>0.57321428571428579</v>
      </c>
      <c r="I11" s="13" t="s">
        <v>17</v>
      </c>
      <c r="K11">
        <v>50</v>
      </c>
      <c r="L11">
        <v>1543</v>
      </c>
      <c r="M11" s="2">
        <f t="shared" si="2"/>
        <v>1.4</v>
      </c>
      <c r="N11" s="2"/>
    </row>
    <row r="12" spans="1:14" x14ac:dyDescent="0.25">
      <c r="A12" s="2">
        <v>2.5</v>
      </c>
      <c r="B12" s="2">
        <v>1512.02</v>
      </c>
      <c r="C12" s="2"/>
      <c r="D12" s="2"/>
      <c r="F12" s="10">
        <v>6</v>
      </c>
      <c r="G12" s="11">
        <f t="shared" si="0"/>
        <v>1483.9329999999998</v>
      </c>
      <c r="H12" s="12">
        <f t="shared" si="1"/>
        <v>0.68785714285714294</v>
      </c>
      <c r="I12" s="13" t="s">
        <v>17</v>
      </c>
      <c r="K12">
        <v>60</v>
      </c>
      <c r="L12">
        <v>1551</v>
      </c>
      <c r="M12" s="2">
        <f t="shared" si="2"/>
        <v>0.8</v>
      </c>
      <c r="N12" s="2"/>
    </row>
    <row r="13" spans="1:14" x14ac:dyDescent="0.25">
      <c r="A13" s="2">
        <v>3</v>
      </c>
      <c r="B13" s="2">
        <v>1517.77</v>
      </c>
      <c r="C13" s="2"/>
      <c r="D13" s="2"/>
      <c r="F13">
        <v>7</v>
      </c>
      <c r="G13" s="8">
        <f t="shared" si="0"/>
        <v>1484.0934999999997</v>
      </c>
      <c r="H13" s="9">
        <f t="shared" si="1"/>
        <v>0.8025000000000001</v>
      </c>
      <c r="I13" s="2" t="s">
        <v>17</v>
      </c>
      <c r="K13">
        <v>70</v>
      </c>
      <c r="L13">
        <v>1555</v>
      </c>
      <c r="M13" s="2">
        <f t="shared" si="2"/>
        <v>0.4</v>
      </c>
      <c r="N13" s="2"/>
    </row>
    <row r="14" spans="1:14" x14ac:dyDescent="0.25">
      <c r="A14" s="2">
        <v>3.5</v>
      </c>
      <c r="B14" s="2">
        <v>1523.59</v>
      </c>
      <c r="C14" s="2"/>
      <c r="D14" s="2"/>
      <c r="F14">
        <v>8</v>
      </c>
      <c r="G14" s="8">
        <f t="shared" si="0"/>
        <v>1484.2539999999997</v>
      </c>
      <c r="H14" s="9">
        <f t="shared" si="1"/>
        <v>0.91714285714285726</v>
      </c>
      <c r="I14" s="2" t="s">
        <v>17</v>
      </c>
      <c r="K14">
        <v>80</v>
      </c>
      <c r="L14">
        <v>1555</v>
      </c>
      <c r="M14" s="2">
        <f t="shared" si="2"/>
        <v>0</v>
      </c>
      <c r="N14" s="2"/>
    </row>
    <row r="15" spans="1:14" x14ac:dyDescent="0.25">
      <c r="A15" s="2">
        <v>4</v>
      </c>
      <c r="B15" s="2">
        <v>1529.51</v>
      </c>
      <c r="C15" s="2"/>
      <c r="D15" s="2"/>
      <c r="F15" s="2">
        <v>9</v>
      </c>
      <c r="G15" s="8">
        <f t="shared" si="0"/>
        <v>1484.4144999999996</v>
      </c>
      <c r="H15" s="9">
        <f t="shared" si="1"/>
        <v>1.0317857142857143</v>
      </c>
      <c r="I15" s="2" t="s">
        <v>17</v>
      </c>
      <c r="K15">
        <v>90</v>
      </c>
      <c r="L15">
        <v>1551</v>
      </c>
      <c r="M15" s="2">
        <f t="shared" si="2"/>
        <v>-0.4</v>
      </c>
      <c r="N15" s="2"/>
    </row>
    <row r="16" spans="1:14" x14ac:dyDescent="0.25">
      <c r="A16" s="2">
        <v>4.5</v>
      </c>
      <c r="B16" s="2">
        <v>1535.51</v>
      </c>
      <c r="C16" s="2"/>
      <c r="D16" s="2"/>
      <c r="F16">
        <v>10</v>
      </c>
      <c r="G16" s="8">
        <f t="shared" si="0"/>
        <v>1484.5749999999996</v>
      </c>
      <c r="H16" s="9">
        <f t="shared" si="1"/>
        <v>1.1464285714285716</v>
      </c>
      <c r="I16" s="2" t="s">
        <v>17</v>
      </c>
      <c r="K16">
        <v>100</v>
      </c>
      <c r="L16">
        <v>1543</v>
      </c>
      <c r="M16" s="2">
        <f t="shared" si="2"/>
        <v>-0.8</v>
      </c>
      <c r="N16" s="2"/>
    </row>
    <row r="17" spans="1:14" x14ac:dyDescent="0.25">
      <c r="A17" s="2">
        <v>5</v>
      </c>
      <c r="B17" s="2">
        <v>1541.59</v>
      </c>
      <c r="F17">
        <v>11</v>
      </c>
      <c r="G17" s="8">
        <f t="shared" si="0"/>
        <v>1484.7354999999995</v>
      </c>
      <c r="H17" s="9">
        <f t="shared" si="1"/>
        <v>1.2610714285714288</v>
      </c>
      <c r="I17" s="2" t="s">
        <v>17</v>
      </c>
      <c r="N17" s="2"/>
    </row>
    <row r="18" spans="1:14" x14ac:dyDescent="0.25">
      <c r="F18" s="2">
        <v>12</v>
      </c>
      <c r="G18" s="8">
        <f t="shared" si="0"/>
        <v>1484.8959999999995</v>
      </c>
      <c r="H18" s="9">
        <f t="shared" si="1"/>
        <v>1.3757142857142859</v>
      </c>
      <c r="I18" s="2" t="s">
        <v>17</v>
      </c>
      <c r="N18" s="2"/>
    </row>
    <row r="19" spans="1:14" x14ac:dyDescent="0.25">
      <c r="A19" s="2"/>
      <c r="B19" s="2"/>
      <c r="C19" s="4"/>
      <c r="D19" s="2"/>
      <c r="F19">
        <v>13</v>
      </c>
      <c r="G19" s="8">
        <f t="shared" si="0"/>
        <v>1485.0564999999995</v>
      </c>
      <c r="H19" s="9">
        <f t="shared" si="1"/>
        <v>1.4903571428571429</v>
      </c>
      <c r="I19" s="2" t="s">
        <v>17</v>
      </c>
      <c r="K19" s="2"/>
      <c r="L19" s="2"/>
      <c r="M19" s="2"/>
      <c r="N19" s="2"/>
    </row>
    <row r="20" spans="1:14" x14ac:dyDescent="0.25">
      <c r="A20" s="2"/>
      <c r="B20" s="2"/>
      <c r="C20" s="4"/>
      <c r="D20" s="2"/>
      <c r="F20" s="2">
        <v>14</v>
      </c>
      <c r="G20" s="8">
        <f t="shared" si="0"/>
        <v>1485.2169999999994</v>
      </c>
      <c r="H20" s="9">
        <f t="shared" si="1"/>
        <v>1.6050000000000002</v>
      </c>
      <c r="I20" s="2" t="s">
        <v>17</v>
      </c>
      <c r="K20" s="2"/>
      <c r="L20" s="2"/>
      <c r="M20" s="2"/>
      <c r="N20" s="2"/>
    </row>
    <row r="21" spans="1:14" x14ac:dyDescent="0.25">
      <c r="A21" s="2"/>
      <c r="B21" s="2"/>
      <c r="C21" s="2"/>
      <c r="D21" s="2"/>
      <c r="F21">
        <v>15</v>
      </c>
      <c r="G21" s="8">
        <f t="shared" si="0"/>
        <v>1485.3774999999994</v>
      </c>
      <c r="H21" s="9">
        <f t="shared" si="1"/>
        <v>1.7196428571428575</v>
      </c>
      <c r="I21" s="2" t="s">
        <v>17</v>
      </c>
      <c r="K21" s="2"/>
      <c r="L21" s="2"/>
      <c r="M21" s="2"/>
      <c r="N21" s="2"/>
    </row>
    <row r="22" spans="1:14" x14ac:dyDescent="0.25">
      <c r="A22" s="2"/>
      <c r="B22" s="2"/>
      <c r="C22" s="5"/>
      <c r="D22" s="2"/>
      <c r="F22" s="14">
        <v>16</v>
      </c>
      <c r="G22" s="15">
        <f t="shared" si="0"/>
        <v>1485.5379999999993</v>
      </c>
      <c r="H22" s="16">
        <f t="shared" si="1"/>
        <v>1.8342857142857145</v>
      </c>
      <c r="I22" s="17" t="s">
        <v>17</v>
      </c>
      <c r="K22" s="2"/>
      <c r="L22" s="2"/>
      <c r="M22" s="2"/>
      <c r="N22" s="2"/>
    </row>
    <row r="23" spans="1:14" x14ac:dyDescent="0.25">
      <c r="A23" s="2"/>
      <c r="B23" s="2"/>
      <c r="C23" s="2"/>
      <c r="D23" s="2"/>
      <c r="F23" s="2"/>
      <c r="G23" s="2"/>
      <c r="H23" s="2"/>
      <c r="I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F24" s="2"/>
      <c r="G24" s="2"/>
      <c r="H24" s="2"/>
      <c r="I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F25" s="2"/>
      <c r="G25" s="2"/>
      <c r="H25" s="2"/>
      <c r="I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F26" s="2"/>
      <c r="G26" s="2"/>
      <c r="H26" s="2"/>
      <c r="I26" s="2"/>
      <c r="K26" s="2"/>
      <c r="L26" s="2"/>
      <c r="M26" s="2"/>
      <c r="N26" s="2"/>
    </row>
    <row r="27" spans="1:14" ht="15.75" thickBot="1" x14ac:dyDescent="0.3">
      <c r="A27" s="2"/>
      <c r="B27" s="2"/>
      <c r="C27" s="2"/>
      <c r="D27" s="2"/>
      <c r="F27" s="2"/>
      <c r="G27" s="2"/>
      <c r="H27" s="2"/>
      <c r="I27" s="2"/>
      <c r="K27" s="2"/>
      <c r="L27" s="2"/>
      <c r="M27" s="2"/>
      <c r="N27" s="2"/>
    </row>
    <row r="28" spans="1:14" x14ac:dyDescent="0.25">
      <c r="A28" s="19" t="s">
        <v>18</v>
      </c>
      <c r="B28" s="20"/>
      <c r="C28" s="20"/>
      <c r="D28" s="21"/>
      <c r="F28" s="2"/>
      <c r="G28" s="2"/>
      <c r="H28" s="2"/>
      <c r="I28" s="2"/>
      <c r="K28" s="2"/>
      <c r="L28" s="2"/>
      <c r="M28" s="2"/>
      <c r="N28" s="2"/>
    </row>
    <row r="29" spans="1:14" x14ac:dyDescent="0.25">
      <c r="A29" s="22"/>
      <c r="B29" s="23"/>
      <c r="C29" s="23"/>
      <c r="D29" s="24"/>
      <c r="F29" s="2"/>
      <c r="G29" s="2"/>
      <c r="H29" s="2"/>
      <c r="I29" s="2"/>
      <c r="K29" s="2"/>
      <c r="L29" s="2"/>
      <c r="M29" s="2"/>
      <c r="N29" s="2"/>
    </row>
    <row r="30" spans="1:14" x14ac:dyDescent="0.25">
      <c r="A30" s="22" t="s">
        <v>19</v>
      </c>
      <c r="B30" s="23" t="s">
        <v>20</v>
      </c>
      <c r="C30" s="23">
        <v>0.28999999999999998</v>
      </c>
      <c r="D30" s="24" t="s">
        <v>17</v>
      </c>
      <c r="F30" s="2"/>
      <c r="G30" s="2"/>
      <c r="H30" s="2"/>
      <c r="I30" s="2"/>
      <c r="K30" s="2"/>
      <c r="L30" s="2"/>
      <c r="M30" s="2"/>
      <c r="N30" s="2"/>
    </row>
    <row r="31" spans="1:14" x14ac:dyDescent="0.25">
      <c r="A31" s="22" t="s">
        <v>21</v>
      </c>
      <c r="B31" s="23" t="s">
        <v>22</v>
      </c>
      <c r="C31" s="23">
        <f>0.29</f>
        <v>0.28999999999999998</v>
      </c>
      <c r="D31" s="24" t="s">
        <v>17</v>
      </c>
      <c r="F31" s="2"/>
      <c r="G31" s="2"/>
      <c r="H31" s="2"/>
      <c r="I31" s="2"/>
      <c r="K31" s="2"/>
      <c r="L31" s="2"/>
      <c r="M31" s="2"/>
      <c r="N31" s="2"/>
    </row>
    <row r="32" spans="1:14" x14ac:dyDescent="0.25">
      <c r="A32" s="22"/>
      <c r="B32" s="23"/>
      <c r="C32" s="23"/>
      <c r="D32" s="24"/>
      <c r="F32" s="2"/>
      <c r="G32" s="2"/>
      <c r="H32" s="2"/>
      <c r="I32" s="2"/>
      <c r="K32" s="2"/>
      <c r="L32" s="2"/>
      <c r="M32" s="2"/>
      <c r="N32" s="2"/>
    </row>
    <row r="33" spans="1:14" ht="15.75" thickBot="1" x14ac:dyDescent="0.3">
      <c r="A33" s="25"/>
      <c r="B33" s="26" t="s">
        <v>23</v>
      </c>
      <c r="C33" s="26">
        <v>0.57999999999999996</v>
      </c>
      <c r="D33" s="27" t="s">
        <v>17</v>
      </c>
      <c r="F33" s="2"/>
      <c r="G33" s="2"/>
      <c r="H33" s="2"/>
      <c r="I33" s="2"/>
      <c r="K33" s="2"/>
      <c r="L33" s="2"/>
      <c r="M33" s="2"/>
      <c r="N33" s="2"/>
    </row>
    <row r="34" spans="1:14" x14ac:dyDescent="0.25">
      <c r="A34" s="6"/>
      <c r="B34" s="6"/>
      <c r="C34" s="6"/>
      <c r="D34" s="6"/>
      <c r="F34" s="6"/>
      <c r="G34" s="6"/>
      <c r="H34" s="6"/>
      <c r="I34" s="6"/>
      <c r="K34" s="6"/>
      <c r="L34" s="6"/>
      <c r="M34" s="6"/>
      <c r="N34" s="6"/>
    </row>
    <row r="35" spans="1:14" x14ac:dyDescent="0.25">
      <c r="A35" t="s">
        <v>25</v>
      </c>
      <c r="C35" t="s">
        <v>24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Schallgeschwindigkeit</vt:lpstr>
      <vt:lpstr>Berechnungen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ABraun</dc:creator>
  <cp:lastModifiedBy>Augustin</cp:lastModifiedBy>
  <dcterms:created xsi:type="dcterms:W3CDTF">2011-07-06T12:46:10Z</dcterms:created>
  <dcterms:modified xsi:type="dcterms:W3CDTF">2012-11-03T10:23:47Z</dcterms:modified>
</cp:coreProperties>
</file>