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Sibony\Desktop\"/>
    </mc:Choice>
  </mc:AlternateContent>
  <xr:revisionPtr revIDLastSave="0" documentId="13_ncr:1_{3EBF4EEE-8AA6-4AC0-AA60-59AE80EAE9EF}" xr6:coauthVersionLast="43" xr6:coauthVersionMax="43" xr10:uidLastSave="{00000000-0000-0000-0000-000000000000}"/>
  <bookViews>
    <workbookView xWindow="-120" yWindow="-120" windowWidth="29040" windowHeight="17640" activeTab="2" xr2:uid="{00000000-000D-0000-FFFF-FFFF00000000}"/>
  </bookViews>
  <sheets>
    <sheet name="Sheet1 (3)" sheetId="3" r:id="rId1"/>
    <sheet name="Sheet1" sheetId="1" r:id="rId2"/>
    <sheet name="Sheet1 (2)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6" i="3" l="1"/>
  <c r="H24" i="3"/>
  <c r="O18" i="3"/>
  <c r="N18" i="3"/>
  <c r="M18" i="3"/>
  <c r="O17" i="3"/>
  <c r="N17" i="3"/>
  <c r="M17" i="3"/>
  <c r="O16" i="3"/>
  <c r="N16" i="3"/>
  <c r="M16" i="3"/>
  <c r="O15" i="3"/>
  <c r="N15" i="3"/>
  <c r="M15" i="3"/>
  <c r="O14" i="3"/>
  <c r="N14" i="3"/>
  <c r="M14" i="3"/>
  <c r="O13" i="3"/>
  <c r="N13" i="3"/>
  <c r="M13" i="3"/>
  <c r="O12" i="3"/>
  <c r="N12" i="3"/>
  <c r="M12" i="3"/>
  <c r="O11" i="3"/>
  <c r="N11" i="3"/>
  <c r="M11" i="3"/>
  <c r="O10" i="3"/>
  <c r="N10" i="3"/>
  <c r="M10" i="3"/>
  <c r="O9" i="3"/>
  <c r="N9" i="3"/>
  <c r="M9" i="3"/>
  <c r="O8" i="3"/>
  <c r="N8" i="3"/>
  <c r="M8" i="3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" i="3"/>
  <c r="N2" i="3"/>
  <c r="M2" i="3"/>
  <c r="D13" i="2" l="1"/>
  <c r="D11" i="2"/>
  <c r="H28" i="1"/>
  <c r="H26" i="1"/>
  <c r="H20" i="1"/>
  <c r="H21" i="1"/>
  <c r="G20" i="1"/>
  <c r="G21" i="1"/>
  <c r="F21" i="1"/>
  <c r="F2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" i="1"/>
</calcChain>
</file>

<file path=xl/sharedStrings.xml><?xml version="1.0" encoding="utf-8"?>
<sst xmlns="http://schemas.openxmlformats.org/spreadsheetml/2006/main" count="370" uniqueCount="127">
  <si>
    <t>Company</t>
  </si>
  <si>
    <t>Industry</t>
  </si>
  <si>
    <t>Offer Date</t>
  </si>
  <si>
    <t>IPO price</t>
  </si>
  <si>
    <t>Variation high/low (%)</t>
  </si>
  <si>
    <t>Variation IPO/low (%)</t>
  </si>
  <si>
    <t>Variation IPO/high (%)</t>
  </si>
  <si>
    <t>Symbol</t>
  </si>
  <si>
    <t>WDAY US Equity</t>
  </si>
  <si>
    <t>NOW US Equity</t>
  </si>
  <si>
    <t>ATHM US Equity</t>
  </si>
  <si>
    <t>DBX US Equity</t>
  </si>
  <si>
    <t>GDDY US Equity</t>
  </si>
  <si>
    <t>PANW US Equity</t>
  </si>
  <si>
    <t>V US Equity</t>
  </si>
  <si>
    <t>BABA US Equity</t>
  </si>
  <si>
    <t>SPLK US Equity</t>
  </si>
  <si>
    <t>SPOT US Equity</t>
  </si>
  <si>
    <t>TWTR US Equity</t>
  </si>
  <si>
    <t>TSLA US Equity</t>
  </si>
  <si>
    <t>CRM US Equity</t>
  </si>
  <si>
    <t>PYPL US Equity</t>
  </si>
  <si>
    <t>SNAP US Equity</t>
  </si>
  <si>
    <t>FB US Equity</t>
  </si>
  <si>
    <t>NFLX US Equity</t>
  </si>
  <si>
    <t>LYFT US EQUITY</t>
  </si>
  <si>
    <t>WorkDay</t>
  </si>
  <si>
    <t>Service Now</t>
  </si>
  <si>
    <t>Autohome Inc</t>
  </si>
  <si>
    <t>Dropbox</t>
  </si>
  <si>
    <t>GoDaddy</t>
  </si>
  <si>
    <t>Palo Alto</t>
  </si>
  <si>
    <t>Visa</t>
  </si>
  <si>
    <t>Alibaba</t>
  </si>
  <si>
    <t>Splunk</t>
  </si>
  <si>
    <t>Spotify Technology</t>
  </si>
  <si>
    <t>Twitter Inc</t>
  </si>
  <si>
    <t>Tesla</t>
  </si>
  <si>
    <t>SalesForce</t>
  </si>
  <si>
    <t>Paypal</t>
  </si>
  <si>
    <t>Snap</t>
  </si>
  <si>
    <t>Facebook</t>
  </si>
  <si>
    <t>Netflix</t>
  </si>
  <si>
    <t>Lyft</t>
  </si>
  <si>
    <t>Technology</t>
  </si>
  <si>
    <t>Communications</t>
  </si>
  <si>
    <t>Financial</t>
  </si>
  <si>
    <t>Consumer, Cyclical</t>
  </si>
  <si>
    <t>Consumer, Non-cyclical</t>
  </si>
  <si>
    <t>29/03/2019</t>
  </si>
  <si>
    <t>[28, 55.4]</t>
  </si>
  <si>
    <t>[18, 26.0]</t>
  </si>
  <si>
    <t>[17, 30.1]</t>
  </si>
  <si>
    <t>[21, 31.0]</t>
  </si>
  <si>
    <t>[20, 26.5]</t>
  </si>
  <si>
    <t>[42, 59.0]</t>
  </si>
  <si>
    <t>[11, 16.1]</t>
  </si>
  <si>
    <t>[68, 93.9]</t>
  </si>
  <si>
    <t>[17, 36.2]</t>
  </si>
  <si>
    <t>[132, 149.0]</t>
  </si>
  <si>
    <t>[26, 44.9]</t>
  </si>
  <si>
    <t>[17, 23.9]</t>
  </si>
  <si>
    <t>[2.8, 4.3]</t>
  </si>
  <si>
    <t>[34.5, 36.7]</t>
  </si>
  <si>
    <t>[17, 27.1]</t>
  </si>
  <si>
    <t>[31, 38.2]</t>
  </si>
  <si>
    <t>[1.1, 1.2]</t>
  </si>
  <si>
    <t>[17, 36.6]</t>
  </si>
  <si>
    <t>[21, 33.3]</t>
  </si>
  <si>
    <t>[42, 66.5]</t>
  </si>
  <si>
    <t>[11, 17.0]</t>
  </si>
  <si>
    <t>[132, 161.7]</t>
  </si>
  <si>
    <t>[26, 45.6]</t>
  </si>
  <si>
    <t>[15.8, 23.9]</t>
  </si>
  <si>
    <t>[34.5, 40.5]</t>
  </si>
  <si>
    <t>[25.9, 38.2]</t>
  </si>
  <si>
    <t>[0.9, 1.2]</t>
  </si>
  <si>
    <t>[28, 56.2]</t>
  </si>
  <si>
    <t>[18, 40.4]</t>
  </si>
  <si>
    <t>[17, 51.8]</t>
  </si>
  <si>
    <t>[21, 42]</t>
  </si>
  <si>
    <t>[20, 31.8]</t>
  </si>
  <si>
    <t>[42, 71.8]</t>
  </si>
  <si>
    <t>[11, 22.1]</t>
  </si>
  <si>
    <t>[68, 119.2]</t>
  </si>
  <si>
    <t>[17, 36.4]</t>
  </si>
  <si>
    <t>[132, 180.9]</t>
  </si>
  <si>
    <t>[26, 73.3]</t>
  </si>
  <si>
    <t>[2.4, 4.3]</t>
  </si>
  <si>
    <t>[30.6, 40.5]</t>
  </si>
  <si>
    <t>[20.0, 38.2]</t>
  </si>
  <si>
    <t>[0.8, 1.3]</t>
  </si>
  <si>
    <t>[28, 64.5]</t>
  </si>
  <si>
    <t>[17, 39.1]</t>
  </si>
  <si>
    <t>[132, 196.3]</t>
  </si>
  <si>
    <t>[15.8, 35.5]</t>
  </si>
  <si>
    <t>[2.4, 5.5]</t>
  </si>
  <si>
    <t>[11.8, 27.1]</t>
  </si>
  <si>
    <t>[17.7, 38.2]</t>
  </si>
  <si>
    <t>[0.4, 1.3]</t>
  </si>
  <si>
    <t>YES</t>
  </si>
  <si>
    <t>NO</t>
  </si>
  <si>
    <t>Market Cap (Mio)</t>
  </si>
  <si>
    <t>Volatility 6M (%)</t>
  </si>
  <si>
    <t>Volatility 0-3M (%)</t>
  </si>
  <si>
    <t>Volatility 3-6M (%)</t>
  </si>
  <si>
    <t>1M low/high</t>
  </si>
  <si>
    <t>3M low/high</t>
  </si>
  <si>
    <t>6M low/high</t>
  </si>
  <si>
    <t>6M price above IPO</t>
  </si>
  <si>
    <t>1wk low/high</t>
  </si>
  <si>
    <t>[69.0, 78.3]</t>
  </si>
  <si>
    <t>[56.1, 78.3]</t>
  </si>
  <si>
    <t>[48.1, 78.3]</t>
  </si>
  <si>
    <t>80.5</t>
  </si>
  <si>
    <t>Variation high/low</t>
  </si>
  <si>
    <t>Variation IPO/low</t>
  </si>
  <si>
    <t>Variation IPO/high</t>
  </si>
  <si>
    <t>Median</t>
  </si>
  <si>
    <t>Moyenne</t>
  </si>
  <si>
    <t>Change</t>
  </si>
  <si>
    <t>6M price &lt; IPO price</t>
  </si>
  <si>
    <t>6M price &gt; IPO price</t>
  </si>
  <si>
    <t>Mean day low</t>
  </si>
  <si>
    <t>Mean variation IPO/low (%)</t>
  </si>
  <si>
    <t>Mean day high</t>
  </si>
  <si>
    <t>Mean variation IPO/high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</si>
</sst>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rgb="FF000000"/>
      <name val="Arial"/>
      <family val="2"/>
    </font>
    <font>
      <sz val="11"/>
      <color theme="0"/>
      <name val="Arial"/>
      <family val="2"/>
    </font>
    <font>
      <b/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1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4" fillId="0" borderId="1" xfId="0" applyFont="1" applyBorder="1" applyAlignment="1">
      <alignment horizontal="center" vertical="top"/>
    </xf>
    <xf numFmtId="0" fontId="5" fillId="0" borderId="0" xfId="0" applyFont="1"/>
    <xf numFmtId="0" fontId="0" fillId="2" borderId="0" xfId="0" applyFill="1"/>
    <xf numFmtId="14" fontId="0" fillId="2" borderId="0" xfId="0" applyNumberFormat="1" applyFill="1"/>
    <xf numFmtId="0" fontId="4" fillId="2" borderId="2" xfId="0" applyFont="1" applyFill="1" applyBorder="1" applyAlignment="1">
      <alignment horizontal="center" vertical="top"/>
    </xf>
    <xf numFmtId="0" fontId="0" fillId="2" borderId="0" xfId="0" applyFill="1" applyBorder="1"/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4" fillId="0" borderId="2" xfId="0" applyFont="1" applyFill="1" applyBorder="1" applyAlignment="1">
      <alignment horizontal="center" vertical="top"/>
    </xf>
    <xf numFmtId="0" fontId="0" fillId="3" borderId="0" xfId="0" applyFill="1" applyBorder="1"/>
    <xf numFmtId="14" fontId="0" fillId="3" borderId="0" xfId="0" applyNumberFormat="1" applyFill="1"/>
    <xf numFmtId="0" fontId="0" fillId="3" borderId="0" xfId="0" applyFill="1"/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9" fontId="0" fillId="3" borderId="0" xfId="1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9" fontId="9" fillId="0" borderId="0" xfId="1" applyNumberFormat="1" applyFont="1" applyAlignment="1">
      <alignment horizontal="center"/>
    </xf>
    <xf numFmtId="0" fontId="10" fillId="4" borderId="1" xfId="0" applyFont="1" applyFill="1" applyBorder="1" applyAlignment="1">
      <alignment horizontal="center" vertical="top"/>
    </xf>
    <xf numFmtId="14" fontId="10" fillId="4" borderId="1" xfId="0" applyNumberFormat="1" applyFont="1" applyFill="1" applyBorder="1" applyAlignment="1">
      <alignment horizontal="center" vertical="top"/>
    </xf>
    <xf numFmtId="0" fontId="9" fillId="2" borderId="0" xfId="0" applyFont="1" applyFill="1" applyAlignment="1">
      <alignment horizontal="center"/>
    </xf>
    <xf numFmtId="14" fontId="9" fillId="2" borderId="0" xfId="0" applyNumberFormat="1" applyFont="1" applyFill="1" applyAlignment="1">
      <alignment horizontal="center"/>
    </xf>
    <xf numFmtId="9" fontId="9" fillId="2" borderId="0" xfId="1" applyNumberFormat="1" applyFont="1" applyFill="1" applyAlignment="1">
      <alignment horizontal="center"/>
    </xf>
    <xf numFmtId="0" fontId="8" fillId="2" borderId="2" xfId="0" applyFont="1" applyFill="1" applyBorder="1" applyAlignment="1">
      <alignment horizontal="center" vertical="top"/>
    </xf>
    <xf numFmtId="0" fontId="9" fillId="2" borderId="0" xfId="0" applyFont="1" applyFill="1" applyBorder="1"/>
    <xf numFmtId="14" fontId="9" fillId="2" borderId="0" xfId="0" applyNumberFormat="1" applyFont="1" applyFill="1"/>
    <xf numFmtId="0" fontId="9" fillId="2" borderId="0" xfId="0" applyFont="1" applyFill="1"/>
    <xf numFmtId="1" fontId="9" fillId="2" borderId="0" xfId="0" applyNumberFormat="1" applyFont="1" applyFill="1" applyAlignment="1">
      <alignment horizontal="center"/>
    </xf>
    <xf numFmtId="0" fontId="9" fillId="0" borderId="0" xfId="0" applyFont="1"/>
    <xf numFmtId="14" fontId="9" fillId="0" borderId="0" xfId="0" applyNumberFormat="1" applyFont="1"/>
    <xf numFmtId="1" fontId="9" fillId="0" borderId="0" xfId="0" applyNumberFormat="1" applyFont="1" applyAlignment="1">
      <alignment horizontal="center"/>
    </xf>
    <xf numFmtId="0" fontId="11" fillId="0" borderId="0" xfId="0" applyFont="1"/>
    <xf numFmtId="0" fontId="10" fillId="4" borderId="1" xfId="0" applyFont="1" applyFill="1" applyBorder="1" applyAlignment="1">
      <alignment horizontal="center" vertical="center"/>
    </xf>
    <xf numFmtId="14" fontId="10" fillId="4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9" fontId="9" fillId="0" borderId="0" xfId="1" applyNumberFormat="1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14" fontId="9" fillId="2" borderId="0" xfId="0" applyNumberFormat="1" applyFont="1" applyFill="1" applyAlignment="1">
      <alignment horizontal="center" vertical="center"/>
    </xf>
    <xf numFmtId="9" fontId="9" fillId="2" borderId="0" xfId="1" applyNumberFormat="1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9" fontId="7" fillId="0" borderId="0" xfId="1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1" fontId="7" fillId="2" borderId="0" xfId="0" applyNumberFormat="1" applyFont="1" applyFill="1" applyBorder="1" applyAlignment="1">
      <alignment horizontal="center"/>
    </xf>
    <xf numFmtId="0" fontId="12" fillId="5" borderId="0" xfId="0" applyFont="1" applyFill="1" applyBorder="1"/>
    <xf numFmtId="0" fontId="13" fillId="5" borderId="0" xfId="0" applyFont="1" applyFill="1" applyBorder="1" applyAlignment="1">
      <alignment horizontal="center" vertical="top"/>
    </xf>
    <xf numFmtId="0" fontId="6" fillId="2" borderId="0" xfId="0" applyFont="1" applyFill="1" applyBorder="1" applyAlignment="1">
      <alignment horizontal="center" vertical="top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3" borderId="0" xfId="1" applyNumberFormat="1" applyFont="1" applyFill="1" applyBorder="1" applyAlignment="1">
      <alignment horizontal="center"/>
    </xf>
    <xf numFmtId="9" fontId="0" fillId="0" borderId="0" xfId="1" applyNumberFormat="1" applyFont="1" applyAlignment="1">
      <alignment horizontal="center"/>
    </xf>
    <xf numFmtId="0" fontId="3" fillId="5" borderId="0" xfId="0" applyFont="1" applyFill="1"/>
    <xf numFmtId="0" fontId="3" fillId="5" borderId="3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" fontId="0" fillId="0" borderId="0" xfId="0" applyNumberFormat="1" applyBorder="1" applyAlignment="1">
      <alignment horizontal="center"/>
    </xf>
    <xf numFmtId="0" fontId="1" fillId="2" borderId="0" xfId="0" applyFont="1" applyFill="1" applyBorder="1" applyAlignment="1">
      <alignment horizontal="center" vertical="top"/>
    </xf>
    <xf numFmtId="1" fontId="0" fillId="2" borderId="0" xfId="0" applyNumberForma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FE40-C0E2-409B-998D-E3CA03CF7374}">
  <dimension ref="A1:U26"/>
  <sheetViews>
    <sheetView workbookViewId="0">
      <selection sqref="A1:P19"/>
    </sheetView>
  </sheetViews>
  <sheetFormatPr baseColWidth="10" defaultColWidth="9.140625" defaultRowHeight="15" x14ac:dyDescent="0.25"/>
  <cols>
    <col min="1" max="1" width="15.7109375" bestFit="1" customWidth="1"/>
    <col min="2" max="2" width="14.28515625" bestFit="1" customWidth="1"/>
    <col min="3" max="3" width="8.85546875" style="2" bestFit="1" customWidth="1"/>
    <col min="4" max="4" width="14.42578125" bestFit="1" customWidth="1"/>
    <col min="5" max="5" width="8" bestFit="1" customWidth="1"/>
    <col min="6" max="6" width="13.28515625" bestFit="1" customWidth="1"/>
    <col min="7" max="8" width="14.7109375" bestFit="1" customWidth="1"/>
    <col min="9" max="9" width="11.42578125" bestFit="1" customWidth="1"/>
    <col min="10" max="12" width="10.42578125" bestFit="1" customWidth="1"/>
    <col min="13" max="13" width="15.140625" bestFit="1" customWidth="1"/>
    <col min="14" max="14" width="14.28515625" bestFit="1" customWidth="1"/>
    <col min="15" max="15" width="14.85546875" bestFit="1" customWidth="1"/>
    <col min="16" max="16" width="15.85546875" bestFit="1" customWidth="1"/>
    <col min="18" max="18" width="22" bestFit="1" customWidth="1"/>
    <col min="20" max="20" width="16.5703125" bestFit="1" customWidth="1"/>
    <col min="21" max="21" width="17" bestFit="1" customWidth="1"/>
  </cols>
  <sheetData>
    <row r="1" spans="1:21" x14ac:dyDescent="0.25">
      <c r="A1" s="36" t="s">
        <v>7</v>
      </c>
      <c r="B1" s="36" t="s">
        <v>0</v>
      </c>
      <c r="C1" s="37" t="s">
        <v>2</v>
      </c>
      <c r="D1" s="36" t="s">
        <v>102</v>
      </c>
      <c r="E1" s="36" t="s">
        <v>3</v>
      </c>
      <c r="F1" s="36" t="s">
        <v>103</v>
      </c>
      <c r="G1" s="36" t="s">
        <v>104</v>
      </c>
      <c r="H1" s="36" t="s">
        <v>105</v>
      </c>
      <c r="I1" s="36" t="s">
        <v>110</v>
      </c>
      <c r="J1" s="36" t="s">
        <v>106</v>
      </c>
      <c r="K1" s="36" t="s">
        <v>107</v>
      </c>
      <c r="L1" s="36" t="s">
        <v>108</v>
      </c>
      <c r="M1" s="36" t="s">
        <v>115</v>
      </c>
      <c r="N1" s="36" t="s">
        <v>116</v>
      </c>
      <c r="O1" s="36" t="s">
        <v>117</v>
      </c>
      <c r="P1" s="36" t="s">
        <v>109</v>
      </c>
      <c r="R1" s="1" t="s">
        <v>1</v>
      </c>
      <c r="S1" s="3" t="s">
        <v>4</v>
      </c>
      <c r="T1" s="3" t="s">
        <v>5</v>
      </c>
      <c r="U1" s="3" t="s">
        <v>6</v>
      </c>
    </row>
    <row r="2" spans="1:21" x14ac:dyDescent="0.25">
      <c r="A2" s="36" t="s">
        <v>8</v>
      </c>
      <c r="B2" s="38" t="s">
        <v>26</v>
      </c>
      <c r="C2" s="39">
        <v>41194</v>
      </c>
      <c r="D2" s="38">
        <v>47418</v>
      </c>
      <c r="E2" s="38">
        <v>28</v>
      </c>
      <c r="F2" s="38">
        <v>86.1</v>
      </c>
      <c r="G2" s="38">
        <v>117.1</v>
      </c>
      <c r="H2" s="38">
        <v>33.799999999999997</v>
      </c>
      <c r="I2" s="38" t="s">
        <v>50</v>
      </c>
      <c r="J2" s="38" t="s">
        <v>50</v>
      </c>
      <c r="K2" s="38" t="s">
        <v>77</v>
      </c>
      <c r="L2" s="38" t="s">
        <v>92</v>
      </c>
      <c r="M2" s="40">
        <f>S2/100</f>
        <v>1.3045</v>
      </c>
      <c r="N2" s="40">
        <f>T2/100</f>
        <v>0</v>
      </c>
      <c r="O2" s="40">
        <f>U2/100</f>
        <v>1.304</v>
      </c>
      <c r="P2" s="38" t="s">
        <v>100</v>
      </c>
      <c r="R2" t="s">
        <v>44</v>
      </c>
      <c r="S2" s="4">
        <v>130.44999999999999</v>
      </c>
      <c r="T2" s="4">
        <v>0</v>
      </c>
      <c r="U2" s="4">
        <v>130.4</v>
      </c>
    </row>
    <row r="3" spans="1:21" x14ac:dyDescent="0.25">
      <c r="A3" s="36" t="s">
        <v>9</v>
      </c>
      <c r="B3" s="41" t="s">
        <v>27</v>
      </c>
      <c r="C3" s="42">
        <v>41089</v>
      </c>
      <c r="D3" s="41">
        <v>50644</v>
      </c>
      <c r="E3" s="41">
        <v>18</v>
      </c>
      <c r="F3" s="41">
        <v>69.2</v>
      </c>
      <c r="G3" s="41">
        <v>81.2</v>
      </c>
      <c r="H3" s="41">
        <v>51.7</v>
      </c>
      <c r="I3" s="41" t="s">
        <v>51</v>
      </c>
      <c r="J3" s="41" t="s">
        <v>51</v>
      </c>
      <c r="K3" s="41" t="s">
        <v>78</v>
      </c>
      <c r="L3" s="41" t="s">
        <v>78</v>
      </c>
      <c r="M3" s="43">
        <f t="shared" ref="M3:O18" si="0">S3/100</f>
        <v>1.244</v>
      </c>
      <c r="N3" s="43">
        <f t="shared" si="0"/>
        <v>0</v>
      </c>
      <c r="O3" s="43">
        <f t="shared" si="0"/>
        <v>1.244</v>
      </c>
      <c r="P3" s="41" t="s">
        <v>100</v>
      </c>
      <c r="R3" t="s">
        <v>44</v>
      </c>
      <c r="S3" s="4">
        <v>124.4</v>
      </c>
      <c r="T3" s="4">
        <v>0</v>
      </c>
      <c r="U3" s="4">
        <v>124.4</v>
      </c>
    </row>
    <row r="4" spans="1:21" x14ac:dyDescent="0.25">
      <c r="A4" s="36" t="s">
        <v>10</v>
      </c>
      <c r="B4" s="38" t="s">
        <v>28</v>
      </c>
      <c r="C4" s="39">
        <v>41619</v>
      </c>
      <c r="D4" s="38">
        <v>11767</v>
      </c>
      <c r="E4" s="38">
        <v>17</v>
      </c>
      <c r="F4" s="38">
        <v>112.9</v>
      </c>
      <c r="G4" s="38">
        <v>139.4</v>
      </c>
      <c r="H4" s="38">
        <v>75.7</v>
      </c>
      <c r="I4" s="38" t="s">
        <v>52</v>
      </c>
      <c r="J4" s="38" t="s">
        <v>67</v>
      </c>
      <c r="K4" s="38" t="s">
        <v>79</v>
      </c>
      <c r="L4" s="38" t="s">
        <v>79</v>
      </c>
      <c r="M4" s="40">
        <f t="shared" si="0"/>
        <v>2.0469999999999997</v>
      </c>
      <c r="N4" s="40">
        <f t="shared" si="0"/>
        <v>0</v>
      </c>
      <c r="O4" s="40">
        <f t="shared" si="0"/>
        <v>2.0469999999999997</v>
      </c>
      <c r="P4" s="38" t="s">
        <v>100</v>
      </c>
      <c r="R4" t="s">
        <v>45</v>
      </c>
      <c r="S4" s="4">
        <v>204.7</v>
      </c>
      <c r="T4" s="4">
        <v>0</v>
      </c>
      <c r="U4" s="4">
        <v>204.7</v>
      </c>
    </row>
    <row r="5" spans="1:21" x14ac:dyDescent="0.25">
      <c r="A5" s="36" t="s">
        <v>11</v>
      </c>
      <c r="B5" s="41" t="s">
        <v>29</v>
      </c>
      <c r="C5" s="42">
        <v>43182</v>
      </c>
      <c r="D5" s="41">
        <v>10794</v>
      </c>
      <c r="E5" s="41">
        <v>21</v>
      </c>
      <c r="F5" s="41">
        <v>70</v>
      </c>
      <c r="G5" s="41">
        <v>82.8</v>
      </c>
      <c r="H5" s="41">
        <v>51.8</v>
      </c>
      <c r="I5" s="41" t="s">
        <v>53</v>
      </c>
      <c r="J5" s="41" t="s">
        <v>68</v>
      </c>
      <c r="K5" s="41" t="s">
        <v>80</v>
      </c>
      <c r="L5" s="41" t="s">
        <v>80</v>
      </c>
      <c r="M5" s="43">
        <f t="shared" si="0"/>
        <v>1</v>
      </c>
      <c r="N5" s="43">
        <f t="shared" si="0"/>
        <v>0</v>
      </c>
      <c r="O5" s="43">
        <f t="shared" si="0"/>
        <v>1</v>
      </c>
      <c r="P5" s="41" t="s">
        <v>100</v>
      </c>
      <c r="R5" t="s">
        <v>44</v>
      </c>
      <c r="S5" s="4">
        <v>100</v>
      </c>
      <c r="T5" s="4">
        <v>0</v>
      </c>
      <c r="U5" s="4">
        <v>100</v>
      </c>
    </row>
    <row r="6" spans="1:21" x14ac:dyDescent="0.25">
      <c r="A6" s="36" t="s">
        <v>12</v>
      </c>
      <c r="B6" s="38" t="s">
        <v>30</v>
      </c>
      <c r="C6" s="39">
        <v>42095</v>
      </c>
      <c r="D6" s="38">
        <v>13284</v>
      </c>
      <c r="E6" s="38">
        <v>20</v>
      </c>
      <c r="F6" s="38">
        <v>53.3</v>
      </c>
      <c r="G6" s="38">
        <v>63.6</v>
      </c>
      <c r="H6" s="38">
        <v>39.799999999999997</v>
      </c>
      <c r="I6" s="38" t="s">
        <v>54</v>
      </c>
      <c r="J6" s="38" t="s">
        <v>54</v>
      </c>
      <c r="K6" s="38" t="s">
        <v>81</v>
      </c>
      <c r="L6" s="38" t="s">
        <v>81</v>
      </c>
      <c r="M6" s="40">
        <f t="shared" si="0"/>
        <v>0.59</v>
      </c>
      <c r="N6" s="40">
        <f t="shared" si="0"/>
        <v>0</v>
      </c>
      <c r="O6" s="40">
        <f t="shared" si="0"/>
        <v>0.59</v>
      </c>
      <c r="P6" s="38" t="s">
        <v>100</v>
      </c>
      <c r="R6" t="s">
        <v>45</v>
      </c>
      <c r="S6" s="4">
        <v>59</v>
      </c>
      <c r="T6" s="4">
        <v>0</v>
      </c>
      <c r="U6" s="4">
        <v>59</v>
      </c>
    </row>
    <row r="7" spans="1:21" x14ac:dyDescent="0.25">
      <c r="A7" s="36" t="s">
        <v>13</v>
      </c>
      <c r="B7" s="41" t="s">
        <v>31</v>
      </c>
      <c r="C7" s="42">
        <v>41110</v>
      </c>
      <c r="D7" s="41">
        <v>21274</v>
      </c>
      <c r="E7" s="41">
        <v>42</v>
      </c>
      <c r="F7" s="41">
        <v>57.8</v>
      </c>
      <c r="G7" s="41">
        <v>70.099999999999994</v>
      </c>
      <c r="H7" s="41">
        <v>40.9</v>
      </c>
      <c r="I7" s="41" t="s">
        <v>55</v>
      </c>
      <c r="J7" s="41" t="s">
        <v>69</v>
      </c>
      <c r="K7" s="41" t="s">
        <v>82</v>
      </c>
      <c r="L7" s="41" t="s">
        <v>82</v>
      </c>
      <c r="M7" s="43">
        <f t="shared" si="0"/>
        <v>0.71</v>
      </c>
      <c r="N7" s="43">
        <f t="shared" si="0"/>
        <v>0</v>
      </c>
      <c r="O7" s="43">
        <f t="shared" si="0"/>
        <v>0.71</v>
      </c>
      <c r="P7" s="41" t="s">
        <v>100</v>
      </c>
      <c r="R7" t="s">
        <v>45</v>
      </c>
      <c r="S7" s="4">
        <v>71</v>
      </c>
      <c r="T7" s="4">
        <v>0</v>
      </c>
      <c r="U7" s="4">
        <v>71</v>
      </c>
    </row>
    <row r="8" spans="1:21" x14ac:dyDescent="0.25">
      <c r="A8" s="36" t="s">
        <v>14</v>
      </c>
      <c r="B8" s="38" t="s">
        <v>32</v>
      </c>
      <c r="C8" s="39">
        <v>39526</v>
      </c>
      <c r="D8" s="38">
        <v>327535</v>
      </c>
      <c r="E8" s="38">
        <v>11</v>
      </c>
      <c r="F8" s="38">
        <v>59.7</v>
      </c>
      <c r="G8" s="38">
        <v>69.7</v>
      </c>
      <c r="H8" s="38">
        <v>45.5</v>
      </c>
      <c r="I8" s="38" t="s">
        <v>56</v>
      </c>
      <c r="J8" s="38" t="s">
        <v>70</v>
      </c>
      <c r="K8" s="38" t="s">
        <v>83</v>
      </c>
      <c r="L8" s="38" t="s">
        <v>83</v>
      </c>
      <c r="M8" s="40">
        <f t="shared" si="0"/>
        <v>1.0090000000000001</v>
      </c>
      <c r="N8" s="40">
        <f t="shared" si="0"/>
        <v>0</v>
      </c>
      <c r="O8" s="40">
        <f t="shared" si="0"/>
        <v>1.0090000000000001</v>
      </c>
      <c r="P8" s="38" t="s">
        <v>100</v>
      </c>
      <c r="R8" t="s">
        <v>46</v>
      </c>
      <c r="S8" s="4">
        <v>100.9</v>
      </c>
      <c r="T8" s="4">
        <v>0</v>
      </c>
      <c r="U8" s="4">
        <v>100.9</v>
      </c>
    </row>
    <row r="9" spans="1:21" x14ac:dyDescent="0.25">
      <c r="A9" s="36" t="s">
        <v>15</v>
      </c>
      <c r="B9" s="41" t="s">
        <v>33</v>
      </c>
      <c r="C9" s="42">
        <v>41901</v>
      </c>
      <c r="D9" s="41">
        <v>438427</v>
      </c>
      <c r="E9" s="41">
        <v>68</v>
      </c>
      <c r="F9" s="41">
        <v>57.5</v>
      </c>
      <c r="G9" s="41">
        <v>73.400000000000006</v>
      </c>
      <c r="H9" s="41">
        <v>33.5</v>
      </c>
      <c r="I9" s="41" t="s">
        <v>57</v>
      </c>
      <c r="J9" s="41" t="s">
        <v>57</v>
      </c>
      <c r="K9" s="41" t="s">
        <v>84</v>
      </c>
      <c r="L9" s="41" t="s">
        <v>84</v>
      </c>
      <c r="M9" s="43">
        <f t="shared" si="0"/>
        <v>0.753</v>
      </c>
      <c r="N9" s="43">
        <f t="shared" si="0"/>
        <v>0</v>
      </c>
      <c r="O9" s="43">
        <f t="shared" si="0"/>
        <v>0.753</v>
      </c>
      <c r="P9" s="41" t="s">
        <v>100</v>
      </c>
      <c r="R9" t="s">
        <v>45</v>
      </c>
      <c r="S9" s="4">
        <v>75.3</v>
      </c>
      <c r="T9" s="4">
        <v>0</v>
      </c>
      <c r="U9" s="4">
        <v>75.3</v>
      </c>
    </row>
    <row r="10" spans="1:21" x14ac:dyDescent="0.25">
      <c r="A10" s="36" t="s">
        <v>16</v>
      </c>
      <c r="B10" s="38" t="s">
        <v>34</v>
      </c>
      <c r="C10" s="39">
        <v>41018</v>
      </c>
      <c r="D10" s="38">
        <v>20496</v>
      </c>
      <c r="E10" s="38">
        <v>17</v>
      </c>
      <c r="F10" s="38">
        <v>118.7</v>
      </c>
      <c r="G10" s="38">
        <v>162.5</v>
      </c>
      <c r="H10" s="38">
        <v>43.9</v>
      </c>
      <c r="I10" s="38" t="s">
        <v>58</v>
      </c>
      <c r="J10" s="38" t="s">
        <v>58</v>
      </c>
      <c r="K10" s="38" t="s">
        <v>85</v>
      </c>
      <c r="L10" s="38" t="s">
        <v>93</v>
      </c>
      <c r="M10" s="40">
        <f t="shared" si="0"/>
        <v>1.3</v>
      </c>
      <c r="N10" s="40">
        <f t="shared" si="0"/>
        <v>0</v>
      </c>
      <c r="O10" s="40">
        <f t="shared" si="0"/>
        <v>1.3</v>
      </c>
      <c r="P10" s="38" t="s">
        <v>100</v>
      </c>
      <c r="R10" t="s">
        <v>44</v>
      </c>
      <c r="S10" s="4">
        <v>130</v>
      </c>
      <c r="T10" s="4">
        <v>0</v>
      </c>
      <c r="U10" s="4">
        <v>130</v>
      </c>
    </row>
    <row r="11" spans="1:21" x14ac:dyDescent="0.25">
      <c r="A11" s="36" t="s">
        <v>17</v>
      </c>
      <c r="B11" s="41" t="s">
        <v>35</v>
      </c>
      <c r="C11" s="42">
        <v>43192</v>
      </c>
      <c r="D11" s="41">
        <v>23986</v>
      </c>
      <c r="E11" s="41">
        <v>132</v>
      </c>
      <c r="F11" s="41">
        <v>39.9</v>
      </c>
      <c r="G11" s="41">
        <v>45.7</v>
      </c>
      <c r="H11" s="41">
        <v>33.200000000000003</v>
      </c>
      <c r="I11" s="41" t="s">
        <v>59</v>
      </c>
      <c r="J11" s="41" t="s">
        <v>71</v>
      </c>
      <c r="K11" s="41" t="s">
        <v>86</v>
      </c>
      <c r="L11" s="41" t="s">
        <v>94</v>
      </c>
      <c r="M11" s="43">
        <f t="shared" si="0"/>
        <v>0.48700000000000004</v>
      </c>
      <c r="N11" s="43">
        <f t="shared" si="0"/>
        <v>0</v>
      </c>
      <c r="O11" s="43">
        <f t="shared" si="0"/>
        <v>0.48700000000000004</v>
      </c>
      <c r="P11" s="41" t="s">
        <v>100</v>
      </c>
      <c r="R11" t="s">
        <v>45</v>
      </c>
      <c r="S11" s="4">
        <v>48.7</v>
      </c>
      <c r="T11" s="4">
        <v>0</v>
      </c>
      <c r="U11" s="4">
        <v>48.7</v>
      </c>
    </row>
    <row r="12" spans="1:21" x14ac:dyDescent="0.25">
      <c r="A12" s="36" t="s">
        <v>18</v>
      </c>
      <c r="B12" s="38" t="s">
        <v>36</v>
      </c>
      <c r="C12" s="39">
        <v>41585</v>
      </c>
      <c r="D12" s="38">
        <v>28824</v>
      </c>
      <c r="E12" s="38">
        <v>26</v>
      </c>
      <c r="F12" s="38">
        <v>109.8</v>
      </c>
      <c r="G12" s="38">
        <v>140.5</v>
      </c>
      <c r="H12" s="38">
        <v>64</v>
      </c>
      <c r="I12" s="38" t="s">
        <v>60</v>
      </c>
      <c r="J12" s="38" t="s">
        <v>72</v>
      </c>
      <c r="K12" s="38" t="s">
        <v>87</v>
      </c>
      <c r="L12" s="38" t="s">
        <v>87</v>
      </c>
      <c r="M12" s="40">
        <f t="shared" si="0"/>
        <v>1.819</v>
      </c>
      <c r="N12" s="40">
        <f t="shared" si="0"/>
        <v>0</v>
      </c>
      <c r="O12" s="40">
        <f t="shared" si="0"/>
        <v>1.819</v>
      </c>
      <c r="P12" s="38" t="s">
        <v>100</v>
      </c>
      <c r="R12" t="s">
        <v>45</v>
      </c>
      <c r="S12" s="4">
        <v>181.9</v>
      </c>
      <c r="T12" s="4">
        <v>0</v>
      </c>
      <c r="U12" s="4">
        <v>181.9</v>
      </c>
    </row>
    <row r="13" spans="1:21" x14ac:dyDescent="0.25">
      <c r="A13" s="36" t="s">
        <v>19</v>
      </c>
      <c r="B13" s="41" t="s">
        <v>37</v>
      </c>
      <c r="C13" s="42">
        <v>40358</v>
      </c>
      <c r="D13" s="41">
        <v>37401</v>
      </c>
      <c r="E13" s="41">
        <v>17</v>
      </c>
      <c r="F13" s="41">
        <v>84.5</v>
      </c>
      <c r="G13" s="41">
        <v>100.2</v>
      </c>
      <c r="H13" s="41">
        <v>65.2</v>
      </c>
      <c r="I13" s="41" t="s">
        <v>61</v>
      </c>
      <c r="J13" s="41" t="s">
        <v>73</v>
      </c>
      <c r="K13" s="41" t="s">
        <v>73</v>
      </c>
      <c r="L13" s="41" t="s">
        <v>95</v>
      </c>
      <c r="M13" s="43">
        <f t="shared" si="0"/>
        <v>1.2470000000000001</v>
      </c>
      <c r="N13" s="43">
        <f t="shared" si="0"/>
        <v>-7.0999999999999994E-2</v>
      </c>
      <c r="O13" s="43">
        <f t="shared" si="0"/>
        <v>1.0880000000000001</v>
      </c>
      <c r="P13" s="41" t="s">
        <v>100</v>
      </c>
      <c r="R13" t="s">
        <v>47</v>
      </c>
      <c r="S13" s="4">
        <v>124.7</v>
      </c>
      <c r="T13" s="4">
        <v>-7.1</v>
      </c>
      <c r="U13" s="4">
        <v>108.8</v>
      </c>
    </row>
    <row r="14" spans="1:21" x14ac:dyDescent="0.25">
      <c r="A14" s="36" t="s">
        <v>20</v>
      </c>
      <c r="B14" s="38" t="s">
        <v>38</v>
      </c>
      <c r="C14" s="39">
        <v>38161</v>
      </c>
      <c r="D14" s="38">
        <v>119757</v>
      </c>
      <c r="E14" s="38">
        <v>2.8</v>
      </c>
      <c r="F14" s="38">
        <v>96.6</v>
      </c>
      <c r="G14" s="38">
        <v>126</v>
      </c>
      <c r="H14" s="38">
        <v>53.5</v>
      </c>
      <c r="I14" s="38" t="s">
        <v>62</v>
      </c>
      <c r="J14" s="38" t="s">
        <v>62</v>
      </c>
      <c r="K14" s="38" t="s">
        <v>88</v>
      </c>
      <c r="L14" s="38" t="s">
        <v>96</v>
      </c>
      <c r="M14" s="40">
        <f t="shared" si="0"/>
        <v>1.2919999999999998</v>
      </c>
      <c r="N14" s="40">
        <f t="shared" si="0"/>
        <v>-0.127</v>
      </c>
      <c r="O14" s="40">
        <f t="shared" si="0"/>
        <v>1</v>
      </c>
      <c r="P14" s="38" t="s">
        <v>100</v>
      </c>
      <c r="R14" t="s">
        <v>44</v>
      </c>
      <c r="S14" s="4">
        <v>129.19999999999999</v>
      </c>
      <c r="T14" s="4">
        <v>-12.7</v>
      </c>
      <c r="U14" s="4">
        <v>100</v>
      </c>
    </row>
    <row r="15" spans="1:21" x14ac:dyDescent="0.25">
      <c r="A15" s="36" t="s">
        <v>21</v>
      </c>
      <c r="B15" s="41" t="s">
        <v>39</v>
      </c>
      <c r="C15" s="42">
        <v>42191</v>
      </c>
      <c r="D15" s="41">
        <v>132532</v>
      </c>
      <c r="E15" s="41">
        <v>36.700000000000003</v>
      </c>
      <c r="F15" s="41">
        <v>34.799999999999997</v>
      </c>
      <c r="G15" s="41">
        <v>38.6</v>
      </c>
      <c r="H15" s="41">
        <v>30</v>
      </c>
      <c r="I15" s="41" t="s">
        <v>63</v>
      </c>
      <c r="J15" s="41" t="s">
        <v>74</v>
      </c>
      <c r="K15" s="41" t="s">
        <v>89</v>
      </c>
      <c r="L15" s="41" t="s">
        <v>89</v>
      </c>
      <c r="M15" s="43">
        <f t="shared" si="0"/>
        <v>-0.24399999999999999</v>
      </c>
      <c r="N15" s="43">
        <f t="shared" si="0"/>
        <v>-0.16600000000000001</v>
      </c>
      <c r="O15" s="43">
        <f t="shared" si="0"/>
        <v>0.10300000000000001</v>
      </c>
      <c r="P15" s="41" t="s">
        <v>101</v>
      </c>
      <c r="R15" t="s">
        <v>48</v>
      </c>
      <c r="S15" s="4">
        <v>-24.4</v>
      </c>
      <c r="T15" s="4">
        <v>-16.600000000000001</v>
      </c>
      <c r="U15" s="4">
        <v>10.3</v>
      </c>
    </row>
    <row r="16" spans="1:21" x14ac:dyDescent="0.25">
      <c r="A16" s="36" t="s">
        <v>22</v>
      </c>
      <c r="B16" s="38" t="s">
        <v>40</v>
      </c>
      <c r="C16" s="39">
        <v>42796</v>
      </c>
      <c r="D16" s="38">
        <v>15397</v>
      </c>
      <c r="E16" s="38">
        <v>17</v>
      </c>
      <c r="F16" s="38">
        <v>86</v>
      </c>
      <c r="G16" s="38">
        <v>108</v>
      </c>
      <c r="H16" s="38">
        <v>55.6</v>
      </c>
      <c r="I16" s="38" t="s">
        <v>64</v>
      </c>
      <c r="J16" s="38" t="s">
        <v>64</v>
      </c>
      <c r="K16" s="38" t="s">
        <v>64</v>
      </c>
      <c r="L16" s="38" t="s">
        <v>97</v>
      </c>
      <c r="M16" s="40">
        <f t="shared" si="0"/>
        <v>-0.56499999999999995</v>
      </c>
      <c r="N16" s="40">
        <f t="shared" si="0"/>
        <v>-0.30599999999999999</v>
      </c>
      <c r="O16" s="40">
        <f t="shared" si="0"/>
        <v>0.59399999999999997</v>
      </c>
      <c r="P16" s="38" t="s">
        <v>101</v>
      </c>
      <c r="R16" t="s">
        <v>45</v>
      </c>
      <c r="S16" s="4">
        <v>-56.5</v>
      </c>
      <c r="T16" s="4">
        <v>-30.6</v>
      </c>
      <c r="U16" s="4">
        <v>59.4</v>
      </c>
    </row>
    <row r="17" spans="1:21" x14ac:dyDescent="0.25">
      <c r="A17" s="36" t="s">
        <v>23</v>
      </c>
      <c r="B17" s="41" t="s">
        <v>41</v>
      </c>
      <c r="C17" s="42">
        <v>41047</v>
      </c>
      <c r="D17" s="41">
        <v>528976</v>
      </c>
      <c r="E17" s="41">
        <v>38</v>
      </c>
      <c r="F17" s="41">
        <v>67</v>
      </c>
      <c r="G17" s="41">
        <v>67.099999999999994</v>
      </c>
      <c r="H17" s="41">
        <v>65.900000000000006</v>
      </c>
      <c r="I17" s="41" t="s">
        <v>65</v>
      </c>
      <c r="J17" s="41" t="s">
        <v>75</v>
      </c>
      <c r="K17" s="41" t="s">
        <v>90</v>
      </c>
      <c r="L17" s="41" t="s">
        <v>98</v>
      </c>
      <c r="M17" s="43">
        <f t="shared" si="0"/>
        <v>-0.53700000000000003</v>
      </c>
      <c r="N17" s="43">
        <f t="shared" si="0"/>
        <v>-0.53400000000000003</v>
      </c>
      <c r="O17" s="43">
        <f t="shared" si="0"/>
        <v>5.0000000000000001E-3</v>
      </c>
      <c r="P17" s="41" t="s">
        <v>101</v>
      </c>
      <c r="R17" t="s">
        <v>45</v>
      </c>
      <c r="S17" s="4">
        <v>-53.7</v>
      </c>
      <c r="T17" s="4">
        <v>-53.4</v>
      </c>
      <c r="U17" s="4">
        <v>0.5</v>
      </c>
    </row>
    <row r="18" spans="1:21" x14ac:dyDescent="0.25">
      <c r="A18" s="36" t="s">
        <v>24</v>
      </c>
      <c r="B18" s="38" t="s">
        <v>42</v>
      </c>
      <c r="C18" s="39">
        <v>37398</v>
      </c>
      <c r="D18" s="38">
        <v>154973</v>
      </c>
      <c r="E18" s="38">
        <v>1.1000000000000001</v>
      </c>
      <c r="F18" s="38">
        <v>111.1</v>
      </c>
      <c r="G18" s="38">
        <v>85.8</v>
      </c>
      <c r="H18" s="38">
        <v>131.30000000000001</v>
      </c>
      <c r="I18" s="38" t="s">
        <v>66</v>
      </c>
      <c r="J18" s="38" t="s">
        <v>76</v>
      </c>
      <c r="K18" s="38" t="s">
        <v>91</v>
      </c>
      <c r="L18" s="38" t="s">
        <v>99</v>
      </c>
      <c r="M18" s="40">
        <f t="shared" si="0"/>
        <v>-0.69200000000000006</v>
      </c>
      <c r="N18" s="40">
        <f t="shared" si="0"/>
        <v>-0.627</v>
      </c>
      <c r="O18" s="40">
        <f t="shared" si="0"/>
        <v>0.214</v>
      </c>
      <c r="P18" s="38" t="s">
        <v>101</v>
      </c>
      <c r="R18" t="s">
        <v>45</v>
      </c>
      <c r="S18" s="4">
        <v>-69.2</v>
      </c>
      <c r="T18" s="4">
        <v>-62.7</v>
      </c>
      <c r="U18" s="4">
        <v>21.4</v>
      </c>
    </row>
    <row r="19" spans="1:21" ht="15" customHeight="1" x14ac:dyDescent="0.25">
      <c r="A19" s="36" t="s">
        <v>25</v>
      </c>
      <c r="B19" s="41" t="s">
        <v>43</v>
      </c>
      <c r="C19" s="42" t="s">
        <v>49</v>
      </c>
      <c r="D19" s="41">
        <v>16938</v>
      </c>
      <c r="E19" s="41">
        <v>72</v>
      </c>
      <c r="F19" s="41"/>
      <c r="G19" s="41" t="s">
        <v>114</v>
      </c>
      <c r="H19" s="41"/>
      <c r="I19" s="41" t="s">
        <v>111</v>
      </c>
      <c r="J19" s="41" t="s">
        <v>112</v>
      </c>
      <c r="K19" s="41" t="s">
        <v>113</v>
      </c>
      <c r="L19" s="41"/>
      <c r="M19" s="43"/>
      <c r="N19" s="43"/>
      <c r="O19" s="43"/>
      <c r="P19" s="41"/>
      <c r="R19" t="s">
        <v>45</v>
      </c>
    </row>
    <row r="20" spans="1:21" x14ac:dyDescent="0.25">
      <c r="A20" s="11"/>
    </row>
    <row r="22" spans="1:21" x14ac:dyDescent="0.25">
      <c r="F22" s="3" t="s">
        <v>103</v>
      </c>
      <c r="G22" s="3" t="s">
        <v>104</v>
      </c>
      <c r="H22" s="3" t="s">
        <v>105</v>
      </c>
    </row>
    <row r="23" spans="1:21" x14ac:dyDescent="0.25">
      <c r="B23" s="8"/>
      <c r="C23" s="6"/>
      <c r="D23" s="5"/>
      <c r="E23" s="7" t="s">
        <v>118</v>
      </c>
      <c r="F23" s="9">
        <v>70</v>
      </c>
      <c r="G23" s="9">
        <v>82.8</v>
      </c>
      <c r="H23" s="10">
        <v>51.7</v>
      </c>
    </row>
    <row r="24" spans="1:21" x14ac:dyDescent="0.25">
      <c r="B24" s="12"/>
      <c r="C24" s="13"/>
      <c r="D24" s="14"/>
      <c r="E24" s="17" t="s">
        <v>120</v>
      </c>
      <c r="F24" s="15"/>
      <c r="G24" s="15"/>
      <c r="H24" s="18">
        <f>H23/G23-1</f>
        <v>-0.37560386473429941</v>
      </c>
    </row>
    <row r="25" spans="1:21" x14ac:dyDescent="0.25">
      <c r="B25" s="8"/>
      <c r="C25" s="6"/>
      <c r="D25" s="5"/>
      <c r="E25" s="7" t="s">
        <v>119</v>
      </c>
      <c r="F25" s="9">
        <v>77.347058823529409</v>
      </c>
      <c r="G25" s="9">
        <v>92.452941176470574</v>
      </c>
      <c r="H25" s="10">
        <v>53.841176470588231</v>
      </c>
    </row>
    <row r="26" spans="1:21" x14ac:dyDescent="0.25">
      <c r="E26" s="17" t="s">
        <v>120</v>
      </c>
      <c r="H26" s="18">
        <f>H25/G25-1</f>
        <v>-0.41763695361710251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workbookViewId="0">
      <selection activeCell="A20" sqref="A20:XFD20"/>
    </sheetView>
  </sheetViews>
  <sheetFormatPr baseColWidth="10" defaultColWidth="9.140625" defaultRowHeight="15" x14ac:dyDescent="0.25"/>
  <cols>
    <col min="1" max="1" width="15.7109375" bestFit="1" customWidth="1"/>
    <col min="2" max="2" width="14.28515625" bestFit="1" customWidth="1"/>
    <col min="3" max="3" width="8.85546875" style="2" bestFit="1" customWidth="1"/>
    <col min="4" max="4" width="14.42578125" bestFit="1" customWidth="1"/>
    <col min="5" max="5" width="8" bestFit="1" customWidth="1"/>
    <col min="6" max="6" width="13.28515625" bestFit="1" customWidth="1"/>
    <col min="7" max="8" width="14.7109375" bestFit="1" customWidth="1"/>
    <col min="9" max="9" width="11.42578125" bestFit="1" customWidth="1"/>
    <col min="10" max="12" width="10.42578125" bestFit="1" customWidth="1"/>
    <col min="13" max="13" width="15.140625" bestFit="1" customWidth="1"/>
    <col min="14" max="14" width="14.28515625" bestFit="1" customWidth="1"/>
    <col min="15" max="15" width="14.85546875" bestFit="1" customWidth="1"/>
    <col min="16" max="16" width="15.85546875" bestFit="1" customWidth="1"/>
    <col min="18" max="18" width="22" bestFit="1" customWidth="1"/>
    <col min="20" max="20" width="16.5703125" bestFit="1" customWidth="1"/>
    <col min="21" max="21" width="17" bestFit="1" customWidth="1"/>
  </cols>
  <sheetData>
    <row r="1" spans="1:21" x14ac:dyDescent="0.25">
      <c r="A1" s="22" t="s">
        <v>7</v>
      </c>
      <c r="B1" s="22" t="s">
        <v>0</v>
      </c>
      <c r="C1" s="23" t="s">
        <v>2</v>
      </c>
      <c r="D1" s="22" t="s">
        <v>102</v>
      </c>
      <c r="E1" s="22" t="s">
        <v>3</v>
      </c>
      <c r="F1" s="22" t="s">
        <v>103</v>
      </c>
      <c r="G1" s="22" t="s">
        <v>104</v>
      </c>
      <c r="H1" s="22" t="s">
        <v>105</v>
      </c>
      <c r="I1" s="22" t="s">
        <v>110</v>
      </c>
      <c r="J1" s="22" t="s">
        <v>106</v>
      </c>
      <c r="K1" s="22" t="s">
        <v>107</v>
      </c>
      <c r="L1" s="22" t="s">
        <v>108</v>
      </c>
      <c r="M1" s="22" t="s">
        <v>115</v>
      </c>
      <c r="N1" s="22" t="s">
        <v>116</v>
      </c>
      <c r="O1" s="22" t="s">
        <v>117</v>
      </c>
      <c r="P1" s="22" t="s">
        <v>109</v>
      </c>
      <c r="R1" s="1" t="s">
        <v>1</v>
      </c>
      <c r="S1" s="3" t="s">
        <v>4</v>
      </c>
      <c r="T1" s="3" t="s">
        <v>5</v>
      </c>
      <c r="U1" s="3" t="s">
        <v>6</v>
      </c>
    </row>
    <row r="2" spans="1:21" x14ac:dyDescent="0.25">
      <c r="A2" s="22" t="s">
        <v>8</v>
      </c>
      <c r="B2" s="19" t="s">
        <v>26</v>
      </c>
      <c r="C2" s="20">
        <v>41194</v>
      </c>
      <c r="D2" s="19">
        <v>47418</v>
      </c>
      <c r="E2" s="19">
        <v>28</v>
      </c>
      <c r="F2" s="19">
        <v>86.1</v>
      </c>
      <c r="G2" s="19">
        <v>117.1</v>
      </c>
      <c r="H2" s="19">
        <v>33.799999999999997</v>
      </c>
      <c r="I2" s="19" t="s">
        <v>50</v>
      </c>
      <c r="J2" s="19" t="s">
        <v>50</v>
      </c>
      <c r="K2" s="19" t="s">
        <v>77</v>
      </c>
      <c r="L2" s="19" t="s">
        <v>92</v>
      </c>
      <c r="M2" s="21">
        <f>S2/100</f>
        <v>1.3045</v>
      </c>
      <c r="N2" s="21">
        <f>T2/100</f>
        <v>0</v>
      </c>
      <c r="O2" s="21">
        <f>U2/100</f>
        <v>1.304</v>
      </c>
      <c r="P2" s="19" t="s">
        <v>100</v>
      </c>
      <c r="R2" t="s">
        <v>44</v>
      </c>
      <c r="S2" s="4">
        <v>130.44999999999999</v>
      </c>
      <c r="T2" s="4">
        <v>0</v>
      </c>
      <c r="U2" s="4">
        <v>130.4</v>
      </c>
    </row>
    <row r="3" spans="1:21" x14ac:dyDescent="0.25">
      <c r="A3" s="22" t="s">
        <v>9</v>
      </c>
      <c r="B3" s="24" t="s">
        <v>27</v>
      </c>
      <c r="C3" s="25">
        <v>41089</v>
      </c>
      <c r="D3" s="24">
        <v>50644</v>
      </c>
      <c r="E3" s="24">
        <v>18</v>
      </c>
      <c r="F3" s="24">
        <v>69.2</v>
      </c>
      <c r="G3" s="24">
        <v>81.2</v>
      </c>
      <c r="H3" s="24">
        <v>51.7</v>
      </c>
      <c r="I3" s="24" t="s">
        <v>51</v>
      </c>
      <c r="J3" s="24" t="s">
        <v>51</v>
      </c>
      <c r="K3" s="24" t="s">
        <v>78</v>
      </c>
      <c r="L3" s="24" t="s">
        <v>78</v>
      </c>
      <c r="M3" s="26">
        <f t="shared" ref="M3:M18" si="0">S3/100</f>
        <v>1.244</v>
      </c>
      <c r="N3" s="26">
        <f t="shared" ref="N3:N18" si="1">T3/100</f>
        <v>0</v>
      </c>
      <c r="O3" s="26">
        <f t="shared" ref="O3:O18" si="2">U3/100</f>
        <v>1.244</v>
      </c>
      <c r="P3" s="24" t="s">
        <v>100</v>
      </c>
      <c r="R3" t="s">
        <v>44</v>
      </c>
      <c r="S3" s="4">
        <v>124.4</v>
      </c>
      <c r="T3" s="4">
        <v>0</v>
      </c>
      <c r="U3" s="4">
        <v>124.4</v>
      </c>
    </row>
    <row r="4" spans="1:21" x14ac:dyDescent="0.25">
      <c r="A4" s="22" t="s">
        <v>10</v>
      </c>
      <c r="B4" s="19" t="s">
        <v>28</v>
      </c>
      <c r="C4" s="20">
        <v>41619</v>
      </c>
      <c r="D4" s="19">
        <v>11767</v>
      </c>
      <c r="E4" s="19">
        <v>17</v>
      </c>
      <c r="F4" s="19">
        <v>112.9</v>
      </c>
      <c r="G4" s="19">
        <v>139.4</v>
      </c>
      <c r="H4" s="19">
        <v>75.7</v>
      </c>
      <c r="I4" s="19" t="s">
        <v>52</v>
      </c>
      <c r="J4" s="19" t="s">
        <v>67</v>
      </c>
      <c r="K4" s="19" t="s">
        <v>79</v>
      </c>
      <c r="L4" s="19" t="s">
        <v>79</v>
      </c>
      <c r="M4" s="21">
        <f t="shared" si="0"/>
        <v>2.0469999999999997</v>
      </c>
      <c r="N4" s="21">
        <f t="shared" si="1"/>
        <v>0</v>
      </c>
      <c r="O4" s="21">
        <f t="shared" si="2"/>
        <v>2.0469999999999997</v>
      </c>
      <c r="P4" s="19" t="s">
        <v>100</v>
      </c>
      <c r="R4" t="s">
        <v>45</v>
      </c>
      <c r="S4" s="4">
        <v>204.7</v>
      </c>
      <c r="T4" s="4">
        <v>0</v>
      </c>
      <c r="U4" s="4">
        <v>204.7</v>
      </c>
    </row>
    <row r="5" spans="1:21" x14ac:dyDescent="0.25">
      <c r="A5" s="22" t="s">
        <v>11</v>
      </c>
      <c r="B5" s="24" t="s">
        <v>29</v>
      </c>
      <c r="C5" s="25">
        <v>43182</v>
      </c>
      <c r="D5" s="24">
        <v>10794</v>
      </c>
      <c r="E5" s="24">
        <v>21</v>
      </c>
      <c r="F5" s="24">
        <v>70</v>
      </c>
      <c r="G5" s="24">
        <v>82.8</v>
      </c>
      <c r="H5" s="24">
        <v>51.8</v>
      </c>
      <c r="I5" s="24" t="s">
        <v>53</v>
      </c>
      <c r="J5" s="24" t="s">
        <v>68</v>
      </c>
      <c r="K5" s="24" t="s">
        <v>80</v>
      </c>
      <c r="L5" s="24" t="s">
        <v>80</v>
      </c>
      <c r="M5" s="26">
        <f t="shared" si="0"/>
        <v>1</v>
      </c>
      <c r="N5" s="26">
        <f t="shared" si="1"/>
        <v>0</v>
      </c>
      <c r="O5" s="26">
        <f t="shared" si="2"/>
        <v>1</v>
      </c>
      <c r="P5" s="24" t="s">
        <v>100</v>
      </c>
      <c r="R5" t="s">
        <v>44</v>
      </c>
      <c r="S5" s="4">
        <v>100</v>
      </c>
      <c r="T5" s="4">
        <v>0</v>
      </c>
      <c r="U5" s="4">
        <v>100</v>
      </c>
    </row>
    <row r="6" spans="1:21" x14ac:dyDescent="0.25">
      <c r="A6" s="22" t="s">
        <v>12</v>
      </c>
      <c r="B6" s="19" t="s">
        <v>30</v>
      </c>
      <c r="C6" s="20">
        <v>42095</v>
      </c>
      <c r="D6" s="19">
        <v>13284</v>
      </c>
      <c r="E6" s="19">
        <v>20</v>
      </c>
      <c r="F6" s="19">
        <v>53.3</v>
      </c>
      <c r="G6" s="19">
        <v>63.6</v>
      </c>
      <c r="H6" s="19">
        <v>39.799999999999997</v>
      </c>
      <c r="I6" s="19" t="s">
        <v>54</v>
      </c>
      <c r="J6" s="19" t="s">
        <v>54</v>
      </c>
      <c r="K6" s="19" t="s">
        <v>81</v>
      </c>
      <c r="L6" s="19" t="s">
        <v>81</v>
      </c>
      <c r="M6" s="21">
        <f t="shared" si="0"/>
        <v>0.59</v>
      </c>
      <c r="N6" s="21">
        <f t="shared" si="1"/>
        <v>0</v>
      </c>
      <c r="O6" s="21">
        <f t="shared" si="2"/>
        <v>0.59</v>
      </c>
      <c r="P6" s="19" t="s">
        <v>100</v>
      </c>
      <c r="R6" t="s">
        <v>45</v>
      </c>
      <c r="S6" s="4">
        <v>59</v>
      </c>
      <c r="T6" s="4">
        <v>0</v>
      </c>
      <c r="U6" s="4">
        <v>59</v>
      </c>
    </row>
    <row r="7" spans="1:21" x14ac:dyDescent="0.25">
      <c r="A7" s="22" t="s">
        <v>13</v>
      </c>
      <c r="B7" s="24" t="s">
        <v>31</v>
      </c>
      <c r="C7" s="25">
        <v>41110</v>
      </c>
      <c r="D7" s="24">
        <v>21274</v>
      </c>
      <c r="E7" s="24">
        <v>42</v>
      </c>
      <c r="F7" s="24">
        <v>57.8</v>
      </c>
      <c r="G7" s="24">
        <v>70.099999999999994</v>
      </c>
      <c r="H7" s="24">
        <v>40.9</v>
      </c>
      <c r="I7" s="24" t="s">
        <v>55</v>
      </c>
      <c r="J7" s="24" t="s">
        <v>69</v>
      </c>
      <c r="K7" s="24" t="s">
        <v>82</v>
      </c>
      <c r="L7" s="24" t="s">
        <v>82</v>
      </c>
      <c r="M7" s="26">
        <f t="shared" si="0"/>
        <v>0.71</v>
      </c>
      <c r="N7" s="26">
        <f t="shared" si="1"/>
        <v>0</v>
      </c>
      <c r="O7" s="26">
        <f t="shared" si="2"/>
        <v>0.71</v>
      </c>
      <c r="P7" s="24" t="s">
        <v>100</v>
      </c>
      <c r="R7" t="s">
        <v>45</v>
      </c>
      <c r="S7" s="4">
        <v>71</v>
      </c>
      <c r="T7" s="4">
        <v>0</v>
      </c>
      <c r="U7" s="4">
        <v>71</v>
      </c>
    </row>
    <row r="8" spans="1:21" x14ac:dyDescent="0.25">
      <c r="A8" s="22" t="s">
        <v>14</v>
      </c>
      <c r="B8" s="19" t="s">
        <v>32</v>
      </c>
      <c r="C8" s="20">
        <v>39526</v>
      </c>
      <c r="D8" s="19">
        <v>327535</v>
      </c>
      <c r="E8" s="19">
        <v>11</v>
      </c>
      <c r="F8" s="19">
        <v>59.7</v>
      </c>
      <c r="G8" s="19">
        <v>69.7</v>
      </c>
      <c r="H8" s="19">
        <v>45.5</v>
      </c>
      <c r="I8" s="19" t="s">
        <v>56</v>
      </c>
      <c r="J8" s="19" t="s">
        <v>70</v>
      </c>
      <c r="K8" s="19" t="s">
        <v>83</v>
      </c>
      <c r="L8" s="19" t="s">
        <v>83</v>
      </c>
      <c r="M8" s="21">
        <f t="shared" si="0"/>
        <v>1.0090000000000001</v>
      </c>
      <c r="N8" s="21">
        <f t="shared" si="1"/>
        <v>0</v>
      </c>
      <c r="O8" s="21">
        <f t="shared" si="2"/>
        <v>1.0090000000000001</v>
      </c>
      <c r="P8" s="19" t="s">
        <v>100</v>
      </c>
      <c r="R8" t="s">
        <v>46</v>
      </c>
      <c r="S8" s="4">
        <v>100.9</v>
      </c>
      <c r="T8" s="4">
        <v>0</v>
      </c>
      <c r="U8" s="4">
        <v>100.9</v>
      </c>
    </row>
    <row r="9" spans="1:21" x14ac:dyDescent="0.25">
      <c r="A9" s="22" t="s">
        <v>15</v>
      </c>
      <c r="B9" s="24" t="s">
        <v>33</v>
      </c>
      <c r="C9" s="25">
        <v>41901</v>
      </c>
      <c r="D9" s="24">
        <v>438427</v>
      </c>
      <c r="E9" s="24">
        <v>68</v>
      </c>
      <c r="F9" s="24">
        <v>57.5</v>
      </c>
      <c r="G9" s="24">
        <v>73.400000000000006</v>
      </c>
      <c r="H9" s="24">
        <v>33.5</v>
      </c>
      <c r="I9" s="24" t="s">
        <v>57</v>
      </c>
      <c r="J9" s="24" t="s">
        <v>57</v>
      </c>
      <c r="K9" s="24" t="s">
        <v>84</v>
      </c>
      <c r="L9" s="24" t="s">
        <v>84</v>
      </c>
      <c r="M9" s="26">
        <f t="shared" si="0"/>
        <v>0.753</v>
      </c>
      <c r="N9" s="26">
        <f t="shared" si="1"/>
        <v>0</v>
      </c>
      <c r="O9" s="26">
        <f t="shared" si="2"/>
        <v>0.753</v>
      </c>
      <c r="P9" s="24" t="s">
        <v>100</v>
      </c>
      <c r="R9" t="s">
        <v>45</v>
      </c>
      <c r="S9" s="4">
        <v>75.3</v>
      </c>
      <c r="T9" s="4">
        <v>0</v>
      </c>
      <c r="U9" s="4">
        <v>75.3</v>
      </c>
    </row>
    <row r="10" spans="1:21" x14ac:dyDescent="0.25">
      <c r="A10" s="22" t="s">
        <v>16</v>
      </c>
      <c r="B10" s="19" t="s">
        <v>34</v>
      </c>
      <c r="C10" s="20">
        <v>41018</v>
      </c>
      <c r="D10" s="19">
        <v>20496</v>
      </c>
      <c r="E10" s="19">
        <v>17</v>
      </c>
      <c r="F10" s="19">
        <v>118.7</v>
      </c>
      <c r="G10" s="19">
        <v>162.5</v>
      </c>
      <c r="H10" s="19">
        <v>43.9</v>
      </c>
      <c r="I10" s="19" t="s">
        <v>58</v>
      </c>
      <c r="J10" s="19" t="s">
        <v>58</v>
      </c>
      <c r="K10" s="19" t="s">
        <v>85</v>
      </c>
      <c r="L10" s="19" t="s">
        <v>93</v>
      </c>
      <c r="M10" s="21">
        <f t="shared" si="0"/>
        <v>1.3</v>
      </c>
      <c r="N10" s="21">
        <f t="shared" si="1"/>
        <v>0</v>
      </c>
      <c r="O10" s="21">
        <f t="shared" si="2"/>
        <v>1.3</v>
      </c>
      <c r="P10" s="19" t="s">
        <v>100</v>
      </c>
      <c r="R10" t="s">
        <v>44</v>
      </c>
      <c r="S10" s="4">
        <v>130</v>
      </c>
      <c r="T10" s="4">
        <v>0</v>
      </c>
      <c r="U10" s="4">
        <v>130</v>
      </c>
    </row>
    <row r="11" spans="1:21" x14ac:dyDescent="0.25">
      <c r="A11" s="22" t="s">
        <v>17</v>
      </c>
      <c r="B11" s="24" t="s">
        <v>35</v>
      </c>
      <c r="C11" s="25">
        <v>43192</v>
      </c>
      <c r="D11" s="24">
        <v>23986</v>
      </c>
      <c r="E11" s="24">
        <v>132</v>
      </c>
      <c r="F11" s="24">
        <v>39.9</v>
      </c>
      <c r="G11" s="24">
        <v>45.7</v>
      </c>
      <c r="H11" s="24">
        <v>33.200000000000003</v>
      </c>
      <c r="I11" s="24" t="s">
        <v>59</v>
      </c>
      <c r="J11" s="24" t="s">
        <v>71</v>
      </c>
      <c r="K11" s="24" t="s">
        <v>86</v>
      </c>
      <c r="L11" s="24" t="s">
        <v>94</v>
      </c>
      <c r="M11" s="26">
        <f t="shared" si="0"/>
        <v>0.48700000000000004</v>
      </c>
      <c r="N11" s="26">
        <f t="shared" si="1"/>
        <v>0</v>
      </c>
      <c r="O11" s="26">
        <f t="shared" si="2"/>
        <v>0.48700000000000004</v>
      </c>
      <c r="P11" s="24" t="s">
        <v>100</v>
      </c>
      <c r="R11" t="s">
        <v>45</v>
      </c>
      <c r="S11" s="4">
        <v>48.7</v>
      </c>
      <c r="T11" s="4">
        <v>0</v>
      </c>
      <c r="U11" s="4">
        <v>48.7</v>
      </c>
    </row>
    <row r="12" spans="1:21" x14ac:dyDescent="0.25">
      <c r="A12" s="22" t="s">
        <v>18</v>
      </c>
      <c r="B12" s="19" t="s">
        <v>36</v>
      </c>
      <c r="C12" s="20">
        <v>41585</v>
      </c>
      <c r="D12" s="19">
        <v>28824</v>
      </c>
      <c r="E12" s="19">
        <v>26</v>
      </c>
      <c r="F12" s="19">
        <v>109.8</v>
      </c>
      <c r="G12" s="19">
        <v>140.5</v>
      </c>
      <c r="H12" s="19">
        <v>64</v>
      </c>
      <c r="I12" s="19" t="s">
        <v>60</v>
      </c>
      <c r="J12" s="19" t="s">
        <v>72</v>
      </c>
      <c r="K12" s="19" t="s">
        <v>87</v>
      </c>
      <c r="L12" s="19" t="s">
        <v>87</v>
      </c>
      <c r="M12" s="21">
        <f t="shared" si="0"/>
        <v>1.819</v>
      </c>
      <c r="N12" s="21">
        <f t="shared" si="1"/>
        <v>0</v>
      </c>
      <c r="O12" s="21">
        <f t="shared" si="2"/>
        <v>1.819</v>
      </c>
      <c r="P12" s="19" t="s">
        <v>100</v>
      </c>
      <c r="R12" t="s">
        <v>45</v>
      </c>
      <c r="S12" s="4">
        <v>181.9</v>
      </c>
      <c r="T12" s="4">
        <v>0</v>
      </c>
      <c r="U12" s="4">
        <v>181.9</v>
      </c>
    </row>
    <row r="13" spans="1:21" x14ac:dyDescent="0.25">
      <c r="A13" s="22" t="s">
        <v>19</v>
      </c>
      <c r="B13" s="24" t="s">
        <v>37</v>
      </c>
      <c r="C13" s="25">
        <v>40358</v>
      </c>
      <c r="D13" s="24">
        <v>37401</v>
      </c>
      <c r="E13" s="24">
        <v>17</v>
      </c>
      <c r="F13" s="24">
        <v>84.5</v>
      </c>
      <c r="G13" s="24">
        <v>100.2</v>
      </c>
      <c r="H13" s="24">
        <v>65.2</v>
      </c>
      <c r="I13" s="24" t="s">
        <v>61</v>
      </c>
      <c r="J13" s="24" t="s">
        <v>73</v>
      </c>
      <c r="K13" s="24" t="s">
        <v>73</v>
      </c>
      <c r="L13" s="24" t="s">
        <v>95</v>
      </c>
      <c r="M13" s="26">
        <f t="shared" si="0"/>
        <v>1.2470000000000001</v>
      </c>
      <c r="N13" s="26">
        <f t="shared" si="1"/>
        <v>-7.0999999999999994E-2</v>
      </c>
      <c r="O13" s="26">
        <f t="shared" si="2"/>
        <v>1.0880000000000001</v>
      </c>
      <c r="P13" s="24" t="s">
        <v>100</v>
      </c>
      <c r="R13" t="s">
        <v>47</v>
      </c>
      <c r="S13" s="4">
        <v>124.7</v>
      </c>
      <c r="T13" s="4">
        <v>-7.1</v>
      </c>
      <c r="U13" s="4">
        <v>108.8</v>
      </c>
    </row>
    <row r="14" spans="1:21" x14ac:dyDescent="0.25">
      <c r="A14" s="22" t="s">
        <v>20</v>
      </c>
      <c r="B14" s="19" t="s">
        <v>38</v>
      </c>
      <c r="C14" s="20">
        <v>38161</v>
      </c>
      <c r="D14" s="19">
        <v>119757</v>
      </c>
      <c r="E14" s="19">
        <v>2.8</v>
      </c>
      <c r="F14" s="19">
        <v>96.6</v>
      </c>
      <c r="G14" s="19">
        <v>126</v>
      </c>
      <c r="H14" s="19">
        <v>53.5</v>
      </c>
      <c r="I14" s="19" t="s">
        <v>62</v>
      </c>
      <c r="J14" s="19" t="s">
        <v>62</v>
      </c>
      <c r="K14" s="19" t="s">
        <v>88</v>
      </c>
      <c r="L14" s="19" t="s">
        <v>96</v>
      </c>
      <c r="M14" s="21">
        <f t="shared" si="0"/>
        <v>1.2919999999999998</v>
      </c>
      <c r="N14" s="21">
        <f t="shared" si="1"/>
        <v>-0.127</v>
      </c>
      <c r="O14" s="21">
        <f t="shared" si="2"/>
        <v>1</v>
      </c>
      <c r="P14" s="19" t="s">
        <v>100</v>
      </c>
      <c r="R14" t="s">
        <v>44</v>
      </c>
      <c r="S14" s="4">
        <v>129.19999999999999</v>
      </c>
      <c r="T14" s="4">
        <v>-12.7</v>
      </c>
      <c r="U14" s="4">
        <v>100</v>
      </c>
    </row>
    <row r="15" spans="1:21" x14ac:dyDescent="0.25">
      <c r="A15" s="22" t="s">
        <v>21</v>
      </c>
      <c r="B15" s="24" t="s">
        <v>39</v>
      </c>
      <c r="C15" s="25">
        <v>42191</v>
      </c>
      <c r="D15" s="24">
        <v>132532</v>
      </c>
      <c r="E15" s="24">
        <v>36.700000000000003</v>
      </c>
      <c r="F15" s="24">
        <v>34.799999999999997</v>
      </c>
      <c r="G15" s="24">
        <v>38.6</v>
      </c>
      <c r="H15" s="24">
        <v>30</v>
      </c>
      <c r="I15" s="24" t="s">
        <v>63</v>
      </c>
      <c r="J15" s="24" t="s">
        <v>74</v>
      </c>
      <c r="K15" s="24" t="s">
        <v>89</v>
      </c>
      <c r="L15" s="24" t="s">
        <v>89</v>
      </c>
      <c r="M15" s="26">
        <f t="shared" si="0"/>
        <v>-0.24399999999999999</v>
      </c>
      <c r="N15" s="26">
        <f t="shared" si="1"/>
        <v>-0.16600000000000001</v>
      </c>
      <c r="O15" s="26">
        <f t="shared" si="2"/>
        <v>0.10300000000000001</v>
      </c>
      <c r="P15" s="24" t="s">
        <v>101</v>
      </c>
      <c r="R15" t="s">
        <v>48</v>
      </c>
      <c r="S15" s="4">
        <v>-24.4</v>
      </c>
      <c r="T15" s="4">
        <v>-16.600000000000001</v>
      </c>
      <c r="U15" s="4">
        <v>10.3</v>
      </c>
    </row>
    <row r="16" spans="1:21" x14ac:dyDescent="0.25">
      <c r="A16" s="22" t="s">
        <v>22</v>
      </c>
      <c r="B16" s="19" t="s">
        <v>40</v>
      </c>
      <c r="C16" s="20">
        <v>42796</v>
      </c>
      <c r="D16" s="19">
        <v>15397</v>
      </c>
      <c r="E16" s="19">
        <v>17</v>
      </c>
      <c r="F16" s="19">
        <v>86</v>
      </c>
      <c r="G16" s="19">
        <v>108</v>
      </c>
      <c r="H16" s="19">
        <v>55.6</v>
      </c>
      <c r="I16" s="19" t="s">
        <v>64</v>
      </c>
      <c r="J16" s="19" t="s">
        <v>64</v>
      </c>
      <c r="K16" s="19" t="s">
        <v>64</v>
      </c>
      <c r="L16" s="19" t="s">
        <v>97</v>
      </c>
      <c r="M16" s="21">
        <f t="shared" si="0"/>
        <v>-0.56499999999999995</v>
      </c>
      <c r="N16" s="21">
        <f t="shared" si="1"/>
        <v>-0.30599999999999999</v>
      </c>
      <c r="O16" s="21">
        <f t="shared" si="2"/>
        <v>0.59399999999999997</v>
      </c>
      <c r="P16" s="19" t="s">
        <v>101</v>
      </c>
      <c r="R16" t="s">
        <v>45</v>
      </c>
      <c r="S16" s="4">
        <v>-56.5</v>
      </c>
      <c r="T16" s="4">
        <v>-30.6</v>
      </c>
      <c r="U16" s="4">
        <v>59.4</v>
      </c>
    </row>
    <row r="17" spans="1:21" x14ac:dyDescent="0.25">
      <c r="A17" s="22" t="s">
        <v>23</v>
      </c>
      <c r="B17" s="24" t="s">
        <v>41</v>
      </c>
      <c r="C17" s="25">
        <v>41047</v>
      </c>
      <c r="D17" s="24">
        <v>528976</v>
      </c>
      <c r="E17" s="24">
        <v>38</v>
      </c>
      <c r="F17" s="24">
        <v>67</v>
      </c>
      <c r="G17" s="24">
        <v>67.099999999999994</v>
      </c>
      <c r="H17" s="24">
        <v>65.900000000000006</v>
      </c>
      <c r="I17" s="24" t="s">
        <v>65</v>
      </c>
      <c r="J17" s="24" t="s">
        <v>75</v>
      </c>
      <c r="K17" s="24" t="s">
        <v>90</v>
      </c>
      <c r="L17" s="24" t="s">
        <v>98</v>
      </c>
      <c r="M17" s="26">
        <f t="shared" si="0"/>
        <v>-0.53700000000000003</v>
      </c>
      <c r="N17" s="26">
        <f t="shared" si="1"/>
        <v>-0.53400000000000003</v>
      </c>
      <c r="O17" s="26">
        <f t="shared" si="2"/>
        <v>5.0000000000000001E-3</v>
      </c>
      <c r="P17" s="24" t="s">
        <v>101</v>
      </c>
      <c r="R17" t="s">
        <v>45</v>
      </c>
      <c r="S17" s="4">
        <v>-53.7</v>
      </c>
      <c r="T17" s="4">
        <v>-53.4</v>
      </c>
      <c r="U17" s="4">
        <v>0.5</v>
      </c>
    </row>
    <row r="18" spans="1:21" x14ac:dyDescent="0.25">
      <c r="A18" s="22" t="s">
        <v>24</v>
      </c>
      <c r="B18" s="19" t="s">
        <v>42</v>
      </c>
      <c r="C18" s="20">
        <v>37398</v>
      </c>
      <c r="D18" s="19">
        <v>154973</v>
      </c>
      <c r="E18" s="19">
        <v>1.1000000000000001</v>
      </c>
      <c r="F18" s="19">
        <v>111.1</v>
      </c>
      <c r="G18" s="19">
        <v>85.8</v>
      </c>
      <c r="H18" s="19">
        <v>131.30000000000001</v>
      </c>
      <c r="I18" s="19" t="s">
        <v>66</v>
      </c>
      <c r="J18" s="19" t="s">
        <v>76</v>
      </c>
      <c r="K18" s="19" t="s">
        <v>91</v>
      </c>
      <c r="L18" s="19" t="s">
        <v>99</v>
      </c>
      <c r="M18" s="21">
        <f t="shared" si="0"/>
        <v>-0.69200000000000006</v>
      </c>
      <c r="N18" s="21">
        <f t="shared" si="1"/>
        <v>-0.627</v>
      </c>
      <c r="O18" s="21">
        <f t="shared" si="2"/>
        <v>0.214</v>
      </c>
      <c r="P18" s="19" t="s">
        <v>101</v>
      </c>
      <c r="R18" t="s">
        <v>45</v>
      </c>
      <c r="S18" s="4">
        <v>-69.2</v>
      </c>
      <c r="T18" s="4">
        <v>-62.7</v>
      </c>
      <c r="U18" s="4">
        <v>21.4</v>
      </c>
    </row>
    <row r="19" spans="1:21" ht="15" customHeight="1" x14ac:dyDescent="0.25">
      <c r="A19" s="22" t="s">
        <v>25</v>
      </c>
      <c r="B19" s="24" t="s">
        <v>43</v>
      </c>
      <c r="C19" s="25" t="s">
        <v>49</v>
      </c>
      <c r="D19" s="24">
        <v>16938</v>
      </c>
      <c r="E19" s="24">
        <v>72</v>
      </c>
      <c r="F19" s="24"/>
      <c r="G19" s="24" t="s">
        <v>114</v>
      </c>
      <c r="H19" s="24"/>
      <c r="I19" s="24" t="s">
        <v>111</v>
      </c>
      <c r="J19" s="24" t="s">
        <v>112</v>
      </c>
      <c r="K19" s="24" t="s">
        <v>113</v>
      </c>
      <c r="L19" s="24"/>
      <c r="M19" s="26"/>
      <c r="N19" s="26"/>
      <c r="O19" s="26"/>
      <c r="P19" s="24"/>
      <c r="R19" t="s">
        <v>45</v>
      </c>
    </row>
    <row r="20" spans="1:21" x14ac:dyDescent="0.25">
      <c r="A20" s="27" t="s">
        <v>118</v>
      </c>
      <c r="B20" s="28"/>
      <c r="C20" s="29"/>
      <c r="D20" s="30"/>
      <c r="E20" s="30"/>
      <c r="F20" s="24">
        <f>MEDIAN(F2:F18)</f>
        <v>70</v>
      </c>
      <c r="G20" s="24">
        <f>MEDIAN(G2:G18)</f>
        <v>82.8</v>
      </c>
      <c r="H20" s="31">
        <f>MEDIAN(H2:H18)</f>
        <v>51.7</v>
      </c>
      <c r="I20" s="30"/>
      <c r="J20" s="30"/>
      <c r="K20" s="30"/>
      <c r="L20" s="30"/>
      <c r="M20" s="30"/>
      <c r="N20" s="30"/>
      <c r="O20" s="30"/>
      <c r="P20" s="30"/>
    </row>
    <row r="21" spans="1:21" x14ac:dyDescent="0.25">
      <c r="A21" s="27" t="s">
        <v>119</v>
      </c>
      <c r="B21" s="32"/>
      <c r="C21" s="33"/>
      <c r="D21" s="32"/>
      <c r="E21" s="32"/>
      <c r="F21" s="34">
        <f>AVERAGE(F2:F18)</f>
        <v>77.347058823529409</v>
      </c>
      <c r="G21" s="34">
        <f>AVERAGE(G2:G18)</f>
        <v>92.452941176470574</v>
      </c>
      <c r="H21" s="34">
        <f>AVERAGE(H2:H18)</f>
        <v>53.841176470588231</v>
      </c>
      <c r="I21" s="32"/>
      <c r="J21" s="32"/>
      <c r="K21" s="35"/>
      <c r="L21" s="32"/>
      <c r="M21" s="32"/>
      <c r="N21" s="32"/>
      <c r="O21" s="32"/>
      <c r="P21" s="32"/>
    </row>
    <row r="22" spans="1:21" x14ac:dyDescent="0.25">
      <c r="A22" s="11"/>
    </row>
    <row r="24" spans="1:21" x14ac:dyDescent="0.25">
      <c r="F24" s="3" t="s">
        <v>103</v>
      </c>
      <c r="G24" s="3" t="s">
        <v>104</v>
      </c>
      <c r="H24" s="3" t="s">
        <v>105</v>
      </c>
    </row>
    <row r="25" spans="1:21" x14ac:dyDescent="0.25">
      <c r="B25" s="8"/>
      <c r="C25" s="6"/>
      <c r="D25" s="5"/>
      <c r="E25" s="7" t="s">
        <v>118</v>
      </c>
      <c r="F25" s="9">
        <v>70</v>
      </c>
      <c r="G25" s="9">
        <v>82.8</v>
      </c>
      <c r="H25" s="10">
        <v>51.7</v>
      </c>
    </row>
    <row r="26" spans="1:21" x14ac:dyDescent="0.25">
      <c r="B26" s="12"/>
      <c r="C26" s="13"/>
      <c r="D26" s="14"/>
      <c r="E26" s="17" t="s">
        <v>120</v>
      </c>
      <c r="F26" s="15"/>
      <c r="G26" s="15"/>
      <c r="H26" s="18">
        <f>H25/G25-1</f>
        <v>-0.37560386473429941</v>
      </c>
    </row>
    <row r="27" spans="1:21" x14ac:dyDescent="0.25">
      <c r="B27" s="8"/>
      <c r="C27" s="6"/>
      <c r="D27" s="5"/>
      <c r="E27" s="7" t="s">
        <v>119</v>
      </c>
      <c r="F27" s="9">
        <v>77.347058823529409</v>
      </c>
      <c r="G27" s="9">
        <v>92.452941176470574</v>
      </c>
      <c r="H27" s="10">
        <v>53.841176470588231</v>
      </c>
    </row>
    <row r="28" spans="1:21" x14ac:dyDescent="0.25">
      <c r="E28" s="17" t="s">
        <v>120</v>
      </c>
      <c r="H28" s="18">
        <f>H27/G27-1</f>
        <v>-0.41763695361710251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6F928-DA89-424A-948F-AC1BF8CF270E}">
  <dimension ref="A1:N21"/>
  <sheetViews>
    <sheetView tabSelected="1" workbookViewId="0">
      <selection activeCell="L4" sqref="L4:N8"/>
    </sheetView>
  </sheetViews>
  <sheetFormatPr baseColWidth="10" defaultColWidth="9.140625" defaultRowHeight="15" x14ac:dyDescent="0.25"/>
  <cols>
    <col min="1" max="1" width="26.42578125" bestFit="1" customWidth="1"/>
    <col min="2" max="2" width="21" bestFit="1" customWidth="1"/>
    <col min="3" max="3" width="21.7109375" bestFit="1" customWidth="1"/>
    <col min="4" max="4" width="15.140625" bestFit="1" customWidth="1"/>
    <col min="7" max="7" width="9.42578125" bestFit="1" customWidth="1"/>
    <col min="8" max="8" width="15.7109375" bestFit="1" customWidth="1"/>
    <col min="9" max="10" width="17.5703125" bestFit="1" customWidth="1"/>
    <col min="12" max="12" width="26.42578125" bestFit="1" customWidth="1"/>
    <col min="13" max="13" width="18.7109375" bestFit="1" customWidth="1"/>
    <col min="14" max="14" width="18.5703125" bestFit="1" customWidth="1"/>
  </cols>
  <sheetData>
    <row r="1" spans="1:14" x14ac:dyDescent="0.25">
      <c r="A1" s="55"/>
      <c r="B1" s="56" t="s">
        <v>122</v>
      </c>
      <c r="C1" s="56" t="s">
        <v>121</v>
      </c>
    </row>
    <row r="2" spans="1:14" x14ac:dyDescent="0.25">
      <c r="A2" s="59" t="s">
        <v>123</v>
      </c>
      <c r="B2" s="60">
        <v>3.307692307692307</v>
      </c>
      <c r="C2" s="60">
        <v>86</v>
      </c>
    </row>
    <row r="3" spans="1:14" x14ac:dyDescent="0.25">
      <c r="A3" s="57" t="s">
        <v>124</v>
      </c>
      <c r="B3" s="58">
        <v>-1.523076923076923</v>
      </c>
      <c r="C3" s="58">
        <v>-40.825000000000003</v>
      </c>
    </row>
    <row r="4" spans="1:14" x14ac:dyDescent="0.25">
      <c r="A4" s="59" t="s">
        <v>125</v>
      </c>
      <c r="B4" s="60">
        <v>65.769230769230774</v>
      </c>
      <c r="C4" s="60">
        <v>10.75</v>
      </c>
      <c r="L4" s="55"/>
      <c r="M4" s="55" t="s">
        <v>122</v>
      </c>
      <c r="N4" s="55" t="s">
        <v>121</v>
      </c>
    </row>
    <row r="5" spans="1:14" x14ac:dyDescent="0.25">
      <c r="A5" s="57" t="s">
        <v>126</v>
      </c>
      <c r="B5" s="58">
        <v>110.3923076923077</v>
      </c>
      <c r="C5" s="58">
        <v>22.9</v>
      </c>
      <c r="L5" s="5" t="s">
        <v>123</v>
      </c>
      <c r="M5" s="10">
        <v>3.307692307692307</v>
      </c>
      <c r="N5" s="10">
        <v>86</v>
      </c>
    </row>
    <row r="6" spans="1:14" x14ac:dyDescent="0.25">
      <c r="L6" s="14" t="s">
        <v>124</v>
      </c>
      <c r="M6" s="16">
        <v>-1.523076923076923</v>
      </c>
      <c r="N6" s="16">
        <v>-40.825000000000003</v>
      </c>
    </row>
    <row r="7" spans="1:14" x14ac:dyDescent="0.25">
      <c r="L7" s="5" t="s">
        <v>125</v>
      </c>
      <c r="M7" s="10">
        <v>65.769230769230774</v>
      </c>
      <c r="N7" s="10">
        <v>10.75</v>
      </c>
    </row>
    <row r="8" spans="1:14" x14ac:dyDescent="0.25">
      <c r="L8" s="14" t="s">
        <v>126</v>
      </c>
      <c r="M8" s="16">
        <v>110.3923076923077</v>
      </c>
      <c r="N8" s="16">
        <v>22.9</v>
      </c>
    </row>
    <row r="9" spans="1:14" x14ac:dyDescent="0.25">
      <c r="A9" s="48"/>
      <c r="B9" s="49" t="s">
        <v>103</v>
      </c>
      <c r="C9" s="49" t="s">
        <v>104</v>
      </c>
      <c r="D9" s="49" t="s">
        <v>105</v>
      </c>
    </row>
    <row r="10" spans="1:14" x14ac:dyDescent="0.25">
      <c r="A10" s="50" t="s">
        <v>118</v>
      </c>
      <c r="B10" s="46">
        <v>70</v>
      </c>
      <c r="C10" s="46">
        <v>82.8</v>
      </c>
      <c r="D10" s="47">
        <v>51.7</v>
      </c>
    </row>
    <row r="11" spans="1:14" x14ac:dyDescent="0.25">
      <c r="A11" s="44" t="s">
        <v>120</v>
      </c>
      <c r="B11" s="44"/>
      <c r="C11" s="44"/>
      <c r="D11" s="45">
        <f>D10/C10-1</f>
        <v>-0.37560386473429941</v>
      </c>
    </row>
    <row r="12" spans="1:14" x14ac:dyDescent="0.25">
      <c r="A12" s="50" t="s">
        <v>119</v>
      </c>
      <c r="B12" s="47">
        <v>77.347058823529409</v>
      </c>
      <c r="C12" s="47">
        <v>92.452941176470574</v>
      </c>
      <c r="D12" s="47">
        <v>53.841176470588231</v>
      </c>
    </row>
    <row r="13" spans="1:14" x14ac:dyDescent="0.25">
      <c r="A13" s="51" t="s">
        <v>120</v>
      </c>
      <c r="B13" s="52"/>
      <c r="C13" s="52"/>
      <c r="D13" s="53">
        <f>D12/C12-1</f>
        <v>-0.41763695361710251</v>
      </c>
    </row>
    <row r="17" spans="7:10" x14ac:dyDescent="0.25">
      <c r="G17" s="55"/>
      <c r="H17" s="55" t="s">
        <v>103</v>
      </c>
      <c r="I17" s="55" t="s">
        <v>104</v>
      </c>
      <c r="J17" s="55" t="s">
        <v>105</v>
      </c>
    </row>
    <row r="18" spans="7:10" x14ac:dyDescent="0.25">
      <c r="G18" s="5" t="s">
        <v>118</v>
      </c>
      <c r="H18" s="9">
        <v>70</v>
      </c>
      <c r="I18" s="10">
        <v>82.8</v>
      </c>
      <c r="J18" s="10">
        <v>51.7</v>
      </c>
    </row>
    <row r="19" spans="7:10" x14ac:dyDescent="0.25">
      <c r="G19" t="s">
        <v>120</v>
      </c>
      <c r="H19" s="17"/>
      <c r="I19" s="17"/>
      <c r="J19" s="54">
        <v>-0.37560386473429941</v>
      </c>
    </row>
    <row r="20" spans="7:10" x14ac:dyDescent="0.25">
      <c r="G20" s="5" t="s">
        <v>119</v>
      </c>
      <c r="H20" s="10">
        <v>77.347058823529409</v>
      </c>
      <c r="I20" s="10">
        <v>92.452941176470574</v>
      </c>
      <c r="J20" s="10">
        <v>53.841176470588231</v>
      </c>
    </row>
    <row r="21" spans="7:10" x14ac:dyDescent="0.25">
      <c r="G21" t="s">
        <v>120</v>
      </c>
      <c r="H21" s="17"/>
      <c r="I21" s="17"/>
      <c r="J21" s="54">
        <v>-0.41763695361710251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 (3)</vt:lpstr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John Sibony</cp:lastModifiedBy>
  <dcterms:created xsi:type="dcterms:W3CDTF">2019-05-24T08:15:15Z</dcterms:created>
  <dcterms:modified xsi:type="dcterms:W3CDTF">2019-05-24T16:54:51Z</dcterms:modified>
</cp:coreProperties>
</file>