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rker/Desktop/Excel Homework/"/>
    </mc:Choice>
  </mc:AlternateContent>
  <xr:revisionPtr revIDLastSave="0" documentId="8_{DCBF43E9-EEA0-2442-A97E-E1BCF4202375}" xr6:coauthVersionLast="47" xr6:coauthVersionMax="47" xr10:uidLastSave="{00000000-0000-0000-0000-000000000000}"/>
  <bookViews>
    <workbookView xWindow="12380" yWindow="500" windowWidth="21820" windowHeight="16180" activeTab="1" xr2:uid="{21E7A0ED-9CD8-6B40-BB6C-4B56CD12AECE}"/>
  </bookViews>
  <sheets>
    <sheet name="Roster" sheetId="1" r:id="rId1"/>
    <sheet name="Credit Card Debt" sheetId="2" r:id="rId2"/>
    <sheet name="Payroll" sheetId="3" r:id="rId3"/>
    <sheet name="Payments" sheetId="4" r:id="rId4"/>
  </sheets>
  <definedNames>
    <definedName name="_xlchart.v2.0" hidden="1">'Credit Card Debt'!$E$10:$E$14</definedName>
    <definedName name="_xlchart.v2.1" hidden="1">'Credit Card Debt'!$F$10:$F$14</definedName>
    <definedName name="_xlchart.v2.2" hidden="1">'Credit Card Debt'!$F$9</definedName>
    <definedName name="_xlchart.v2.3" hidden="1">'Credit Card Debt'!$G$10:$G$14</definedName>
    <definedName name="_xlchart.v2.4" hidden="1">'Credit Card Debt'!$G$9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N12" i="3"/>
  <c r="N11" i="3"/>
  <c r="N10" i="3"/>
  <c r="N9" i="3"/>
  <c r="N8" i="3"/>
  <c r="N7" i="3"/>
  <c r="N6" i="3"/>
  <c r="N5" i="3"/>
  <c r="N4" i="3"/>
  <c r="N3" i="3"/>
  <c r="E4" i="2"/>
  <c r="F4" i="2" s="1"/>
  <c r="H4" i="2" s="1"/>
  <c r="E5" i="2"/>
  <c r="F5" i="2" s="1"/>
  <c r="H5" i="2" s="1"/>
  <c r="E6" i="2"/>
  <c r="F6" i="2" s="1"/>
  <c r="H6" i="2" s="1"/>
  <c r="E7" i="2"/>
  <c r="F7" i="2" s="1"/>
  <c r="H7" i="2" s="1"/>
  <c r="E3" i="2"/>
  <c r="F3" i="2" s="1"/>
  <c r="H3" i="2" s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<sst xmlns="http://schemas.openxmlformats.org/spreadsheetml/2006/main" count="113" uniqueCount="98">
  <si>
    <t xml:space="preserve">Student Name </t>
  </si>
  <si>
    <t>Age</t>
  </si>
  <si>
    <t>homeroom</t>
  </si>
  <si>
    <t>Sarah Ashworth,</t>
  </si>
  <si>
    <t>Amanda Johnson</t>
  </si>
  <si>
    <t>David Cline</t>
  </si>
  <si>
    <t>Matthew Roberts</t>
  </si>
  <si>
    <t>Sierra Chadwick</t>
  </si>
  <si>
    <t> Ronnie Dangerfield</t>
  </si>
  <si>
    <t>Thomas Cruise</t>
  </si>
  <si>
    <t>Bradley Swickerwrath</t>
  </si>
  <si>
    <t>Gracie Smith</t>
  </si>
  <si>
    <t> 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</si>
  <si>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</si>
  <si>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</si>
  <si>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</si>
  <si>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</si>
  <si>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</si>
  <si>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</si>
  <si>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</si>
  <si>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</si>
  <si>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</si>
  <si>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</t>
  </si>
  <si>
    <t>Balance</t>
  </si>
  <si>
    <t>Interest Rate</t>
  </si>
  <si>
    <t>Months</t>
  </si>
  <si>
    <t>Interest Paid</t>
  </si>
  <si>
    <t>Total Loan</t>
  </si>
  <si>
    <t>Amount</t>
  </si>
  <si>
    <t>Monthly Payment</t>
  </si>
  <si>
    <t>Discover</t>
  </si>
  <si>
    <t>Capital One</t>
  </si>
  <si>
    <t>Citi Card</t>
  </si>
  <si>
    <t>Target</t>
  </si>
  <si>
    <t>Wal-Mart</t>
  </si>
  <si>
    <t>Employee Payroll</t>
  </si>
  <si>
    <t>Last  Name</t>
  </si>
  <si>
    <t>First Name</t>
  </si>
  <si>
    <t>Hourly Wage</t>
  </si>
  <si>
    <t>Hours Worked</t>
  </si>
  <si>
    <t>Overtime Hours</t>
  </si>
  <si>
    <t>Pay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</si>
  <si>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</si>
  <si>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</si>
  <si>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</si>
  <si>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</si>
  <si>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</si>
  <si>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</si>
  <si>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</si>
  <si>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</si>
  <si>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</si>
  <si>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</si>
  <si>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</si>
  <si>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</si>
  <si>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</si>
  <si>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</si>
  <si>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</si>
  <si>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</si>
  <si>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</si>
  <si>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</si>
  <si>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</si>
  <si>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</si>
  <si>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</si>
  <si>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</si>
  <si>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Row Labels</t>
  </si>
  <si>
    <t>Count of 2/14/11</t>
  </si>
  <si>
    <t>Count of Opening Balance</t>
  </si>
  <si>
    <t xml:space="preserve">Sum of  5,100.00 </t>
  </si>
  <si>
    <t>Count of A</t>
  </si>
  <si>
    <t>Count of B1</t>
  </si>
  <si>
    <t>Count of S77782</t>
  </si>
  <si>
    <t>Count of 3/2/11</t>
  </si>
  <si>
    <t>Count of BS-500</t>
  </si>
  <si>
    <t>ACC Institute</t>
  </si>
  <si>
    <t>Capital Bank</t>
  </si>
  <si>
    <t>City Lodge</t>
  </si>
  <si>
    <t>DF Equipment</t>
  </si>
  <si>
    <t>EAG Brokers</t>
  </si>
  <si>
    <t>Example (Pty) Ltd</t>
  </si>
  <si>
    <t>Furniture City</t>
  </si>
  <si>
    <t>GF Supplies</t>
  </si>
  <si>
    <t>HP Finance</t>
  </si>
  <si>
    <t>IAS Accountants</t>
  </si>
  <si>
    <t>Inland Revenue</t>
  </si>
  <si>
    <t>Interflora</t>
  </si>
  <si>
    <t>IS Communications</t>
  </si>
  <si>
    <t>JSE Brokers</t>
  </si>
  <si>
    <t>Municipality</t>
  </si>
  <si>
    <t>Newscorp</t>
  </si>
  <si>
    <t>PR Properties</t>
  </si>
  <si>
    <t>QA Attorneys</t>
  </si>
  <si>
    <t>QQ International</t>
  </si>
  <si>
    <t>SA Airlines</t>
  </si>
  <si>
    <t>Training Inc</t>
  </si>
  <si>
    <t>Waltons</t>
  </si>
  <si>
    <t>XY Traders</t>
  </si>
  <si>
    <t>Grand Total</t>
  </si>
  <si>
    <t>Credit Card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</si>
</sst>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4292F"/>
      <name val="Helvetic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CE6F1"/>
        <bgColor rgb="FFDCE6F1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2" borderId="4" xfId="0" applyFont="1" applyFill="1" applyBorder="1"/>
    <xf numFmtId="0" fontId="0" fillId="0" borderId="4" xfId="0" applyBorder="1"/>
    <xf numFmtId="44" fontId="0" fillId="0" borderId="4" xfId="1" applyFont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wrapText="1"/>
    </xf>
    <xf numFmtId="0" fontId="5" fillId="0" borderId="0" xfId="0" applyFont="1" applyAlignment="1">
      <alignment horizontal="left"/>
    </xf>
    <xf numFmtId="4" fontId="5" fillId="0" borderId="0" xfId="0" applyNumberFormat="1" applyFont="1"/>
    <xf numFmtId="0" fontId="4" fillId="3" borderId="6" xfId="0" applyFont="1" applyFill="1" applyBorder="1" applyAlignment="1">
      <alignment horizontal="left"/>
    </xf>
    <xf numFmtId="4" fontId="4" fillId="3" borderId="6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/>
    <xf numFmtId="10" fontId="0" fillId="0" borderId="4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Debt'!$B$9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Debt'!$A$10:$A$14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Debt'!$B$10:$B$14</c:f>
              <c:numCache>
                <c:formatCode>General</c:formatCode>
                <c:ptCount val="5"/>
                <c:pt idx="0">
                  <c:v>806</c:v>
                </c:pt>
                <c:pt idx="1">
                  <c:v>187.5</c:v>
                </c:pt>
                <c:pt idx="2">
                  <c:v>412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2344-B611-0A598D92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922351"/>
        <c:axId val="1718916207"/>
      </c:barChart>
      <c:catAx>
        <c:axId val="17189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16207"/>
        <c:crosses val="autoZero"/>
        <c:auto val="1"/>
        <c:lblAlgn val="ctr"/>
        <c:lblOffset val="100"/>
        <c:noMultiLvlLbl val="0"/>
      </c:catAx>
      <c:valAx>
        <c:axId val="17189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Debt'!$F$9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Debt'!$E$10:$E$14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Debt'!$F$10:$F$14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9-8F44-BD65-C2848DD6C5AE}"/>
            </c:ext>
          </c:extLst>
        </c:ser>
        <c:ser>
          <c:idx val="1"/>
          <c:order val="1"/>
          <c:tx>
            <c:strRef>
              <c:f>'Credit Card Debt'!$G$9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Debt'!$E$10:$E$14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Debt'!$G$10:$G$14</c:f>
              <c:numCache>
                <c:formatCode>General</c:formatCode>
                <c:ptCount val="5"/>
                <c:pt idx="0">
                  <c:v>806</c:v>
                </c:pt>
                <c:pt idx="1">
                  <c:v>187.5</c:v>
                </c:pt>
                <c:pt idx="2">
                  <c:v>412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9-8F44-BD65-C2848DD6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775903"/>
        <c:axId val="1755777631"/>
      </c:barChart>
      <c:catAx>
        <c:axId val="17557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77631"/>
        <c:crosses val="autoZero"/>
        <c:auto val="1"/>
        <c:lblAlgn val="ctr"/>
        <c:lblOffset val="100"/>
        <c:noMultiLvlLbl val="0"/>
      </c:catAx>
      <c:valAx>
        <c:axId val="17557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63500</xdr:rowOff>
    </xdr:from>
    <xdr:to>
      <xdr:col>2</xdr:col>
      <xdr:colOff>12700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CC9D66-F344-8CC7-75DB-A21DE5846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14</xdr:row>
      <xdr:rowOff>165100</xdr:rowOff>
    </xdr:from>
    <xdr:to>
      <xdr:col>7</xdr:col>
      <xdr:colOff>25400</xdr:colOff>
      <xdr:row>28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BE6F0-C0B3-0C58-4035-70FE43C3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3027-B743-E941-A0A1-132BA75F035A}">
  <dimension ref="A1:D20"/>
  <sheetViews>
    <sheetView workbookViewId="0">
      <selection activeCell="C18" sqref="C18"/>
    </sheetView>
  </sheetViews>
  <sheetFormatPr baseColWidth="10" defaultRowHeight="16" x14ac:dyDescent="0.2"/>
  <cols>
    <col min="1" max="1" width="19.1640625" bestFit="1" customWidth="1"/>
    <col min="3" max="3" width="15.33203125" bestFit="1" customWidth="1"/>
  </cols>
  <sheetData>
    <row r="1" spans="1:4" x14ac:dyDescent="0.2">
      <c r="A1" s="14" t="s">
        <v>14</v>
      </c>
      <c r="B1" s="14"/>
      <c r="C1" s="14"/>
      <c r="D1" s="14"/>
    </row>
    <row r="2" spans="1:4" x14ac:dyDescent="0.2">
      <c r="A2" s="15" t="s">
        <v>0</v>
      </c>
      <c r="B2" s="15" t="s">
        <v>1</v>
      </c>
      <c r="C2" s="15" t="s">
        <v>15</v>
      </c>
      <c r="D2" s="15" t="s">
        <v>2</v>
      </c>
    </row>
    <row r="3" spans="1:4" x14ac:dyDescent="0.2">
      <c r="A3" s="3" t="s">
        <v>3</v>
      </c>
      <c r="B3" s="3">
        <v>12</v>
      </c>
      <c r="C3" s="3">
        <v>85</v>
      </c>
      <c r="D3" s="3"/>
    </row>
    <row r="4" spans="1:4" x14ac:dyDescent="0.2">
      <c r="A4" s="3" t="s">
        <v>4</v>
      </c>
      <c r="B4" s="3">
        <v>11</v>
      </c>
      <c r="C4" s="3">
        <v>72</v>
      </c>
      <c r="D4" s="3"/>
    </row>
    <row r="5" spans="1:4" x14ac:dyDescent="0.2">
      <c r="A5" s="3" t="s">
        <v>5</v>
      </c>
      <c r="B5" s="3">
        <v>13</v>
      </c>
      <c r="C5" s="3">
        <v>60</v>
      </c>
      <c r="D5" s="3"/>
    </row>
    <row r="6" spans="1:4" x14ac:dyDescent="0.2">
      <c r="A6" s="3" t="s">
        <v>6</v>
      </c>
      <c r="B6" s="3">
        <v>12</v>
      </c>
      <c r="C6" s="3">
        <v>95</v>
      </c>
      <c r="D6" s="3"/>
    </row>
    <row r="7" spans="1:4" x14ac:dyDescent="0.2">
      <c r="A7" s="3" t="s">
        <v>7</v>
      </c>
      <c r="B7" s="3">
        <v>14</v>
      </c>
      <c r="C7" s="3">
        <v>88</v>
      </c>
      <c r="D7" s="3"/>
    </row>
    <row r="8" spans="1:4" x14ac:dyDescent="0.2">
      <c r="A8" s="3" t="s">
        <v>8</v>
      </c>
      <c r="B8" s="3">
        <v>12</v>
      </c>
      <c r="C8" s="3">
        <v>99</v>
      </c>
      <c r="D8" s="3"/>
    </row>
    <row r="9" spans="1:4" x14ac:dyDescent="0.2">
      <c r="A9" s="3" t="s">
        <v>9</v>
      </c>
      <c r="B9" s="3">
        <v>11</v>
      </c>
      <c r="C9" s="3">
        <v>75</v>
      </c>
      <c r="D9" s="3"/>
    </row>
    <row r="10" spans="1:4" x14ac:dyDescent="0.2">
      <c r="A10" s="3" t="s">
        <v>10</v>
      </c>
      <c r="B10" s="3">
        <v>13</v>
      </c>
      <c r="C10" s="3">
        <v>100</v>
      </c>
      <c r="D10" s="3"/>
    </row>
    <row r="11" spans="1:4" x14ac:dyDescent="0.2">
      <c r="A11" s="3" t="s">
        <v>11</v>
      </c>
      <c r="B11" s="3">
        <v>13</v>
      </c>
      <c r="C11" s="3">
        <v>75</v>
      </c>
      <c r="D11" s="3"/>
    </row>
    <row r="12" spans="1:4" x14ac:dyDescent="0.2">
      <c r="A12" s="3" t="s">
        <v>12</v>
      </c>
      <c r="B12" s="3">
        <v>15</v>
      </c>
      <c r="C12" s="3">
        <v>85</v>
      </c>
      <c r="D12" s="3"/>
    </row>
    <row r="13" spans="1:4" x14ac:dyDescent="0.2">
      <c r="A13" s="3" t="s">
        <v>13</v>
      </c>
      <c r="B13" s="3">
        <v>11</v>
      </c>
      <c r="C13" s="3">
        <v>85</v>
      </c>
      <c r="D13" s="3"/>
    </row>
    <row r="14" spans="1:4" x14ac:dyDescent="0.2">
      <c r="A14" s="3"/>
      <c r="B14" s="3"/>
      <c r="C14" s="3"/>
      <c r="D14" s="3"/>
    </row>
    <row r="15" spans="1:4" x14ac:dyDescent="0.2">
      <c r="A15" s="3" t="s">
        <v>16</v>
      </c>
      <c r="B15" s="3">
        <f>MIN(C3:C13)</f>
        <v>60</v>
      </c>
      <c r="C15" s="3"/>
      <c r="D15" s="3"/>
    </row>
    <row r="16" spans="1:4" ht="21" x14ac:dyDescent="0.25">
      <c r="A16" s="16" t="s">
        <v>17</v>
      </c>
      <c r="B16" s="3">
        <f>MAX(C3:C13)</f>
        <v>100</v>
      </c>
      <c r="C16" s="3"/>
      <c r="D16" s="3"/>
    </row>
    <row r="17" spans="1:4" x14ac:dyDescent="0.2">
      <c r="A17" s="3" t="s">
        <v>18</v>
      </c>
      <c r="B17" s="3">
        <f>AVERAGE(C3:C13)</f>
        <v>83.545454545454547</v>
      </c>
      <c r="C17" s="3"/>
      <c r="D17" s="3"/>
    </row>
    <row r="18" spans="1:4" x14ac:dyDescent="0.2">
      <c r="A18" s="3" t="s">
        <v>19</v>
      </c>
      <c r="B18" s="3">
        <f>MODE(C3:C13)</f>
        <v>85</v>
      </c>
      <c r="C18" s="3"/>
      <c r="D18" s="3"/>
    </row>
    <row r="19" spans="1:4" x14ac:dyDescent="0.2">
      <c r="A19" s="3" t="s">
        <v>20</v>
      </c>
      <c r="B19" s="3">
        <f>MEDIAN(C3:C13)</f>
        <v>85</v>
      </c>
      <c r="C19" s="3"/>
      <c r="D19" s="3"/>
    </row>
    <row r="20" spans="1:4" x14ac:dyDescent="0.2">
      <c r="A20" s="3" t="s">
        <v>21</v>
      </c>
      <c r="B20" s="3">
        <f>COUNT(C3:C13)</f>
        <v>11</v>
      </c>
      <c r="C20" s="3"/>
      <c r="D20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017C-FC6E-0A4C-BEB5-975E6FCA07E5}">
  <dimension ref="A1:I14"/>
  <sheetViews>
    <sheetView tabSelected="1" workbookViewId="0">
      <selection activeCell="J1" sqref="J1:S1048576"/>
    </sheetView>
  </sheetViews>
  <sheetFormatPr baseColWidth="10" defaultRowHeight="16" x14ac:dyDescent="0.2"/>
  <cols>
    <col min="2" max="2" width="15.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9.6640625" bestFit="1" customWidth="1"/>
    <col min="7" max="8" width="15.5" bestFit="1" customWidth="1"/>
  </cols>
  <sheetData>
    <row r="1" spans="1:9" x14ac:dyDescent="0.2">
      <c r="A1" s="14" t="s">
        <v>97</v>
      </c>
      <c r="B1" s="14"/>
      <c r="C1" s="14"/>
      <c r="D1" s="14"/>
      <c r="E1" s="14"/>
      <c r="F1" s="14"/>
      <c r="G1" s="14"/>
      <c r="H1" s="14"/>
    </row>
    <row r="2" spans="1:9" x14ac:dyDescent="0.2">
      <c r="A2" s="15" t="s">
        <v>22</v>
      </c>
      <c r="B2" s="15" t="s">
        <v>23</v>
      </c>
      <c r="C2" s="15" t="s">
        <v>24</v>
      </c>
      <c r="D2" s="15" t="s">
        <v>25</v>
      </c>
      <c r="E2" s="15" t="s">
        <v>26</v>
      </c>
      <c r="F2" s="15" t="s">
        <v>27</v>
      </c>
      <c r="G2" s="15" t="s">
        <v>28</v>
      </c>
      <c r="H2" s="15" t="s">
        <v>29</v>
      </c>
      <c r="I2" s="1"/>
    </row>
    <row r="3" spans="1:9" x14ac:dyDescent="0.2">
      <c r="A3" s="3" t="s">
        <v>30</v>
      </c>
      <c r="B3" s="3">
        <v>2000</v>
      </c>
      <c r="C3" s="17">
        <v>0.21</v>
      </c>
      <c r="D3" s="3">
        <v>3</v>
      </c>
      <c r="E3" s="3">
        <f>B3*C3</f>
        <v>420</v>
      </c>
      <c r="F3" s="3">
        <f>B3+E3</f>
        <v>2420</v>
      </c>
      <c r="G3" s="3"/>
      <c r="H3" s="3">
        <f>F3/3</f>
        <v>806.66666666666663</v>
      </c>
    </row>
    <row r="4" spans="1:9" x14ac:dyDescent="0.2">
      <c r="A4" s="3" t="s">
        <v>31</v>
      </c>
      <c r="B4" s="3">
        <v>450</v>
      </c>
      <c r="C4" s="17">
        <v>0.25</v>
      </c>
      <c r="D4" s="3">
        <v>3</v>
      </c>
      <c r="E4" s="3">
        <f>B4*C4</f>
        <v>112.5</v>
      </c>
      <c r="F4" s="3">
        <f>B4+E4</f>
        <v>562.5</v>
      </c>
      <c r="G4" s="3"/>
      <c r="H4" s="3">
        <f t="shared" ref="H4:H7" si="0">F4/3</f>
        <v>187.5</v>
      </c>
    </row>
    <row r="5" spans="1:9" x14ac:dyDescent="0.2">
      <c r="A5" s="3" t="s">
        <v>32</v>
      </c>
      <c r="B5" s="3">
        <v>975</v>
      </c>
      <c r="C5" s="17">
        <v>0.27</v>
      </c>
      <c r="D5" s="3">
        <v>3</v>
      </c>
      <c r="E5" s="3">
        <f>B5*C5</f>
        <v>263.25</v>
      </c>
      <c r="F5" s="3">
        <f>B5+E5</f>
        <v>1238.25</v>
      </c>
      <c r="G5" s="3"/>
      <c r="H5" s="3">
        <f t="shared" si="0"/>
        <v>412.75</v>
      </c>
    </row>
    <row r="6" spans="1:9" x14ac:dyDescent="0.2">
      <c r="A6" s="3" t="s">
        <v>33</v>
      </c>
      <c r="B6" s="3">
        <v>1500</v>
      </c>
      <c r="C6" s="17">
        <v>0.15</v>
      </c>
      <c r="D6" s="3">
        <v>3</v>
      </c>
      <c r="E6" s="3">
        <f>B6*C6</f>
        <v>225</v>
      </c>
      <c r="F6" s="3">
        <f>B6+E6</f>
        <v>1725</v>
      </c>
      <c r="G6" s="3"/>
      <c r="H6" s="3">
        <f t="shared" si="0"/>
        <v>575</v>
      </c>
    </row>
    <row r="7" spans="1:9" x14ac:dyDescent="0.2">
      <c r="A7" s="3" t="s">
        <v>34</v>
      </c>
      <c r="B7" s="3">
        <v>780</v>
      </c>
      <c r="C7" s="17">
        <v>0.25</v>
      </c>
      <c r="D7" s="3">
        <v>3</v>
      </c>
      <c r="E7" s="3">
        <f>B7*C7</f>
        <v>195</v>
      </c>
      <c r="F7" s="3">
        <f>B7+E7</f>
        <v>975</v>
      </c>
      <c r="G7" s="3"/>
      <c r="H7" s="3">
        <f t="shared" si="0"/>
        <v>325</v>
      </c>
    </row>
    <row r="9" spans="1:9" x14ac:dyDescent="0.2">
      <c r="A9" s="15" t="s">
        <v>22</v>
      </c>
      <c r="B9" s="15" t="s">
        <v>29</v>
      </c>
      <c r="E9" s="15" t="s">
        <v>22</v>
      </c>
      <c r="F9" s="15" t="s">
        <v>23</v>
      </c>
      <c r="G9" s="15" t="s">
        <v>29</v>
      </c>
    </row>
    <row r="10" spans="1:9" x14ac:dyDescent="0.2">
      <c r="A10" s="3" t="s">
        <v>30</v>
      </c>
      <c r="B10" s="3">
        <v>806</v>
      </c>
      <c r="E10" s="3" t="s">
        <v>30</v>
      </c>
      <c r="F10" s="3">
        <v>2000</v>
      </c>
      <c r="G10" s="3">
        <v>806</v>
      </c>
    </row>
    <row r="11" spans="1:9" x14ac:dyDescent="0.2">
      <c r="A11" s="3" t="s">
        <v>31</v>
      </c>
      <c r="B11" s="3">
        <v>187.5</v>
      </c>
      <c r="E11" s="3" t="s">
        <v>31</v>
      </c>
      <c r="F11" s="3">
        <v>450</v>
      </c>
      <c r="G11" s="3">
        <v>187.5</v>
      </c>
    </row>
    <row r="12" spans="1:9" x14ac:dyDescent="0.2">
      <c r="A12" s="3" t="s">
        <v>32</v>
      </c>
      <c r="B12" s="3">
        <v>412</v>
      </c>
      <c r="E12" s="3" t="s">
        <v>32</v>
      </c>
      <c r="F12" s="3">
        <v>975</v>
      </c>
      <c r="G12" s="3">
        <v>412</v>
      </c>
    </row>
    <row r="13" spans="1:9" x14ac:dyDescent="0.2">
      <c r="A13" s="3" t="s">
        <v>33</v>
      </c>
      <c r="B13" s="3">
        <v>575</v>
      </c>
      <c r="E13" s="3" t="s">
        <v>33</v>
      </c>
      <c r="F13" s="3">
        <v>1500</v>
      </c>
      <c r="G13" s="3">
        <v>575</v>
      </c>
    </row>
    <row r="14" spans="1:9" x14ac:dyDescent="0.2">
      <c r="A14" s="3" t="s">
        <v>34</v>
      </c>
      <c r="B14" s="3">
        <v>325</v>
      </c>
      <c r="E14" s="3" t="s">
        <v>34</v>
      </c>
      <c r="F14" s="3">
        <v>780</v>
      </c>
      <c r="G14" s="3">
        <v>325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7F8E-6765-F745-9D65-80EA59AE003D}">
  <dimension ref="A1:N13"/>
  <sheetViews>
    <sheetView workbookViewId="0">
      <selection activeCell="D27" sqref="D27"/>
    </sheetView>
  </sheetViews>
  <sheetFormatPr baseColWidth="10" defaultRowHeight="16" x14ac:dyDescent="0.2"/>
  <sheetData>
    <row r="1" spans="1:14" x14ac:dyDescent="0.2">
      <c r="A1" s="11" t="s">
        <v>35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x14ac:dyDescent="0.2">
      <c r="A2" s="2" t="s">
        <v>36</v>
      </c>
      <c r="B2" s="2" t="s">
        <v>37</v>
      </c>
      <c r="C2" s="2" t="s">
        <v>38</v>
      </c>
      <c r="D2" s="2" t="s">
        <v>39</v>
      </c>
      <c r="E2" s="2"/>
      <c r="F2" s="2"/>
      <c r="G2" s="2"/>
      <c r="H2" s="2"/>
      <c r="I2" s="2" t="s">
        <v>40</v>
      </c>
      <c r="J2" s="2"/>
      <c r="K2" s="2"/>
      <c r="L2" s="2"/>
      <c r="M2" s="2"/>
      <c r="N2" s="2" t="s">
        <v>41</v>
      </c>
    </row>
    <row r="3" spans="1:14" x14ac:dyDescent="0.2">
      <c r="A3" s="3" t="s">
        <v>42</v>
      </c>
      <c r="B3" s="3" t="s">
        <v>43</v>
      </c>
      <c r="C3" s="4">
        <v>10</v>
      </c>
      <c r="D3" s="4">
        <v>40</v>
      </c>
      <c r="E3" s="4">
        <v>40</v>
      </c>
      <c r="F3" s="4">
        <v>40</v>
      </c>
      <c r="G3" s="4">
        <v>40</v>
      </c>
      <c r="H3" s="4">
        <v>40</v>
      </c>
      <c r="I3" s="4">
        <v>40</v>
      </c>
      <c r="J3" s="4">
        <v>40</v>
      </c>
      <c r="K3" s="4">
        <v>40</v>
      </c>
      <c r="L3" s="4">
        <v>40</v>
      </c>
      <c r="M3" s="4">
        <v>40</v>
      </c>
      <c r="N3" s="3">
        <f>C3*(SUM(D3:M3))</f>
        <v>4000</v>
      </c>
    </row>
    <row r="4" spans="1:14" x14ac:dyDescent="0.2">
      <c r="A4" s="3" t="s">
        <v>44</v>
      </c>
      <c r="B4" s="3" t="s">
        <v>45</v>
      </c>
      <c r="C4" s="4">
        <v>15</v>
      </c>
      <c r="D4" s="4">
        <v>35</v>
      </c>
      <c r="E4" s="4">
        <v>35</v>
      </c>
      <c r="F4" s="4">
        <v>35</v>
      </c>
      <c r="G4" s="4">
        <v>35</v>
      </c>
      <c r="H4" s="4">
        <v>35</v>
      </c>
      <c r="I4" s="4">
        <v>35</v>
      </c>
      <c r="J4" s="4">
        <v>35</v>
      </c>
      <c r="K4" s="4">
        <v>35</v>
      </c>
      <c r="L4" s="4">
        <v>35</v>
      </c>
      <c r="M4" s="4">
        <v>35</v>
      </c>
      <c r="N4" s="3">
        <f t="shared" ref="N4:N13" si="0">C4*(SUM(D4:M4))</f>
        <v>5250</v>
      </c>
    </row>
    <row r="5" spans="1:14" x14ac:dyDescent="0.2">
      <c r="A5" s="3" t="s">
        <v>46</v>
      </c>
      <c r="B5" s="3" t="s">
        <v>47</v>
      </c>
      <c r="C5" s="4">
        <v>3.5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3">
        <f t="shared" si="0"/>
        <v>1050</v>
      </c>
    </row>
    <row r="6" spans="1:14" x14ac:dyDescent="0.2">
      <c r="A6" s="3" t="s">
        <v>48</v>
      </c>
      <c r="B6" s="3" t="s">
        <v>49</v>
      </c>
      <c r="C6" s="4">
        <v>20.100000000000001</v>
      </c>
      <c r="D6" s="4">
        <v>50</v>
      </c>
      <c r="E6" s="4">
        <v>50</v>
      </c>
      <c r="F6" s="4">
        <v>50</v>
      </c>
      <c r="G6" s="4">
        <v>50</v>
      </c>
      <c r="H6" s="4">
        <v>50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  <c r="N6" s="3">
        <f t="shared" si="0"/>
        <v>10050</v>
      </c>
    </row>
    <row r="7" spans="1:14" x14ac:dyDescent="0.2">
      <c r="A7" s="3" t="s">
        <v>50</v>
      </c>
      <c r="B7" s="3" t="s">
        <v>51</v>
      </c>
      <c r="C7" s="4">
        <v>5.75</v>
      </c>
      <c r="D7" s="4">
        <v>55</v>
      </c>
      <c r="E7" s="4">
        <v>55</v>
      </c>
      <c r="F7" s="4">
        <v>55</v>
      </c>
      <c r="G7" s="4">
        <v>55</v>
      </c>
      <c r="H7" s="4">
        <v>55</v>
      </c>
      <c r="I7" s="4">
        <v>55</v>
      </c>
      <c r="J7" s="4">
        <v>55</v>
      </c>
      <c r="K7" s="4">
        <v>55</v>
      </c>
      <c r="L7" s="4">
        <v>55</v>
      </c>
      <c r="M7" s="4">
        <v>55</v>
      </c>
      <c r="N7" s="3">
        <f t="shared" si="0"/>
        <v>3162.5</v>
      </c>
    </row>
    <row r="8" spans="1:14" x14ac:dyDescent="0.2">
      <c r="A8" s="3" t="s">
        <v>52</v>
      </c>
      <c r="B8" s="3" t="s">
        <v>53</v>
      </c>
      <c r="C8" s="4">
        <v>12</v>
      </c>
      <c r="D8" s="4">
        <v>45</v>
      </c>
      <c r="E8" s="4">
        <v>45</v>
      </c>
      <c r="F8" s="4">
        <v>45</v>
      </c>
      <c r="G8" s="4">
        <v>45</v>
      </c>
      <c r="H8" s="4">
        <v>45</v>
      </c>
      <c r="I8" s="4">
        <v>45</v>
      </c>
      <c r="J8" s="4">
        <v>45</v>
      </c>
      <c r="K8" s="4">
        <v>45</v>
      </c>
      <c r="L8" s="4">
        <v>45</v>
      </c>
      <c r="M8" s="4">
        <v>45</v>
      </c>
      <c r="N8" s="3">
        <f t="shared" si="0"/>
        <v>5400</v>
      </c>
    </row>
    <row r="9" spans="1:14" x14ac:dyDescent="0.2">
      <c r="A9" s="3" t="s">
        <v>54</v>
      </c>
      <c r="B9" s="3" t="s">
        <v>55</v>
      </c>
      <c r="C9" s="4">
        <v>6.55</v>
      </c>
      <c r="D9" s="4">
        <v>25</v>
      </c>
      <c r="E9" s="4">
        <v>25</v>
      </c>
      <c r="F9" s="4">
        <v>25</v>
      </c>
      <c r="G9" s="4">
        <v>25</v>
      </c>
      <c r="H9" s="4">
        <v>25</v>
      </c>
      <c r="I9" s="4">
        <v>25</v>
      </c>
      <c r="J9" s="4">
        <v>25</v>
      </c>
      <c r="K9" s="4">
        <v>25</v>
      </c>
      <c r="L9" s="4">
        <v>25</v>
      </c>
      <c r="M9" s="4">
        <v>25</v>
      </c>
      <c r="N9" s="3">
        <f t="shared" si="0"/>
        <v>1637.5</v>
      </c>
    </row>
    <row r="10" spans="1:14" x14ac:dyDescent="0.2">
      <c r="A10" s="3" t="s">
        <v>56</v>
      </c>
      <c r="B10" s="3" t="s">
        <v>57</v>
      </c>
      <c r="C10" s="4">
        <v>30</v>
      </c>
      <c r="D10" s="4">
        <v>29</v>
      </c>
      <c r="E10" s="4">
        <v>29</v>
      </c>
      <c r="F10" s="4">
        <v>29</v>
      </c>
      <c r="G10" s="4">
        <v>29</v>
      </c>
      <c r="H10" s="4">
        <v>29</v>
      </c>
      <c r="I10" s="4">
        <v>29</v>
      </c>
      <c r="J10" s="4">
        <v>29</v>
      </c>
      <c r="K10" s="4">
        <v>29</v>
      </c>
      <c r="L10" s="4">
        <v>29</v>
      </c>
      <c r="M10" s="4">
        <v>29</v>
      </c>
      <c r="N10" s="3">
        <f t="shared" si="0"/>
        <v>8700</v>
      </c>
    </row>
    <row r="11" spans="1:14" x14ac:dyDescent="0.2">
      <c r="A11" s="3" t="s">
        <v>58</v>
      </c>
      <c r="B11" s="3" t="s">
        <v>59</v>
      </c>
      <c r="C11" s="4">
        <v>75</v>
      </c>
      <c r="D11" s="4">
        <v>32</v>
      </c>
      <c r="E11" s="4">
        <v>32</v>
      </c>
      <c r="F11" s="4">
        <v>32</v>
      </c>
      <c r="G11" s="4">
        <v>32</v>
      </c>
      <c r="H11" s="4">
        <v>32</v>
      </c>
      <c r="I11" s="4">
        <v>32</v>
      </c>
      <c r="J11" s="4">
        <v>32</v>
      </c>
      <c r="K11" s="4">
        <v>32</v>
      </c>
      <c r="L11" s="4">
        <v>32</v>
      </c>
      <c r="M11" s="4">
        <v>32</v>
      </c>
      <c r="N11" s="3">
        <f t="shared" si="0"/>
        <v>24000</v>
      </c>
    </row>
    <row r="12" spans="1:14" x14ac:dyDescent="0.2">
      <c r="A12" s="3" t="s">
        <v>60</v>
      </c>
      <c r="B12" s="3" t="s">
        <v>61</v>
      </c>
      <c r="C12" s="4">
        <v>40</v>
      </c>
      <c r="D12" s="4">
        <v>44</v>
      </c>
      <c r="E12" s="4">
        <v>44</v>
      </c>
      <c r="F12" s="4">
        <v>44</v>
      </c>
      <c r="G12" s="4">
        <v>44</v>
      </c>
      <c r="H12" s="4">
        <v>44</v>
      </c>
      <c r="I12" s="4">
        <v>44</v>
      </c>
      <c r="J12" s="4">
        <v>44</v>
      </c>
      <c r="K12" s="4">
        <v>44</v>
      </c>
      <c r="L12" s="4">
        <v>44</v>
      </c>
      <c r="M12" s="4">
        <v>44</v>
      </c>
      <c r="N12" s="3">
        <f t="shared" si="0"/>
        <v>17600</v>
      </c>
    </row>
    <row r="13" spans="1:14" x14ac:dyDescent="0.2">
      <c r="A13" s="3" t="s">
        <v>62</v>
      </c>
      <c r="B13" s="3" t="s">
        <v>63</v>
      </c>
      <c r="C13" s="4">
        <v>25</v>
      </c>
      <c r="D13" s="4">
        <v>22</v>
      </c>
      <c r="E13" s="4">
        <v>22</v>
      </c>
      <c r="F13" s="4">
        <v>22</v>
      </c>
      <c r="G13" s="4">
        <v>22</v>
      </c>
      <c r="H13" s="4">
        <v>22</v>
      </c>
      <c r="I13" s="4">
        <v>22</v>
      </c>
      <c r="J13" s="4">
        <v>22</v>
      </c>
      <c r="K13" s="4">
        <v>22</v>
      </c>
      <c r="L13" s="4">
        <v>22</v>
      </c>
      <c r="M13" s="4">
        <v>22</v>
      </c>
      <c r="N13" s="3">
        <f t="shared" si="0"/>
        <v>5500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BCA1-E2B8-6143-AD2D-5F370582A16A}">
  <dimension ref="A1:I25"/>
  <sheetViews>
    <sheetView workbookViewId="0">
      <selection activeCell="F29" sqref="F29"/>
    </sheetView>
  </sheetViews>
  <sheetFormatPr baseColWidth="10" defaultRowHeight="16" x14ac:dyDescent="0.2"/>
  <cols>
    <col min="1" max="1" width="16" bestFit="1" customWidth="1"/>
  </cols>
  <sheetData>
    <row r="1" spans="1:9" ht="29" x14ac:dyDescent="0.2">
      <c r="A1" s="5" t="s">
        <v>64</v>
      </c>
      <c r="B1" s="6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72</v>
      </c>
    </row>
    <row r="2" spans="1:9" x14ac:dyDescent="0.2">
      <c r="A2" s="7" t="s">
        <v>73</v>
      </c>
      <c r="B2" s="8">
        <v>1</v>
      </c>
      <c r="C2" s="8">
        <v>1</v>
      </c>
      <c r="D2" s="8">
        <v>2000</v>
      </c>
      <c r="E2" s="8">
        <v>1</v>
      </c>
      <c r="F2" s="8">
        <v>1</v>
      </c>
      <c r="G2" s="8">
        <v>1</v>
      </c>
      <c r="H2" s="8">
        <v>1</v>
      </c>
      <c r="I2" s="8">
        <v>1</v>
      </c>
    </row>
    <row r="3" spans="1:9" x14ac:dyDescent="0.2">
      <c r="A3" s="7" t="s">
        <v>74</v>
      </c>
      <c r="B3" s="8">
        <v>24</v>
      </c>
      <c r="C3" s="8">
        <v>24</v>
      </c>
      <c r="D3" s="8">
        <v>1350</v>
      </c>
      <c r="E3" s="8">
        <v>24</v>
      </c>
      <c r="F3" s="8">
        <v>24</v>
      </c>
      <c r="G3" s="8">
        <v>24</v>
      </c>
      <c r="H3" s="8">
        <v>24</v>
      </c>
      <c r="I3" s="8">
        <v>24</v>
      </c>
    </row>
    <row r="4" spans="1:9" x14ac:dyDescent="0.2">
      <c r="A4" s="7" t="s">
        <v>75</v>
      </c>
      <c r="B4" s="8">
        <v>1</v>
      </c>
      <c r="C4" s="8">
        <v>1</v>
      </c>
      <c r="D4" s="8">
        <v>563</v>
      </c>
      <c r="E4" s="8">
        <v>1</v>
      </c>
      <c r="F4" s="8">
        <v>1</v>
      </c>
      <c r="G4" s="8">
        <v>1</v>
      </c>
      <c r="H4" s="8">
        <v>1</v>
      </c>
      <c r="I4" s="8">
        <v>1</v>
      </c>
    </row>
    <row r="5" spans="1:9" x14ac:dyDescent="0.2">
      <c r="A5" s="7" t="s">
        <v>76</v>
      </c>
      <c r="B5" s="8">
        <v>1</v>
      </c>
      <c r="C5" s="8">
        <v>1</v>
      </c>
      <c r="D5" s="8">
        <v>10000</v>
      </c>
      <c r="E5" s="8">
        <v>1</v>
      </c>
      <c r="F5" s="8">
        <v>1</v>
      </c>
      <c r="G5" s="8">
        <v>1</v>
      </c>
      <c r="H5" s="8"/>
      <c r="I5" s="8">
        <v>1</v>
      </c>
    </row>
    <row r="6" spans="1:9" x14ac:dyDescent="0.2">
      <c r="A6" s="7" t="s">
        <v>77</v>
      </c>
      <c r="B6" s="8">
        <v>12</v>
      </c>
      <c r="C6" s="8">
        <v>12</v>
      </c>
      <c r="D6" s="8">
        <v>4080</v>
      </c>
      <c r="E6" s="8">
        <v>12</v>
      </c>
      <c r="F6" s="8">
        <v>12</v>
      </c>
      <c r="G6" s="8">
        <v>12</v>
      </c>
      <c r="H6" s="8">
        <v>12</v>
      </c>
      <c r="I6" s="8">
        <v>12</v>
      </c>
    </row>
    <row r="7" spans="1:9" x14ac:dyDescent="0.2">
      <c r="A7" s="7" t="s">
        <v>78</v>
      </c>
      <c r="B7" s="8">
        <v>60</v>
      </c>
      <c r="C7" s="8">
        <v>60</v>
      </c>
      <c r="D7" s="8">
        <v>233000</v>
      </c>
      <c r="E7" s="8">
        <v>60</v>
      </c>
      <c r="F7" s="8">
        <v>60</v>
      </c>
      <c r="G7" s="8">
        <v>60</v>
      </c>
      <c r="H7" s="8">
        <v>60</v>
      </c>
      <c r="I7" s="8">
        <v>60</v>
      </c>
    </row>
    <row r="8" spans="1:9" x14ac:dyDescent="0.2">
      <c r="A8" s="7" t="s">
        <v>79</v>
      </c>
      <c r="B8" s="8">
        <v>1</v>
      </c>
      <c r="C8" s="8">
        <v>1</v>
      </c>
      <c r="D8" s="8">
        <v>3000</v>
      </c>
      <c r="E8" s="8">
        <v>1</v>
      </c>
      <c r="F8" s="8">
        <v>1</v>
      </c>
      <c r="G8" s="8">
        <v>1</v>
      </c>
      <c r="H8" s="8">
        <v>1</v>
      </c>
      <c r="I8" s="8">
        <v>1</v>
      </c>
    </row>
    <row r="9" spans="1:9" x14ac:dyDescent="0.2">
      <c r="A9" s="7" t="s">
        <v>80</v>
      </c>
      <c r="B9" s="8">
        <v>4</v>
      </c>
      <c r="C9" s="8">
        <v>4</v>
      </c>
      <c r="D9" s="8">
        <v>1101</v>
      </c>
      <c r="E9" s="8">
        <v>4</v>
      </c>
      <c r="F9" s="8">
        <v>4</v>
      </c>
      <c r="G9" s="8">
        <v>4</v>
      </c>
      <c r="H9" s="8">
        <v>4</v>
      </c>
      <c r="I9" s="8">
        <v>4</v>
      </c>
    </row>
    <row r="10" spans="1:9" x14ac:dyDescent="0.2">
      <c r="A10" s="7" t="s">
        <v>81</v>
      </c>
      <c r="B10" s="8">
        <v>24</v>
      </c>
      <c r="C10" s="8">
        <v>24</v>
      </c>
      <c r="D10" s="8">
        <v>3840</v>
      </c>
      <c r="E10" s="8">
        <v>24</v>
      </c>
      <c r="F10" s="8">
        <v>24</v>
      </c>
      <c r="G10" s="8">
        <v>24</v>
      </c>
      <c r="H10" s="8">
        <v>24</v>
      </c>
      <c r="I10" s="8">
        <v>24</v>
      </c>
    </row>
    <row r="11" spans="1:9" x14ac:dyDescent="0.2">
      <c r="A11" s="7" t="s">
        <v>82</v>
      </c>
      <c r="B11" s="8">
        <v>12</v>
      </c>
      <c r="C11" s="8">
        <v>12</v>
      </c>
      <c r="D11" s="8">
        <v>12000</v>
      </c>
      <c r="E11" s="8">
        <v>12</v>
      </c>
      <c r="F11" s="8">
        <v>12</v>
      </c>
      <c r="G11" s="8">
        <v>12</v>
      </c>
      <c r="H11" s="8">
        <v>11</v>
      </c>
      <c r="I11" s="8">
        <v>12</v>
      </c>
    </row>
    <row r="12" spans="1:9" x14ac:dyDescent="0.2">
      <c r="A12" s="7" t="s">
        <v>83</v>
      </c>
      <c r="B12" s="8">
        <v>8</v>
      </c>
      <c r="C12" s="8">
        <v>8</v>
      </c>
      <c r="D12" s="8">
        <v>36800</v>
      </c>
      <c r="E12" s="8">
        <v>8</v>
      </c>
      <c r="F12" s="8">
        <v>8</v>
      </c>
      <c r="G12" s="8">
        <v>8</v>
      </c>
      <c r="H12" s="8">
        <v>8</v>
      </c>
      <c r="I12" s="8">
        <v>8</v>
      </c>
    </row>
    <row r="13" spans="1:9" x14ac:dyDescent="0.2">
      <c r="A13" s="7" t="s">
        <v>84</v>
      </c>
      <c r="B13" s="8">
        <v>12</v>
      </c>
      <c r="C13" s="8">
        <v>12</v>
      </c>
      <c r="D13" s="8">
        <v>1145</v>
      </c>
      <c r="E13" s="8">
        <v>12</v>
      </c>
      <c r="F13" s="8">
        <v>12</v>
      </c>
      <c r="G13" s="8">
        <v>12</v>
      </c>
      <c r="H13" s="8">
        <v>12</v>
      </c>
      <c r="I13" s="8">
        <v>12</v>
      </c>
    </row>
    <row r="14" spans="1:9" x14ac:dyDescent="0.2">
      <c r="A14" s="7" t="s">
        <v>85</v>
      </c>
      <c r="B14" s="8">
        <v>12</v>
      </c>
      <c r="C14" s="8">
        <v>12</v>
      </c>
      <c r="D14" s="8">
        <v>2148</v>
      </c>
      <c r="E14" s="8">
        <v>12</v>
      </c>
      <c r="F14" s="8">
        <v>12</v>
      </c>
      <c r="G14" s="8">
        <v>12</v>
      </c>
      <c r="H14" s="8">
        <v>11</v>
      </c>
      <c r="I14" s="8">
        <v>12</v>
      </c>
    </row>
    <row r="15" spans="1:9" x14ac:dyDescent="0.2">
      <c r="A15" s="7" t="s">
        <v>86</v>
      </c>
      <c r="B15" s="8">
        <v>1</v>
      </c>
      <c r="C15" s="8">
        <v>1</v>
      </c>
      <c r="D15" s="8">
        <v>3750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</row>
    <row r="16" spans="1:9" x14ac:dyDescent="0.2">
      <c r="A16" s="7" t="s">
        <v>87</v>
      </c>
      <c r="B16" s="8">
        <v>1</v>
      </c>
      <c r="C16" s="8">
        <v>1</v>
      </c>
      <c r="D16" s="8">
        <v>5620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</row>
    <row r="17" spans="1:9" x14ac:dyDescent="0.2">
      <c r="A17" s="7" t="s">
        <v>88</v>
      </c>
      <c r="B17" s="8">
        <v>2</v>
      </c>
      <c r="C17" s="8">
        <v>2</v>
      </c>
      <c r="D17" s="8">
        <v>598</v>
      </c>
      <c r="E17" s="8">
        <v>2</v>
      </c>
      <c r="F17" s="8">
        <v>2</v>
      </c>
      <c r="G17" s="8">
        <v>2</v>
      </c>
      <c r="H17" s="8">
        <v>2</v>
      </c>
      <c r="I17" s="8">
        <v>2</v>
      </c>
    </row>
    <row r="18" spans="1:9" x14ac:dyDescent="0.2">
      <c r="A18" s="7" t="s">
        <v>89</v>
      </c>
      <c r="B18" s="8">
        <v>12</v>
      </c>
      <c r="C18" s="8">
        <v>12</v>
      </c>
      <c r="D18" s="8">
        <v>76800</v>
      </c>
      <c r="E18" s="8">
        <v>12</v>
      </c>
      <c r="F18" s="8">
        <v>12</v>
      </c>
      <c r="G18" s="8">
        <v>12</v>
      </c>
      <c r="H18" s="8">
        <v>12</v>
      </c>
      <c r="I18" s="8">
        <v>12</v>
      </c>
    </row>
    <row r="19" spans="1:9" x14ac:dyDescent="0.2">
      <c r="A19" s="7" t="s">
        <v>90</v>
      </c>
      <c r="B19" s="8">
        <v>1</v>
      </c>
      <c r="C19" s="8">
        <v>1</v>
      </c>
      <c r="D19" s="8">
        <v>12500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</row>
    <row r="20" spans="1:9" x14ac:dyDescent="0.2">
      <c r="A20" s="7" t="s">
        <v>91</v>
      </c>
      <c r="B20" s="8">
        <v>1</v>
      </c>
      <c r="C20" s="8">
        <v>1</v>
      </c>
      <c r="D20" s="8">
        <v>200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</row>
    <row r="21" spans="1:9" x14ac:dyDescent="0.2">
      <c r="A21" s="7" t="s">
        <v>92</v>
      </c>
      <c r="B21" s="8">
        <v>3</v>
      </c>
      <c r="C21" s="8">
        <v>3</v>
      </c>
      <c r="D21" s="8">
        <v>4947</v>
      </c>
      <c r="E21" s="8">
        <v>3</v>
      </c>
      <c r="F21" s="8">
        <v>3</v>
      </c>
      <c r="G21" s="8">
        <v>3</v>
      </c>
      <c r="H21" s="8">
        <v>3</v>
      </c>
      <c r="I21" s="8">
        <v>3</v>
      </c>
    </row>
    <row r="22" spans="1:9" x14ac:dyDescent="0.2">
      <c r="A22" s="7" t="s">
        <v>93</v>
      </c>
      <c r="B22" s="8">
        <v>3</v>
      </c>
      <c r="C22" s="8">
        <v>3</v>
      </c>
      <c r="D22" s="8">
        <v>886.73</v>
      </c>
      <c r="E22" s="8">
        <v>3</v>
      </c>
      <c r="F22" s="8">
        <v>3</v>
      </c>
      <c r="G22" s="8">
        <v>3</v>
      </c>
      <c r="H22" s="8">
        <v>3</v>
      </c>
      <c r="I22" s="8">
        <v>3</v>
      </c>
    </row>
    <row r="23" spans="1:9" x14ac:dyDescent="0.2">
      <c r="A23" s="7" t="s">
        <v>94</v>
      </c>
      <c r="B23" s="8">
        <v>6</v>
      </c>
      <c r="C23" s="8">
        <v>6</v>
      </c>
      <c r="D23" s="8">
        <v>2865</v>
      </c>
      <c r="E23" s="8">
        <v>6</v>
      </c>
      <c r="F23" s="8">
        <v>6</v>
      </c>
      <c r="G23" s="8">
        <v>6</v>
      </c>
      <c r="H23" s="8">
        <v>5</v>
      </c>
      <c r="I23" s="8">
        <v>6</v>
      </c>
    </row>
    <row r="24" spans="1:9" x14ac:dyDescent="0.2">
      <c r="A24" s="7" t="s">
        <v>95</v>
      </c>
      <c r="B24" s="8">
        <v>5</v>
      </c>
      <c r="C24" s="8">
        <v>5</v>
      </c>
      <c r="D24" s="8">
        <v>7447</v>
      </c>
      <c r="E24" s="8">
        <v>5</v>
      </c>
      <c r="F24" s="8">
        <v>5</v>
      </c>
      <c r="G24" s="8">
        <v>5</v>
      </c>
      <c r="H24" s="8">
        <v>5</v>
      </c>
      <c r="I24" s="8">
        <v>5</v>
      </c>
    </row>
    <row r="25" spans="1:9" x14ac:dyDescent="0.2">
      <c r="A25" s="9" t="s">
        <v>96</v>
      </c>
      <c r="B25" s="10">
        <v>207</v>
      </c>
      <c r="C25" s="10">
        <v>207</v>
      </c>
      <c r="D25" s="10">
        <v>426640.73</v>
      </c>
      <c r="E25" s="10">
        <v>207</v>
      </c>
      <c r="F25" s="10">
        <v>207</v>
      </c>
      <c r="G25" s="10">
        <v>207</v>
      </c>
      <c r="H25" s="10">
        <v>203</v>
      </c>
      <c r="I25" s="10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Payroll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2023-03-01T13:52:38Z</dcterms:created>
  <dcterms:modified xsi:type="dcterms:W3CDTF">2023-03-02T16:56:46Z</dcterms:modified>
</cp:coreProperties>
</file>