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0D86ACDB-29B3-4963-9D75-2429879CFCD5}" xr6:coauthVersionLast="47" xr6:coauthVersionMax="47" xr10:uidLastSave="{00000000-0000-0000-0000-000000000000}"/>
  <bookViews>
    <workbookView xWindow="11310" yWindow="90" windowWidth="17325" windowHeight="15420"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1" l="1"/>
  <c r="D29" i="1"/>
  <c r="G29" i="1" s="1"/>
  <c r="D5" i="1"/>
  <c r="G5" i="1" s="1"/>
  <c r="D33" i="1"/>
  <c r="G33" i="1" s="1"/>
  <c r="D20" i="1"/>
  <c r="G20" i="1" s="1"/>
  <c r="D14" i="1"/>
  <c r="G14" i="1" s="1"/>
  <c r="D22" i="1"/>
  <c r="D28" i="1"/>
  <c r="G28" i="1" s="1"/>
  <c r="D16" i="1"/>
  <c r="G16" i="1" s="1"/>
  <c r="D32" i="1"/>
  <c r="G32" i="1" s="1"/>
  <c r="D26" i="1"/>
  <c r="G26" i="1" s="1"/>
  <c r="D30" i="1"/>
  <c r="G30" i="1" s="1"/>
  <c r="D4" i="1"/>
  <c r="G4" i="1" s="1"/>
  <c r="E29" i="1" a="1"/>
  <c r="E29" i="1" s="1"/>
  <c r="F29" i="1" s="1"/>
  <c r="E5" i="1" a="1"/>
  <c r="E5" i="1" s="1"/>
  <c r="F5" i="1" s="1"/>
  <c r="E33" i="1" a="1"/>
  <c r="E33" i="1" s="1"/>
  <c r="F33" i="1" s="1"/>
  <c r="E20" i="1" a="1"/>
  <c r="E20" i="1" s="1"/>
  <c r="F20" i="1" s="1"/>
  <c r="E14" i="1" a="1"/>
  <c r="E14" i="1" s="1"/>
  <c r="F14" i="1" s="1"/>
  <c r="E22" i="1" a="1"/>
  <c r="E22" i="1" s="1"/>
  <c r="F22" i="1" s="1"/>
  <c r="E28" i="1" a="1"/>
  <c r="E28" i="1" s="1"/>
  <c r="F28" i="1" s="1"/>
  <c r="E4" i="1" a="1"/>
  <c r="E4" i="1" s="1"/>
  <c r="E30" i="1" a="1"/>
  <c r="E30" i="1" s="1"/>
  <c r="E26" i="1" a="1"/>
  <c r="E26" i="1" s="1"/>
  <c r="F26" i="1" s="1"/>
  <c r="E32" i="1" a="1"/>
  <c r="E32" i="1" s="1"/>
  <c r="E16" i="1" a="1"/>
  <c r="E16" i="1" s="1"/>
  <c r="F16" i="1" s="1"/>
  <c r="D6" i="1"/>
  <c r="D9" i="1"/>
  <c r="D12" i="1"/>
  <c r="G12" i="1" s="1"/>
  <c r="D7" i="1"/>
  <c r="G7" i="1" s="1"/>
  <c r="D11" i="1"/>
  <c r="G11" i="1" s="1"/>
  <c r="D10" i="1"/>
  <c r="D15" i="1"/>
  <c r="G15" i="1" s="1"/>
  <c r="D18" i="1"/>
  <c r="G18" i="1" s="1"/>
  <c r="D21" i="1"/>
  <c r="G21" i="1" s="1"/>
  <c r="D17" i="1"/>
  <c r="D19" i="1"/>
  <c r="G19" i="1" s="1"/>
  <c r="D25" i="1"/>
  <c r="D24" i="1"/>
  <c r="D23" i="1"/>
  <c r="D27" i="1"/>
  <c r="D31" i="1"/>
  <c r="G31" i="1" s="1"/>
  <c r="D3" i="1"/>
  <c r="G3" i="1" s="1"/>
  <c r="E3" i="1" a="1"/>
  <c r="E3" i="1" s="1"/>
  <c r="H3" i="1" s="1"/>
  <c r="E6" i="1" a="1"/>
  <c r="E6" i="1" s="1"/>
  <c r="F6" i="1" s="1"/>
  <c r="E9" i="1" a="1"/>
  <c r="E9" i="1" s="1"/>
  <c r="F9" i="1" s="1"/>
  <c r="E12" i="1" a="1"/>
  <c r="E12" i="1" s="1"/>
  <c r="F12" i="1" s="1"/>
  <c r="E7" i="1" a="1"/>
  <c r="E7" i="1" s="1"/>
  <c r="F7" i="1" s="1"/>
  <c r="E11" i="1" a="1"/>
  <c r="E11" i="1" s="1"/>
  <c r="F11" i="1" s="1"/>
  <c r="E8" i="1" a="1"/>
  <c r="E8" i="1" s="1"/>
  <c r="E10" i="1" a="1"/>
  <c r="E10" i="1" s="1"/>
  <c r="E13" i="1" a="1"/>
  <c r="E13" i="1" s="1"/>
  <c r="E15" i="1" a="1"/>
  <c r="E15" i="1" s="1"/>
  <c r="E18" i="1" a="1"/>
  <c r="E18" i="1" s="1"/>
  <c r="E21" i="1" a="1"/>
  <c r="E21" i="1" s="1"/>
  <c r="E17" i="1" a="1"/>
  <c r="E17" i="1" s="1"/>
  <c r="H17" i="1" s="1"/>
  <c r="E19" i="1" a="1"/>
  <c r="E19" i="1" s="1"/>
  <c r="F19" i="1" s="1"/>
  <c r="E25" i="1" a="1"/>
  <c r="E25" i="1" s="1"/>
  <c r="F25" i="1" s="1"/>
  <c r="E24" i="1" a="1"/>
  <c r="E24" i="1" s="1"/>
  <c r="F24" i="1" s="1"/>
  <c r="E23" i="1" a="1"/>
  <c r="E23" i="1" s="1"/>
  <c r="F23" i="1" s="1"/>
  <c r="E27" i="1" a="1"/>
  <c r="E27" i="1" s="1"/>
  <c r="F27" i="1" s="1"/>
  <c r="E31" i="1" a="1"/>
  <c r="E31" i="1" s="1"/>
  <c r="F31" i="1" s="1"/>
  <c r="G6" i="1"/>
  <c r="G17" i="1"/>
  <c r="G24" i="1"/>
  <c r="G23" i="1"/>
  <c r="G25" i="1"/>
  <c r="G27" i="1"/>
  <c r="C13" i="1"/>
  <c r="D13" i="1" s="1"/>
  <c r="C8" i="1"/>
  <c r="G10" i="1"/>
  <c r="F32" i="1" l="1"/>
  <c r="F30" i="1"/>
  <c r="F4" i="1"/>
  <c r="H4" i="1"/>
  <c r="H30" i="1"/>
  <c r="H26" i="1"/>
  <c r="H32" i="1"/>
  <c r="H16" i="1"/>
  <c r="H28" i="1"/>
  <c r="H22" i="1"/>
  <c r="H14" i="1"/>
  <c r="H20" i="1"/>
  <c r="H33" i="1"/>
  <c r="H5" i="1"/>
  <c r="H29" i="1"/>
  <c r="H18" i="1"/>
  <c r="H15" i="1"/>
  <c r="H21" i="1"/>
  <c r="F10" i="1"/>
  <c r="H9" i="1"/>
  <c r="H12" i="1"/>
  <c r="H24" i="1"/>
  <c r="F21" i="1"/>
  <c r="H7" i="1"/>
  <c r="H23" i="1"/>
  <c r="F18" i="1"/>
  <c r="H11" i="1"/>
  <c r="H27" i="1"/>
  <c r="F15" i="1"/>
  <c r="H31" i="1"/>
  <c r="F13" i="1"/>
  <c r="H10" i="1"/>
  <c r="F3" i="1"/>
  <c r="F17" i="1"/>
  <c r="H25" i="1"/>
  <c r="H6" i="1"/>
  <c r="H19" i="1"/>
  <c r="D8" i="1"/>
  <c r="G8" i="1" s="1"/>
  <c r="H8" i="1" s="1"/>
  <c r="G13" i="1"/>
  <c r="H13" i="1" s="1"/>
  <c r="F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<sst xmlns="http://schemas.openxmlformats.org/spreadsheetml/2006/main" count="40" uniqueCount="40">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</sst>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Da plataforma Refinitiv</v>
    <v>0</v>
    <v>1</v>
    <v>SYN prop e tech S.A. (BVMF:SYNE3)</v>
    <v>3</v>
    <v>4</v>
    <v>Finance</v>
    <v>5</v>
    <v>5.53</v>
    <v>2.72</v>
    <v>BVMF</v>
    <v>152644400</v>
    <v>4.07</v>
    <v>2007</v>
    <v>4.01</v>
    <v>1.0724</v>
    <v>B3 - Brazil Stock Exchange</v>
    <v>619736500</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BVMF</v>
    <v>4.0599999999999996</v>
    <v>45197.736719756249</v>
    <v>0</v>
    <v>205290</v>
    <v>BRL</v>
    <v>SYN prop e tech S.A.</v>
    <v>SYN prop e tech S.A.</v>
    <v>4.0599999999999996</v>
    <v>4.05</v>
    <v>Avenida Brigadeiro Faria Lima, 3.600 Conj. 141 e 142, Itaim Bibi, SAO PAULO, SAO PAULO, 04.538-132 BR</v>
    <v>Real Estate Operations</v>
    <v>SYNE3</v>
    <v>Ações</v>
    <v>SYN prop e tech S.A. (BVMF:SYNE3)</v>
    <v>-0.01</v>
    <v>-2.4629999999999999E-3</v>
    <v>191100</v>
  </rv>
  <rv s="2">
    <v>1</v>
  </rv>
  <rv s="0">
    <v>https://www.bing.com/financeapi/forcetrigger?t=apm3p2&amp;q=BVMF%3aBRAP4&amp;form=skydnc</v>
    <v>Learn more on Bing</v>
  </rv>
  <rv s="1">
    <v>pt-BR</v>
    <v>apm3p2</v>
    <v>268435456</v>
    <v>1</v>
    <v>Da plataforma Refinitiv</v>
    <v>0</v>
    <v>1</v>
    <v>Bradespar S.A (BVMF:BRAP4)</v>
    <v>3</v>
    <v>4</v>
    <v>Finance</v>
    <v>5</v>
    <v>31.28</v>
    <v>19.82</v>
    <v>BVMF</v>
    <v>393096600</v>
    <v>22.32</v>
    <v>2000</v>
    <v>21.91</v>
    <v>0.66790000000000005</v>
    <v>B3 - Brazil Stock Exchange</v>
    <v>8382304000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21.91</v>
    <v>45197.736863425926</v>
    <v>3</v>
    <v>2739580</v>
    <v>BRL</v>
    <v>Bradespar S.A</v>
    <v>Bradespar S.A</v>
    <v>21.99</v>
    <v>22.25</v>
    <v>Avenida Paulista, 1.450,9 andar, Cerqueira Cesar, SAO PAULO, SAO PAULO, 01.310-917 BR</v>
    <v>Metals &amp; Mining</v>
    <v>BRAP4</v>
    <v>Ações</v>
    <v>Bradespar S.A (BVMF:BRAP4)</v>
    <v>0.34</v>
    <v>1.5518000000000001E-2</v>
    <v>623100</v>
  </rv>
  <rv s="2">
    <v>4</v>
  </rv>
  <rv s="0">
    <v>https://www.bing.com/financeapi/forcetrigger?t=apm9nm&amp;q=BVMF%3aCIEL3&amp;form=skydnc</v>
    <v>Learn more on Bing</v>
  </rv>
  <rv s="3">
    <v>pt-BR</v>
    <v>apm9nm</v>
    <v>268435456</v>
    <v>1</v>
    <v>Da plataforma Refinitiv</v>
    <v>6</v>
    <v>7</v>
    <v>CIELO S.A. - Instituição de Pagamento (BVMF:CIEL3)</v>
    <v>3</v>
    <v>8</v>
    <v>Finance</v>
    <v>5</v>
    <v>5.72</v>
    <v>3.24</v>
    <v>BVMF</v>
    <v>2716815000</v>
    <v>3.47</v>
    <v>1995</v>
    <v>3.37</v>
    <v>1.117</v>
    <v>B3 - Brazil Stock Exchange</v>
    <v>9373011750</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3.4</v>
    <v>4106</v>
    <v>45197.736839375</v>
    <v>6</v>
    <v>30821300</v>
    <v>BRL</v>
    <v>CIELO S.A. - Instituição de Pagamento</v>
    <v>CIELO S.A. - Instituição de Pagamento</v>
    <v>3.39</v>
    <v>3.45</v>
    <v>Alameda Xingu 512, Alphaville, BARUERI, SAO PAULO, 06.455-030 BR</v>
    <v>Professional &amp; Commercial Services</v>
    <v>CIEL3</v>
    <v>Ações</v>
    <v>CIELO S.A. - Instituição de Pagamento (BVMF:CIEL3)</v>
    <v>0.05</v>
    <v>1.4705999999999999E-2</v>
    <v>10999900</v>
  </rv>
  <rv s="2">
    <v>7</v>
  </rv>
  <rv s="0">
    <v>https://www.bing.com/financeapi/forcetrigger?t=bxiakr&amp;q=BVMF%3aCMIN3&amp;form=skydnc</v>
    <v>Learn more on Bing</v>
  </rv>
  <rv s="3">
    <v>pt-BR</v>
    <v>bxiakr</v>
    <v>268435456</v>
    <v>1</v>
    <v>Da plataforma Refinitiv</v>
    <v>6</v>
    <v>7</v>
    <v>CSN Mineração S.A. (BVMF:CMIN3)</v>
    <v>3</v>
    <v>8</v>
    <v>Finance</v>
    <v>5</v>
    <v>4.99</v>
    <v>2.54</v>
    <v>BVMF</v>
    <v>5485339000</v>
    <v>4.68</v>
    <v>2007</v>
    <v>4.6100000000000003</v>
    <v>1.1459999999999999</v>
    <v>B3 - Brazil Stock Exchange</v>
    <v>25451972960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4.5999999999999996</v>
    <v>7366</v>
    <v>45197.736770833333</v>
    <v>9</v>
    <v>9259400</v>
    <v>BRL</v>
    <v>CSN Mineração S.A.</v>
    <v>CSN Mineração S.A.</v>
    <v>4.6100000000000003</v>
    <v>4.6399999999999997</v>
    <v>Estrada Casa de Pedra s/n, parte, Zona Rural, CONGONHAS, MINAS GERAIS, 36.415-000 BR</v>
    <v>Metals &amp; Mining</v>
    <v>CMIN3</v>
    <v>Ações</v>
    <v>CSN Mineração S.A. (BVMF:CMIN3)</v>
    <v>0.04</v>
    <v>8.6960000000000006E-3</v>
    <v>4418900</v>
  </rv>
  <rv s="2">
    <v>10</v>
  </rv>
  <rv s="0">
    <v>https://www.bing.com/financeapi/forcetrigger?t=apm5c7&amp;q=BVMF%3aBRSR6&amp;form=skydnc</v>
    <v>Learn more on Bing</v>
  </rv>
  <rv s="3">
    <v>pt-BR</v>
    <v>apm5c7</v>
    <v>268435456</v>
    <v>1</v>
    <v>Da plataforma Refinitiv</v>
    <v>6</v>
    <v>7</v>
    <v>Banco do Estado do Rio Grande do Sul S.A. (BVMF:BRSR6)</v>
    <v>3</v>
    <v>8</v>
    <v>Finance</v>
    <v>5</v>
    <v>15</v>
    <v>8.3800000000000008</v>
    <v>BVMF</v>
    <v>408974500</v>
    <v>12.29</v>
    <v>1928</v>
    <v>12.11</v>
    <v>1.1015999999999999</v>
    <v>B3 - Brazil Stock Exchange</v>
    <v>5029676000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12.11</v>
    <v>8975</v>
    <v>45197.736844745312</v>
    <v>12</v>
    <v>1985880</v>
    <v>BRL</v>
    <v>Banco do Estado do Rio Grande do Sul S.A.</v>
    <v>Banco do Estado do Rio Grande do Sul S.A.</v>
    <v>12.13</v>
    <v>12.22</v>
    <v>Rua Capitao Montanha, 177, Centro, PORTO ALEGRE, RIO GRANDE DO SUL, 90.018-900 BR</v>
    <v>Banking Services</v>
    <v>BRSR6</v>
    <v>Ações</v>
    <v>Banco do Estado do Rio Grande do Sul S.A. (BVMF:BRSR6)</v>
    <v>0.11</v>
    <v>9.0830000000000008E-3</v>
    <v>684600</v>
  </rv>
  <rv s="2">
    <v>13</v>
  </rv>
  <rv s="0">
    <v>https://www.bing.com/financeapi/forcetrigger?t=apnatc&amp;q=BVMF%3aSANB11&amp;form=skydnc</v>
    <v>Learn more on Bing</v>
  </rv>
  <rv s="4">
    <v>pt-BR</v>
    <v>apnatc</v>
    <v>268435456</v>
    <v>1</v>
    <v>Da plataforma Refinitiv</v>
    <v>9</v>
    <v>10</v>
    <v>BCO SANTANDER UNT (BVMF:SANB11)</v>
    <v>11</v>
    <v>12</v>
    <v>Finance</v>
    <v>5</v>
    <v>31.52</v>
    <v>24.4</v>
    <v>BVMF</v>
    <v>26.02</v>
    <v>25.58</v>
    <v>B3 - Brazil Stock Exchange</v>
    <v>25.57</v>
    <v>45197.736815138283</v>
    <v>15</v>
    <v>BRL</v>
    <v>BCO SANTANDER UNT</v>
    <v>25.61</v>
    <v>25.89</v>
    <v>SANB11</v>
    <v>Fundos mais negociados</v>
    <v>BCO SANTANDER UNT (BVMF:SANB11)</v>
    <v>0.32</v>
    <v>1.2515E-2</v>
    <v>478400</v>
  </rv>
  <rv s="2">
    <v>16</v>
  </rv>
  <rv s="0">
    <v>https://www.bing.com/financeapi/forcetrigger?t=apneqh&amp;q=BVMF%3aTAEE11&amp;form=skydnc</v>
    <v>Learn more on Bing</v>
  </rv>
  <rv s="4">
    <v>pt-BR</v>
    <v>apneqh</v>
    <v>268435456</v>
    <v>1</v>
    <v>Da plataforma Refinitiv</v>
    <v>9</v>
    <v>10</v>
    <v>TRANSMISSORA ALIANCA UNT (BVMF:TAEE11)</v>
    <v>11</v>
    <v>12</v>
    <v>Finance</v>
    <v>5</v>
    <v>37.5</v>
    <v>30.45</v>
    <v>BVMF</v>
    <v>34.6</v>
    <v>34.32</v>
    <v>B3 - Brazil Stock Exchange</v>
    <v>34.39</v>
    <v>45197.736805555556</v>
    <v>18</v>
    <v>BRL</v>
    <v>TRANSMISSORA ALIANCA UNT</v>
    <v>34.5</v>
    <v>34.43</v>
    <v>TAEE11</v>
    <v>Fundos mais negociados</v>
    <v>TRANSMISSORA ALIANCA UNT (BVMF:TAEE11)</v>
    <v>0.04</v>
    <v>1.163E-3</v>
    <v>920200</v>
  </rv>
  <rv s="2">
    <v>19</v>
  </rv>
  <rv s="0">
    <v>https://www.bing.com/financeapi/forcetrigger?t=apms77&amp;q=BVMF%3aITSA4&amp;form=skydnc</v>
    <v>Learn more on Bing</v>
  </rv>
  <rv s="3">
    <v>pt-BR</v>
    <v>apms77</v>
    <v>268435456</v>
    <v>1</v>
    <v>Da plataforma Refinitiv</v>
    <v>6</v>
    <v>7</v>
    <v>ITAUSA S.A. (BVMF:ITSA4)</v>
    <v>3</v>
    <v>8</v>
    <v>Finance</v>
    <v>5</v>
    <v>9.84</v>
    <v>7.33</v>
    <v>BVMF</v>
    <v>9836333000</v>
    <v>9.01</v>
    <v>1966</v>
    <v>8.82</v>
    <v>0.98629999999999995</v>
    <v>B3 - Brazil Stock Exchange</v>
    <v>87822920000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8.8699999999999992</v>
    <v>127000</v>
    <v>45197.736817129633</v>
    <v>21</v>
    <v>19611300</v>
    <v>BRL</v>
    <v>ITAUSA S.A.</v>
    <v>ITAUSA S.A.</v>
    <v>8.84</v>
    <v>8.9600000000000009</v>
    <v>Avenida Paulista, 1938, 5Th Floor, Bela Vista, SAO PAULO, SAO PAULO, 01.310-200 BR</v>
    <v>Banking Services</v>
    <v>ITSA4</v>
    <v>Ações</v>
    <v>ITAUSA S.A. (BVMF:ITSA4)</v>
    <v>0.09</v>
    <v>1.0147E-2</v>
    <v>14540000</v>
  </rv>
  <rv s="2">
    <v>22</v>
  </rv>
  <rv s="0">
    <v>https://www.bing.com/financeapi/forcetrigger?t=apnhoc&amp;q=BVMF%3aTRPL4&amp;form=skydnc</v>
    <v>Learn more on Bing</v>
  </rv>
  <rv s="3">
    <v>pt-BR</v>
    <v>apnhoc</v>
    <v>268435456</v>
    <v>1</v>
    <v>Da plataforma Refinitiv</v>
    <v>6</v>
    <v>7</v>
    <v>CTEEP - Companhia de Transmissão de Energia Elétrica Paulista (BVMF:TRPL4)</v>
    <v>3</v>
    <v>8</v>
    <v>Finance</v>
    <v>5</v>
    <v>26.08</v>
    <v>20.3</v>
    <v>BVMF</v>
    <v>658883300</v>
    <v>23.32</v>
    <v>1999</v>
    <v>22.89</v>
    <v>0.58520000000000005</v>
    <v>B3 - Brazil Stock Exchange</v>
    <v>17064260000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22.81</v>
    <v>1400</v>
    <v>45197.736844039064</v>
    <v>24</v>
    <v>2961940</v>
    <v>BRL</v>
    <v>CTEEP - Companhia de Transmissão de Energia Elétrica Paulista</v>
    <v>CTEEP - Companhia de Transmissão de Energia Elétrica Paulista</v>
    <v>22.91</v>
    <v>23.25</v>
    <v>Av. das Nacoes Unidas, 14.171 - Torre Crystal - 6 andar, SAO PAULO, SAO PAULO, 04.794-000 BR</v>
    <v>Electrical Utilities &amp; IPPs</v>
    <v>TRPL4</v>
    <v>Ações</v>
    <v>CTEEP - Companhia de Transmissão de Energia Elétrica Paulista (BVMF:TRPL4)</v>
    <v>0.44</v>
    <v>1.9290000000000002E-2</v>
    <v>3331900</v>
  </rv>
  <rv s="2">
    <v>25</v>
  </rv>
  <rv s="0">
    <v>https://www.bing.com/financeapi/forcetrigger?t=apniz2&amp;q=BVMF%3aUNIP6&amp;form=skydnc</v>
    <v>Learn more on Bing</v>
  </rv>
  <rv s="3">
    <v>pt-BR</v>
    <v>apniz2</v>
    <v>268435456</v>
    <v>1</v>
    <v>Da plataforma Refinitiv</v>
    <v>6</v>
    <v>7</v>
    <v>UNIPAR CARBOCLORO S.A. (BVMF:UNIP6)</v>
    <v>3</v>
    <v>8</v>
    <v>Finance</v>
    <v>5</v>
    <v>108.57</v>
    <v>61.77</v>
    <v>BVMF</v>
    <v>103876200</v>
    <v>80.5</v>
    <v>1969</v>
    <v>78.989999999999995</v>
    <v>0.88680000000000003</v>
    <v>B3 - Brazil Stock Exchange</v>
    <v>7977129000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79.260000000000005</v>
    <v>1400</v>
    <v>45197.736608796295</v>
    <v>27</v>
    <v>270760</v>
    <v>BRL</v>
    <v>UNIPAR CARBOCLORO S.A.</v>
    <v>UNIPAR CARBOCLORO S.A.</v>
    <v>79.260000000000005</v>
    <v>79.87</v>
    <v>Avenida Presidente Juscelino Kubitschek, n 1327,22 andar, Itaim Bibi, SAO PAULO, SAO PAULO, 04.543-011 BR</v>
    <v>Chemicals</v>
    <v>UNIP6</v>
    <v>Ações</v>
    <v>UNIPAR CARBOCLORO S.A. (BVMF:UNIP6)</v>
    <v>0.61</v>
    <v>7.6959999999999997E-3</v>
    <v>56800</v>
  </rv>
  <rv s="2">
    <v>28</v>
  </rv>
  <rv s="0">
    <v>https://www.bing.com/financeapi/forcetrigger?t=aplz4c&amp;q=BVMF%3aBBSE3&amp;form=skydnc</v>
    <v>Learn more on Bing</v>
  </rv>
  <rv s="3">
    <v>pt-BR</v>
    <v>aplz4c</v>
    <v>268435456</v>
    <v>1</v>
    <v>Da plataforma Refinitiv</v>
    <v>6</v>
    <v>7</v>
    <v>BB Seguridade Participações S.A. (BVMF:BBSE3)</v>
    <v>3</v>
    <v>8</v>
    <v>Finance</v>
    <v>5</v>
    <v>34.549999999999997</v>
    <v>23.38</v>
    <v>BVMF</v>
    <v>2000000000</v>
    <v>31.53</v>
    <v>2012</v>
    <v>31.12</v>
    <v>0.66590000000000005</v>
    <v>B3 - Brazil Stock Exchange</v>
    <v>62820000000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31.47</v>
    <v>223</v>
    <v>45197.736817430472</v>
    <v>30</v>
    <v>4642550</v>
    <v>BRL</v>
    <v>BB Seguridade Participações S.A.</v>
    <v>BB Seguridade Participações S.A.</v>
    <v>31.46</v>
    <v>31.41</v>
    <v>SAUN, Quadra 05, Bloco B, 3 andar Edificio Banco do Br, Asa Norte, BRASILIA, DISTRITO FEDERAL, 70.040-912 BR</v>
    <v>Insurance</v>
    <v>BBSE3</v>
    <v>Ações</v>
    <v>BB Seguridade Participações S.A. (BVMF:BBSE3)</v>
    <v>-0.06</v>
    <v>-1.9070000000000001E-3</v>
    <v>1669400</v>
  </rv>
  <rv s="2">
    <v>31</v>
  </rv>
  <rv s="0">
    <v>https://www.bing.com/financeapi/forcetrigger?t=apluur&amp;q=BVMF%3aAGRO3&amp;form=skydnc</v>
    <v>Learn more on Bing</v>
  </rv>
  <rv s="1">
    <v>pt-BR</v>
    <v>apluur</v>
    <v>268435456</v>
    <v>1</v>
    <v>Da plataforma Refinitiv</v>
    <v>0</v>
    <v>1</v>
    <v>Brasilagro - Companhia Brasileira de Propriedades Agrícolas (BVMF:AGRO3)</v>
    <v>3</v>
    <v>4</v>
    <v>Finance</v>
    <v>5</v>
    <v>31.93</v>
    <v>22.29</v>
    <v>BVMF</v>
    <v>102683400</v>
    <v>28.1</v>
    <v>2005</v>
    <v>27.45</v>
    <v>0.5696</v>
    <v>B3 - Brazil Stock Exchange</v>
    <v>2860759524</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BVMF</v>
    <v>27.82</v>
    <v>45197.736747685187</v>
    <v>33</v>
    <v>672180</v>
    <v>BRL</v>
    <v>Brasilagro - Companhia Brasileira de Propriedades Agrícolas</v>
    <v>Brasilagro - Companhia Brasileira de Propriedades Agrícolas</v>
    <v>27.82</v>
    <v>27.86</v>
    <v>Avenida Brigadeiro Faria Lima, 1.309, 5 andar, SAO PAULO, SAO PAULO, 01.452-002 BR</v>
    <v>Food &amp; Tobacco</v>
    <v>AGRO3</v>
    <v>Ações</v>
    <v>Brasilagro - Companhia Brasileira de Propriedades Agrícolas (BVMF:AGRO3)</v>
    <v>0.04</v>
    <v>1.438E-3</v>
    <v>242600</v>
  </rv>
  <rv s="2">
    <v>34</v>
  </rv>
  <rv s="0">
    <v>https://www.bing.com/financeapi/forcetrigger?t=apmo1h&amp;q=BVMF%3aGOAU4&amp;form=skydnc</v>
    <v>Learn more on Bing</v>
  </rv>
  <rv s="3">
    <v>pt-BR</v>
    <v>apmo1h</v>
    <v>268435456</v>
    <v>1</v>
    <v>Da plataforma Refinitiv</v>
    <v>6</v>
    <v>7</v>
    <v>METALURGICA GERDAU S.A. (BVMF:GOAU4)</v>
    <v>3</v>
    <v>8</v>
    <v>Finance</v>
    <v>5</v>
    <v>13.98</v>
    <v>9.07</v>
    <v>BVMF</v>
    <v>1033841000</v>
    <v>11.31</v>
    <v>1901</v>
    <v>11.16</v>
    <v>1.1037999999999999</v>
    <v>B3 - Brazil Stock Exchange</v>
    <v>11636170000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11.28</v>
    <v>45000</v>
    <v>45197.736828703702</v>
    <v>36</v>
    <v>6539300</v>
    <v>BRL</v>
    <v>METALURGICA GERDAU S.A.</v>
    <v>METALURGICA GERDAU S.A.</v>
    <v>11.28</v>
    <v>11.2</v>
    <v>Avenida Doutora Ruth Cardoso, 8.501,8 andar, Pinheiros, SAO PAULO, SAO PAULO, 05.425-070 BR</v>
    <v>Metals &amp; Mining</v>
    <v>GOAU4</v>
    <v>Ações</v>
    <v>METALURGICA GERDAU S.A. (BVMF:GOAU4)</v>
    <v>-0.08</v>
    <v>-7.0920000000000002E-3</v>
    <v>3719100</v>
  </rv>
  <rv s="2">
    <v>37</v>
  </rv>
  <rv s="0">
    <v>https://www.bing.com/financeapi/forcetrigger?t=apmgoc&amp;q=BVMF%3aEGIE3&amp;form=skydnc</v>
    <v>Learn more on Bing</v>
  </rv>
  <rv s="3">
    <v>pt-BR</v>
    <v>apmgoc</v>
    <v>268435456</v>
    <v>1</v>
    <v>Da plataforma Refinitiv</v>
    <v>6</v>
    <v>7</v>
    <v>ENGIE BRASIL ENERGIA S.A. (BVMF:EGIE3)</v>
    <v>3</v>
    <v>8</v>
    <v>Finance</v>
    <v>5</v>
    <v>44.97</v>
    <v>33.96</v>
    <v>BVMF</v>
    <v>815927700</v>
    <v>41.44</v>
    <v>1998</v>
    <v>40.81</v>
    <v>0.6341</v>
    <v>B3 - Brazil Stock Exchange</v>
    <v>33738610395</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41.05</v>
    <v>1215</v>
    <v>45197.736828703702</v>
    <v>39</v>
    <v>1350230</v>
    <v>BRL</v>
    <v>ENGIE BRASIL ENERGIA S.A.</v>
    <v>ENGIE BRASIL ENERGIA S.A.</v>
    <v>41.14</v>
    <v>41.35</v>
    <v>Rua Paschoal Apostolo Pitsica, 5064, Agronomica, FLORIANOPOLIS, SANTA CATARINA, 88.025-255 BR</v>
    <v>Electrical Utilities &amp; IPPs</v>
    <v>EGIE3</v>
    <v>Ações</v>
    <v>ENGIE BRASIL ENERGIA S.A. (BVMF:EGIE3)</v>
    <v>0.3</v>
    <v>7.3080000000000003E-3</v>
    <v>686600</v>
  </rv>
  <rv s="2">
    <v>40</v>
  </rv>
  <rv s="0">
    <v>https://www.bing.com/financeapi/forcetrigger?t=c5nr77&amp;q=BVMF%3aAURE3&amp;form=skydnc</v>
    <v>Learn more on Bing</v>
  </rv>
  <rv s="1">
    <v>pt-BR</v>
    <v>c5nr77</v>
    <v>268435456</v>
    <v>1</v>
    <v>Da plataforma Refinitiv</v>
    <v>0</v>
    <v>1</v>
    <v>Auren Energia S.A. (BVMF:AURE3)</v>
    <v>3</v>
    <v>4</v>
    <v>Finance</v>
    <v>5</v>
    <v>15.1</v>
    <v>12.01</v>
    <v>BVMF</v>
    <v>1000000000</v>
    <v>13.7</v>
    <v>2017</v>
    <v>13.55</v>
    <v>0.35799999999999998</v>
    <v>B3 - Brazil Stock Exchange</v>
    <v>13600000000</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BVMF</v>
    <v>13.69</v>
    <v>45197.736845543754</v>
    <v>42</v>
    <v>3519390</v>
    <v>BRL</v>
    <v>Auren Energia S.A.</v>
    <v>Auren Energia S.A.</v>
    <v>13.69</v>
    <v>13.6</v>
    <v>Av. dra Ruth Cardoso, 8.501 2 andar, sala 11, Pinheiros, SAO PAULO, SAO PAULO, 05.425-070 BR</v>
    <v>Electrical Utilities &amp; IPPs</v>
    <v>AURE3</v>
    <v>Ações</v>
    <v>Auren Energia S.A. (BVMF:AURE3)</v>
    <v>-0.09</v>
    <v>-6.574E-3</v>
    <v>1240900</v>
  </rv>
  <rv s="2">
    <v>43</v>
  </rv>
  <rv s="0">
    <v>https://www.bing.com/financeapi/forcetrigger?t=apmb7w&amp;q=BVMF%3aCPLE6&amp;form=skydnc</v>
    <v>Learn more on Bing</v>
  </rv>
  <rv s="3">
    <v>pt-BR</v>
    <v>apmb7w</v>
    <v>268435456</v>
    <v>1</v>
    <v>Da plataforma Refinitiv</v>
    <v>6</v>
    <v>7</v>
    <v>COMPANHIA PARANAENSE DE ENERGIA (BVMF:CPLE6)</v>
    <v>3</v>
    <v>8</v>
    <v>Finance</v>
    <v>5</v>
    <v>9.2100000000000009</v>
    <v>5.94</v>
    <v>BVMF</v>
    <v>2982811000</v>
    <v>8.9</v>
    <v>1954</v>
    <v>8.69</v>
    <v>0.85319999999999996</v>
    <v>B3 - Brazil Stock Exchange</v>
    <v>25400040000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8.7200000000000006</v>
    <v>5842</v>
    <v>45197.736851851849</v>
    <v>45</v>
    <v>22463240</v>
    <v>BRL</v>
    <v>COMPANHIA PARANAENSE DE ENERGIA</v>
    <v>COMPANHIA PARANAENSE DE ENERGIA</v>
    <v>8.7200000000000006</v>
    <v>8.9</v>
    <v>Rua Jose Izidoro Biazetto, n 158 Bloco A, Mossungue, CURITIBA, PARANA, 81.200-240 BR</v>
    <v>Electrical Utilities &amp; IPPs</v>
    <v>CPLE6</v>
    <v>Ações</v>
    <v>COMPANHIA PARANAENSE DE ENERGIA (BVMF:CPLE6)</v>
    <v>0.18</v>
    <v>2.0642000000000001E-2</v>
    <v>11747800</v>
  </rv>
  <rv s="2">
    <v>46</v>
  </rv>
  <rv s="0">
    <v>https://www.bing.com/financeapi/forcetrigger?t=apmnm7&amp;q=BVMF%3aGGBR4&amp;form=skydnc</v>
    <v>Learn more on Bing</v>
  </rv>
  <rv s="3">
    <v>pt-BR</v>
    <v>apmnm7</v>
    <v>268435456</v>
    <v>1</v>
    <v>Da plataforma Refinitiv</v>
    <v>6</v>
    <v>7</v>
    <v>GERDAU S.A. (BVMF:GGBR4)</v>
    <v>3</v>
    <v>8</v>
    <v>Finance</v>
    <v>5</v>
    <v>30.83</v>
    <v>19.59</v>
    <v>BVMF</v>
    <v>1757067000</v>
    <v>24.61</v>
    <v>1961</v>
    <v>24.26</v>
    <v>1.0530999999999999</v>
    <v>B3 - Brazil Stock Exchange</v>
    <v>41717200000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24.45</v>
    <v>40061</v>
    <v>45197.736848784378</v>
    <v>48</v>
    <v>9249390</v>
    <v>BRL</v>
    <v>GERDAU S.A.</v>
    <v>GERDAU S.A.</v>
    <v>24.44</v>
    <v>24.36</v>
    <v>Avenida Doutora Ruth Cardoso, 8.501, 8 andar, Pinheiros, SAO PAULO, SAO PAULO, 05.425-070 BR</v>
    <v>Metals &amp; Mining</v>
    <v>GGBR4</v>
    <v>Ações</v>
    <v>GERDAU S.A. (BVMF:GGBR4)</v>
    <v>-0.09</v>
    <v>-3.6809999999999998E-3</v>
    <v>3992200</v>
  </rv>
  <rv s="2">
    <v>49</v>
  </rv>
  <rv s="0">
    <v>https://www.bing.com/financeapi/forcetrigger?t=apma5r&amp;q=BVMF%3aCMIG4&amp;form=skydnc</v>
    <v>Learn more on Bing</v>
  </rv>
  <rv s="3">
    <v>pt-BR</v>
    <v>apma5r</v>
    <v>268435456</v>
    <v>1</v>
    <v>Da plataforma Refinitiv</v>
    <v>6</v>
    <v>7</v>
    <v>Companhia Energética de Minas Gerais - CEMIG (BVMF:CMIG4)</v>
    <v>3</v>
    <v>8</v>
    <v>Finance</v>
    <v>5</v>
    <v>13.09</v>
    <v>9.16</v>
    <v>BVMF</v>
    <v>2201371000</v>
    <v>12.39</v>
    <v>1952</v>
    <v>12.25</v>
    <v>1.1266</v>
    <v>B3 - Brazil Stock Exchange</v>
    <v>32484910000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12.37</v>
    <v>4969</v>
    <v>45197.736853344533</v>
    <v>51</v>
    <v>10923600</v>
    <v>BRL</v>
    <v>Companhia Energética de Minas Gerais - CEMIG</v>
    <v>Companhia Energética de Minas Gerais - CEMIG</v>
    <v>12.39</v>
    <v>12.32</v>
    <v>Avenida Barbacena, 1200, 16 / B1, Santo Agostinho, BELO HORIZONTE, MINAS GERAIS, 30.190-131 BR</v>
    <v>Electrical Utilities &amp; IPPs</v>
    <v>CMIG4</v>
    <v>Ações</v>
    <v>Companhia Energética de Minas Gerais - CEMIG (BVMF:CMIG4)</v>
    <v>-0.05</v>
    <v>-4.0420000000000005E-3</v>
    <v>2348700</v>
  </rv>
  <rv s="2">
    <v>52</v>
  </rv>
  <rv s="0">
    <v>https://www.bing.com/financeapi/forcetrigger?t=apmsoc&amp;q=BVMF%3aJBSS3&amp;form=skydnc</v>
    <v>Learn more on Bing</v>
  </rv>
  <rv s="3">
    <v>pt-BR</v>
    <v>apmsoc</v>
    <v>268435456</v>
    <v>1</v>
    <v>Da plataforma Refinitiv</v>
    <v>6</v>
    <v>7</v>
    <v>JBS S.A. (BVMF:JBSS3)</v>
    <v>3</v>
    <v>8</v>
    <v>Finance</v>
    <v>5</v>
    <v>25.48</v>
    <v>14.31</v>
    <v>BVMF</v>
    <v>2218116000</v>
    <v>17.87</v>
    <v>1998</v>
    <v>17.559999999999999</v>
    <v>0.47299999999999998</v>
    <v>B3 - Brazil Stock Exchange</v>
    <v>39349377840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17.670000000000002</v>
    <v>260000</v>
    <v>45197.73678240741</v>
    <v>54</v>
    <v>7020340</v>
    <v>BRL</v>
    <v>JBS S.A.</v>
    <v>JBS S.A.</v>
    <v>17.66</v>
    <v>17.739999999999998</v>
    <v>Av. Marginal Direita do Tiete, 500, Bloco 3 - 3 andar, Vila Jaguara, SAO PAULO, SAO PAULO, 05.118-100 BR</v>
    <v>Food &amp; Tobacco</v>
    <v>JBSS3</v>
    <v>Ações</v>
    <v>JBS S.A. (BVMF:JBSS3)</v>
    <v>7.0000000000000007E-2</v>
    <v>3.9620000000000002E-3</v>
    <v>2230100</v>
  </rv>
  <rv s="2">
    <v>55</v>
  </rv>
  <rv s="0">
    <v>https://www.bing.com/financeapi/forcetrigger?t=apn4gh&amp;q=BVMF%3aPETR4&amp;form=skydnc</v>
    <v>Learn more on Bing</v>
  </rv>
  <rv s="3">
    <v>pt-BR</v>
    <v>apn4gh</v>
    <v>268435456</v>
    <v>1</v>
    <v>Da plataforma Refinitiv</v>
    <v>6</v>
    <v>7</v>
    <v>Petróleo Brasileiro S.A. (Petrobras) (BVMF:PETR4)</v>
    <v>3</v>
    <v>8</v>
    <v>Finance</v>
    <v>5</v>
    <v>34.71</v>
    <v>16.8</v>
    <v>BVMF</v>
    <v>13044500000</v>
    <v>34.54</v>
    <v>1953</v>
    <v>34.21</v>
    <v>1.4115</v>
    <v>B3 - Brazil Stock Exchange</v>
    <v>473963000000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34.520000000000003</v>
    <v>45149</v>
    <v>45197.736863425926</v>
    <v>57</v>
    <v>46655710</v>
    <v>BRL</v>
    <v>Petróleo Brasileiro S.A. (Petrobras)</v>
    <v>Petróleo Brasileiro S.A. (Petrobras)</v>
    <v>34.450000000000003</v>
    <v>34.25</v>
    <v>Av. Republica do Chile, n 65, 24 andar, Centro, Rio de Janeiro, RIO DE JANEIRO, 20.031-912 BR</v>
    <v>Oil &amp; Gas</v>
    <v>PETR4</v>
    <v>Ações</v>
    <v>Petróleo Brasileiro S.A. (Petrobras) (BVMF:PETR4)</v>
    <v>-0.27</v>
    <v>-7.8220000000000008E-3</v>
    <v>18455200</v>
  </rv>
  <rv s="2">
    <v>58</v>
  </rv>
  <rv s="0">
    <v>https://www.bing.com/financeapi/forcetrigger?t=aplygh&amp;q=BVMF%3aBBAS3&amp;form=skydnc</v>
    <v>Learn more on Bing</v>
  </rv>
  <rv s="3">
    <v>pt-BR</v>
    <v>aplygh</v>
    <v>268435456</v>
    <v>1</v>
    <v>Da plataforma Refinitiv</v>
    <v>6</v>
    <v>7</v>
    <v>BANCO DO BRASIL S.A. (BVMF:BBAS3)</v>
    <v>3</v>
    <v>8</v>
    <v>Finance</v>
    <v>5</v>
    <v>50.76</v>
    <v>28.01</v>
    <v>BVMF</v>
    <v>2865417000</v>
    <v>47.49</v>
    <v>1808</v>
    <v>46.23</v>
    <v>1.1686000000000001</v>
    <v>B3 - Brazil Stock Exchange</v>
    <v>132267700000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46.16</v>
    <v>85953</v>
    <v>45197.736805555556</v>
    <v>60</v>
    <v>8491270</v>
    <v>BRL</v>
    <v>BANCO DO BRASIL S.A.</v>
    <v>BANCO DO BRASIL S.A.</v>
    <v>46.29</v>
    <v>47.23</v>
    <v>SAUN QD 5 LT B, Asa Norte, BRASILIA, DISTRITO FEDERAL, 70.040-912 BR</v>
    <v>Banking Services</v>
    <v>BBAS3</v>
    <v>Ações</v>
    <v>BANCO DO BRASIL S.A. (BVMF:BBAS3)</v>
    <v>1.07</v>
    <v>2.3179999999999999E-2</v>
    <v>5719400</v>
  </rv>
  <rv s="2">
    <v>61</v>
  </rv>
  <rv s="0">
    <v>https://www.bing.com/financeapi/forcetrigger?t=apltsm&amp;q=BVMF%3aABCB4&amp;form=skydnc</v>
    <v>Learn more on Bing</v>
  </rv>
  <rv s="3">
    <v>pt-BR</v>
    <v>apltsm</v>
    <v>268435456</v>
    <v>1</v>
    <v>Da plataforma Refinitiv</v>
    <v>6</v>
    <v>7</v>
    <v>Banco ABC Brasil S.A (BVMF:ABCB4)</v>
    <v>3</v>
    <v>8</v>
    <v>Finance</v>
    <v>5</v>
    <v>21.5</v>
    <v>14.98</v>
    <v>BVMF</v>
    <v>117925600</v>
    <v>19.82</v>
    <v>1983</v>
    <v>19.29</v>
    <v>0.92390000000000005</v>
    <v>B3 - Brazil Stock Exchange</v>
    <v>2316058784</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19.37</v>
    <v>441</v>
    <v>45197.736655092594</v>
    <v>63</v>
    <v>728450</v>
    <v>BRL</v>
    <v>Banco ABC Brasil S.A</v>
    <v>Banco ABC Brasil S.A</v>
    <v>19.29</v>
    <v>19.64</v>
    <v>Avenida Cidade Jardim, 803, 2 Andar, Itaim Bibi, SAO PAULO, SAO PAULO, 01.453-000 BR</v>
    <v>Banking Services</v>
    <v>ABCB4</v>
    <v>Ações</v>
    <v>Banco ABC Brasil S.A (BVMF:ABCB4)</v>
    <v>0.27</v>
    <v>1.3939E-2</v>
    <v>162200</v>
  </rv>
  <rv s="2">
    <v>64</v>
  </rv>
  <rv s="0">
    <v>https://www.bing.com/financeapi/forcetrigger?t=apn852&amp;q=BVMF%3aRANI3&amp;form=skydnc</v>
    <v>Learn more on Bing</v>
  </rv>
  <rv s="3">
    <v>pt-BR</v>
    <v>apn852</v>
    <v>268435456</v>
    <v>1</v>
    <v>Da plataforma Refinitiv</v>
    <v>6</v>
    <v>7</v>
    <v>IRANI PAPEL E EMBALAGEM S.A. (BVMF:RANI3)</v>
    <v>3</v>
    <v>8</v>
    <v>Finance</v>
    <v>5</v>
    <v>13.1</v>
    <v>6.91</v>
    <v>BVMF</v>
    <v>256720200</v>
    <v>12.56</v>
    <v>1941</v>
    <v>12.3</v>
    <v>1.0093000000000001</v>
    <v>B3 - Brazil Stock Exchange</v>
    <v>3221838510</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12.34</v>
    <v>2362</v>
    <v>45197.736539351848</v>
    <v>66</v>
    <v>925620</v>
    <v>BRL</v>
    <v>IRANI PAPEL E EMBALAGEM S.A.</v>
    <v>IRANI PAPEL E EMBALAGEM S.A.</v>
    <v>12.3</v>
    <v>12.55</v>
    <v>Rua General Joao Manoel, 157 9 andar, PORTO ALEGRE, RIO GRANDE DO SUL, 90.010-030 BR</v>
    <v>Containers &amp; Packaging</v>
    <v>RANI3</v>
    <v>Ações</v>
    <v>IRANI PAPEL E EMBALAGEM S.A. (BVMF:RANI3)</v>
    <v>0.21</v>
    <v>1.7017999999999998E-2</v>
    <v>284800</v>
  </rv>
  <rv s="2">
    <v>67</v>
  </rv>
  <rv s="0">
    <v>https://www.bing.com/financeapi/forcetrigger?t=c2yvmw&amp;q=BVMF%3aRAIZ4&amp;form=skydnc</v>
    <v>Learn more on Bing</v>
  </rv>
  <rv s="3">
    <v>pt-BR</v>
    <v>c2yvmw</v>
    <v>268435456</v>
    <v>1</v>
    <v>Da plataforma Refinitiv</v>
    <v>6</v>
    <v>7</v>
    <v>Raízen S.A. (BVMF:RAIZ4)</v>
    <v>3</v>
    <v>8</v>
    <v>Finance</v>
    <v>5</v>
    <v>4.6900000000000004</v>
    <v>2.2400000000000002</v>
    <v>BVMF</v>
    <v>1358937000</v>
    <v>3.6</v>
    <v>1961</v>
    <v>3.48</v>
    <v>1.4059999999999999</v>
    <v>B3 - Brazil Stock Exchange</v>
    <v>4783458240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3.55</v>
    <v>44738</v>
    <v>45197.736793981479</v>
    <v>69</v>
    <v>21133030</v>
    <v>BRL</v>
    <v>Raízen S.A.</v>
    <v>Raízen S.A.</v>
    <v>3.57</v>
    <v>3.52</v>
    <v>Avenida Almirante Barroso, n. 81, Sala 32B109 36 andar, Centro, RIO DE JANEIRO, RIO DE JANEIRO, 20.031-004 BR</v>
    <v>Oil &amp; Gas</v>
    <v>RAIZ4</v>
    <v>Ações</v>
    <v>Raízen S.A. (BVMF:RAIZ4)</v>
    <v>-0.03</v>
    <v>-8.4510000000000002E-3</v>
    <v>11994300</v>
  </rv>
  <rv s="2">
    <v>70</v>
  </rv>
  <rv s="0">
    <v>https://www.bing.com/financeapi/forcetrigger?t=apmu2w&amp;q=BVMF%3aKLBN4&amp;form=skydnc</v>
    <v>Learn more on Bing</v>
  </rv>
  <rv s="3">
    <v>pt-BR</v>
    <v>apmu2w</v>
    <v>268435456</v>
    <v>1</v>
    <v>Da plataforma Refinitiv</v>
    <v>6</v>
    <v>7</v>
    <v>KLABIN S.A. (BVMF:KLBN4)</v>
    <v>3</v>
    <v>8</v>
    <v>Finance</v>
    <v>5</v>
    <v>4.8899999999999997</v>
    <v>3.3</v>
    <v>BVMF</v>
    <v>1123578000</v>
    <v>4.8099999999999996</v>
    <v>1978</v>
    <v>4.71</v>
    <v>0.50360000000000005</v>
    <v>B3 - Brazil Stock Exchange</v>
    <v>26832710000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4.78</v>
    <v>14207</v>
    <v>45197.736828703702</v>
    <v>72</v>
    <v>2047960</v>
    <v>BRL</v>
    <v>KLABIN S.A.</v>
    <v>KLABIN S.A.</v>
    <v>4.78</v>
    <v>4.72</v>
    <v>Avenida Brigadeiro Faria Lima, 3600, 3, 4 E 5 Andares, Itaim Bibi, SAO PAULO, SAO PAULO, 04.538-132 BR</v>
    <v>Containers &amp; Packaging</v>
    <v>KLBN4</v>
    <v>Ações</v>
    <v>KLABIN S.A. (BVMF:KLBN4)</v>
    <v>-0.06</v>
    <v>-1.2552000000000001E-2</v>
    <v>1129600</v>
  </rv>
  <rv s="2">
    <v>73</v>
  </rv>
  <rv s="0">
    <v>https://www.bing.com/financeapi/forcetrigger?t=apmk77&amp;q=BVMF%3aFESA4&amp;form=skydnc</v>
    <v>Learn more on Bing</v>
  </rv>
  <rv s="3">
    <v>pt-BR</v>
    <v>apmk77</v>
    <v>268435456</v>
    <v>1</v>
    <v>Da plataforma Refinitiv</v>
    <v>6</v>
    <v>7</v>
    <v>Companhia de Ferro Ligas da Bahia (Ferbasa) (BVMF:FESA4)</v>
    <v>3</v>
    <v>8</v>
    <v>Finance</v>
    <v>5</v>
    <v>60.47</v>
    <v>42.04</v>
    <v>BVMF</v>
    <v>88320000</v>
    <v>49.48</v>
    <v>1961</v>
    <v>48.11</v>
    <v>0.70309999999999995</v>
    <v>B3 - Brazil Stock Exchange</v>
    <v>4554368000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48.2</v>
    <v>3220</v>
    <v>45197.736863425926</v>
    <v>75</v>
    <v>187110</v>
    <v>BRL</v>
    <v>Companhia de Ferro Ligas da Bahia (Ferbasa)</v>
    <v>Companhia de Ferro Ligas da Bahia (Ferbasa)</v>
    <v>48.2</v>
    <v>49.17</v>
    <v>Estrada de Santiago, s/n, Sede, Santiago, POJUCA, BAHIA, 48.120-000 BR</v>
    <v>Metals &amp; Mining</v>
    <v>FESA4</v>
    <v>Ações</v>
    <v>Companhia de Ferro Ligas da Bahia (Ferbasa) (BVMF:FESA4)</v>
    <v>0.97</v>
    <v>2.0124E-2</v>
    <v>45200</v>
  </rv>
  <rv s="2">
    <v>76</v>
  </rv>
  <rv s="0">
    <v>https://www.bing.com/financeapi/forcetrigger?t=c1s56h&amp;q=BVMF%3aCXSE3&amp;form=skydnc</v>
    <v>Learn more on Bing</v>
  </rv>
  <rv s="3">
    <v>pt-BR</v>
    <v>c1s56h</v>
    <v>268435456</v>
    <v>1</v>
    <v>Da plataforma Refinitiv</v>
    <v>6</v>
    <v>7</v>
    <v>CAIXA SEGURIDADE PARTICIPACOES S/A (BVMF:CXSE3)</v>
    <v>3</v>
    <v>8</v>
    <v>Finance</v>
    <v>5</v>
    <v>11.62</v>
    <v>6.98</v>
    <v>BVMF</v>
    <v>3000000000</v>
    <v>11.27</v>
    <v>1967</v>
    <v>10.98</v>
    <v>0.89600000000000002</v>
    <v>B3 - Brazil Stock Exchange</v>
    <v>33630000000</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BVMF</v>
    <v>11</v>
    <v>135</v>
    <v>45197.736842500002</v>
    <v>78</v>
    <v>3121490</v>
    <v>BRL</v>
    <v>CAIXA SEGURIDADE PARTICIPACOES S/A</v>
    <v>CAIXA SEGURIDADE PARTICIPACOES S/A</v>
    <v>11.05</v>
    <v>11.21</v>
    <v>Setor De Autarquias Sul, Quadra 3, Bloco E, Edificio Matriz Iii Da Caixa Economica Federa, 3rd Floor, BRASILIA, DISTRITO FEDERAL, 70070-030 BR</v>
    <v>Insurance</v>
    <v>CXSE3</v>
    <v>Ações</v>
    <v>CAIXA SEGURIDADE PARTICIPACOES S/A (BVMF:CXSE3)</v>
    <v>0.21</v>
    <v>1.9091E-2</v>
    <v>1958700</v>
  </rv>
  <rv s="2">
    <v>79</v>
  </rv>
  <rv s="0">
    <v>https://www.bing.com/financeapi/forcetrigger?t=apmuyc&amp;q=BVMF%3aLEVE3&amp;form=skydnc</v>
    <v>Learn more on Bing</v>
  </rv>
  <rv s="3">
    <v>pt-BR</v>
    <v>apmuyc</v>
    <v>268435456</v>
    <v>1</v>
    <v>Da plataforma Refinitiv</v>
    <v>6</v>
    <v>7</v>
    <v>MAHLE Metal Leve S.A (BVMF:LEVE3)</v>
    <v>3</v>
    <v>8</v>
    <v>Finance</v>
    <v>5</v>
    <v>52.52</v>
    <v>19.850000000000001</v>
    <v>BVMF</v>
    <v>128308500</v>
    <v>49.35</v>
    <v>1950</v>
    <v>47.7</v>
    <v>0.79869999999999997</v>
    <v>B3 - Brazil Stock Exchange</v>
    <v>6219112995</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47.95</v>
    <v>7514</v>
    <v>45197.736805555556</v>
    <v>81</v>
    <v>268370</v>
    <v>BRL</v>
    <v>MAHLE Metal Leve S.A</v>
    <v>MAHLE Metal Leve S.A</v>
    <v>48.08</v>
    <v>48.47</v>
    <v>Av. Ernst MAHLE, 2000, Mombaca, MOGI GUACU, SAO PAULO, 13.849-050 BR</v>
    <v>Automobiles &amp; Auto Parts</v>
    <v>LEVE3</v>
    <v>Ações</v>
    <v>MAHLE Metal Leve S.A (BVMF:LEVE3)</v>
    <v>0.52</v>
    <v>1.0845E-2</v>
    <v>210000</v>
  </rv>
  <rv s="2">
    <v>82</v>
  </rv>
  <rv s="0">
    <v>https://www.bing.com/financeapi/forcetrigger?t=apmzur&amp;q=BVMF%3aMTSA4&amp;form=skydnc</v>
    <v>Learn more on Bing</v>
  </rv>
  <rv s="3">
    <v>pt-BR</v>
    <v>apmzur</v>
    <v>268435456</v>
    <v>1</v>
    <v>Da plataforma Refinitiv</v>
    <v>6</v>
    <v>7</v>
    <v>METISA METALURGICA TIMBOENSE S.A. (BVMF:MTSA4)</v>
    <v>3</v>
    <v>8</v>
    <v>Finance</v>
    <v>5</v>
    <v>53.98</v>
    <v>32.03</v>
    <v>BVMF</v>
    <v>9137260</v>
    <v>49</v>
    <v>1942</v>
    <v>48.52</v>
    <v>0.62129999999999996</v>
    <v>B3 - Brazil Stock Exchange</v>
    <v>441421200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48.31</v>
    <v>1065</v>
    <v>45197.73541666667</v>
    <v>84</v>
    <v>5670</v>
    <v>BRL</v>
    <v>METISA METALURGICA TIMBOENSE S.A.</v>
    <v>METISA METALURGICA TIMBOENSE S.A.</v>
    <v>48.55</v>
    <v>48.91</v>
    <v>Rua Fritz Lorenz, 2442, Distrito Industrial, TIMBO, SANTA CATARINA, 89.120-000 BR</v>
    <v>Machinery, Equipment &amp; Components</v>
    <v>MTSA4</v>
    <v>Ações</v>
    <v>METISA METALURGICA TIMBOENSE S.A. (BVMF:MTSA4)</v>
    <v>0.6</v>
    <v>1.242E-2</v>
    <v>1300</v>
  </rv>
  <rv s="2">
    <v>85</v>
  </rv>
  <rv s="0">
    <v>https://www.bing.com/financeapi/forcetrigger?t=apmcfr&amp;q=BVMF%3aCSAN3&amp;form=skydnc</v>
    <v>Learn more on Bing</v>
  </rv>
  <rv s="3">
    <v>pt-BR</v>
    <v>apmcfr</v>
    <v>268435456</v>
    <v>1</v>
    <v>Da plataforma Refinitiv</v>
    <v>6</v>
    <v>7</v>
    <v>Cosan S.A (BVMF:CSAN3)</v>
    <v>3</v>
    <v>8</v>
    <v>Finance</v>
    <v>5</v>
    <v>20.81</v>
    <v>13.09</v>
    <v>BVMF</v>
    <v>1874071000</v>
    <v>16.97</v>
    <v>1966</v>
    <v>16.59</v>
    <v>1.1112</v>
    <v>B3 - Brazil Stock Exchange</v>
    <v>31671799899</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16.84</v>
    <v>53498</v>
    <v>45197.736817129633</v>
    <v>87</v>
    <v>5840970</v>
    <v>BRL</v>
    <v>Cosan S.A</v>
    <v>Cosan S.A</v>
    <v>16.8</v>
    <v>16.899999999999999</v>
    <v>Av. Brigadeiro Faria Lima, 4.100 / 15 andar, Itaim Bibi, SAO PAULO, SAO PAULO, 04.538-132 BR</v>
    <v>Oil &amp; Gas</v>
    <v>CSAN3</v>
    <v>Ações</v>
    <v>Cosan S.A (BVMF:CSAN3)</v>
    <v>0.06</v>
    <v>3.5630000000000002E-3</v>
    <v>3695600</v>
  </rv>
  <rv s="2">
    <v>88</v>
  </rv>
  <rv s="0">
    <v>https://www.bing.com/financeapi/forcetrigger?t=apngm7&amp;q=BVMF%3aAESB3&amp;form=skydnc</v>
    <v>Learn more on Bing</v>
  </rv>
  <rv s="1">
    <v>pt-BR</v>
    <v>apngm7</v>
    <v>268435456</v>
    <v>1</v>
    <v>Da plataforma Refinitiv</v>
    <v>0</v>
    <v>1</v>
    <v>AES BRASIL ENERGIA S.A. (BVMF:AESB3)</v>
    <v>3</v>
    <v>4</v>
    <v>Finance</v>
    <v>5</v>
    <v>12.9</v>
    <v>9.08</v>
    <v>BVMF</v>
    <v>601927300</v>
    <v>11.05</v>
    <v>2020</v>
    <v>10.89</v>
    <v>0.63490000000000002</v>
    <v>B3 - Brazil Stock Exchange</v>
    <v>6621200300</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10.95</v>
    <v>45197.736856249998</v>
    <v>90</v>
    <v>1887250</v>
    <v>BRL</v>
    <v>AES BRASIL ENERGIA S.A.</v>
    <v>AES BRASIL ENERGIA S.A.</v>
    <v>10.95</v>
    <v>11</v>
    <v>Av. Luiz Carlos Berrini, 1.376 12 Andar Torre A, Brooklin Paulista, SAO PAULO, SAO PAULO, 04.571-936 BR</v>
    <v>Electrical Utilities &amp; IPPs</v>
    <v>AESB3</v>
    <v>Ações</v>
    <v>AES BRASIL ENERGIA S.A. (BVMF:AESB3)</v>
    <v>0.05</v>
    <v>4.5659999999999997E-3</v>
    <v>862900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3">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spbArrays>
  <spbData count="13">
    <spb s="0">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4</v>
      <v>5</v>
      <v>4</v>
      <v>6</v>
      <v>1</v>
      <v>1</v>
      <v>7</v>
      <v>4</v>
      <v>1</v>
      <v>8</v>
      <v>9</v>
    </spb>
    <spb s="8">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9">
      <v>2</v>
      <v>2</v>
      <v>2</v>
    </spb>
    <spb s="10">
      <v>1</v>
      <v>3</v>
      <v>1</v>
      <v>1</v>
      <v>4</v>
      <v>1</v>
      <v>1</v>
      <v>5</v>
      <v>6</v>
      <v>1</v>
      <v>1</v>
      <v>1</v>
      <v>9</v>
    </spb>
  </spbData>
</supportingPropertyBags>
</file>

<file path=xl/richData/rdsupportingpropertybagstructure.xml><?xml version="1.0" encoding="utf-8"?>
<spbStructures xmlns="http://schemas.microsoft.com/office/spreadsheetml/2017/richdata2" count="11">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Row],[Empresa]],"Preço")</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B3" sqref="B3"/>
    </sheetView>
  </sheetViews>
  <sheetFormatPr defaultRowHeight="15" x14ac:dyDescent="0.25"/>
  <cols>
    <col min="1" max="1" width="9.285156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Row],[Empresa]],"Preço")</f>
        <v>4.05</v>
      </c>
      <c r="F3">
        <f>100 - ((Tabela2[[#This Row],[Preço Atual]]/Tabela2[[#This Row],[Barsi_preco_Teto]]) *100)</f>
        <v>88.670272286460275</v>
      </c>
      <c r="G3">
        <f t="shared" ref="G3:G8" si="0">D3</f>
        <v>35.74666666666667</v>
      </c>
      <c r="H3">
        <f>100 - ((Tabela2[[#This Row],[Preço Atual]]/G3) *100)</f>
        <v>88.670272286460275</v>
      </c>
    </row>
    <row r="4" spans="1:8" x14ac:dyDescent="0.25">
      <c r="A4" t="e" vm="2">
        <v>#VALUE!</v>
      </c>
      <c r="B4" s="2" t="s">
        <v>10</v>
      </c>
      <c r="C4">
        <v>3.9729999999999999</v>
      </c>
      <c r="D4">
        <f>Tabela2[[#This Row],[media_valor_div_5anos]]/0.06</f>
        <v>66.216666666666669</v>
      </c>
      <c r="E4" s="1" cm="1">
        <f t="array" ref="E4">_FV(Tabela2[[#This Row],[Empresa]],"Preço")</f>
        <v>22.25</v>
      </c>
      <c r="F4">
        <f>100 - ((Tabela2[[#This Row],[Preço Atual]]/Tabela2[[#This Row],[Barsi_preco_Teto]]) *100)</f>
        <v>66.398187767430159</v>
      </c>
      <c r="G4">
        <f t="shared" si="0"/>
        <v>66.216666666666669</v>
      </c>
      <c r="H4">
        <f>100 - ((Tabela2[[#This Row],[Preço Atual]]/G4) *100)</f>
        <v>66.398187767430159</v>
      </c>
    </row>
    <row r="5" spans="1:8" x14ac:dyDescent="0.25">
      <c r="A5" t="e" vm="3">
        <v>#VALUE!</v>
      </c>
      <c r="B5" s="2" t="s">
        <v>11</v>
      </c>
      <c r="C5">
        <v>0.49</v>
      </c>
      <c r="D5">
        <f>Tabela2[[#This Row],[media_valor_div_5anos]]/0.06</f>
        <v>8.1666666666666661</v>
      </c>
      <c r="E5" s="1" cm="1">
        <f t="array" ref="E5">_FV(Tabela2[[#This Row],[Empresa]],"Preço")</f>
        <v>3.45</v>
      </c>
      <c r="F5">
        <f>100 - ((Tabela2[[#This Row],[Preço Atual]]/Tabela2[[#This Row],[Barsi_preco_Teto]]) *100)</f>
        <v>57.755102040816318</v>
      </c>
      <c r="G5">
        <f t="shared" si="0"/>
        <v>8.1666666666666661</v>
      </c>
      <c r="H5">
        <f>100 - ((Tabela2[[#This Row],[Preço Atual]]/G5) *100)</f>
        <v>57.755102040816318</v>
      </c>
    </row>
    <row r="6" spans="1:8" x14ac:dyDescent="0.25">
      <c r="A6" t="e" vm="4">
        <v>#VALUE!</v>
      </c>
      <c r="B6" s="2" t="s">
        <v>12</v>
      </c>
      <c r="C6">
        <v>0.68669999999999998</v>
      </c>
      <c r="D6">
        <f>Tabela2[[#This Row],[media_valor_div_5anos]]/0.06</f>
        <v>11.445</v>
      </c>
      <c r="E6" s="1" cm="1">
        <f t="array" ref="E6">_FV(Tabela2[[#This Row],[Empresa]],"Preço")</f>
        <v>4.6399999999999997</v>
      </c>
      <c r="F6">
        <f>100 - ((Tabela2[[#This Row],[Preço Atual]]/Tabela2[[#This Row],[Barsi_preco_Teto]]) *100)</f>
        <v>59.458278724333773</v>
      </c>
      <c r="G6">
        <f t="shared" si="0"/>
        <v>11.445</v>
      </c>
      <c r="H6">
        <f>100 - ((Tabela2[[#This Row],[Preço Atual]]/G6) *100)</f>
        <v>59.458278724333773</v>
      </c>
    </row>
    <row r="7" spans="1:8" x14ac:dyDescent="0.25">
      <c r="A7" t="e" vm="5">
        <v>#VALUE!</v>
      </c>
      <c r="B7" s="2" t="s">
        <v>13</v>
      </c>
      <c r="C7">
        <v>1.1891099999999999</v>
      </c>
      <c r="D7">
        <f>Tabela2[[#This Row],[media_valor_div_5anos]]/0.06</f>
        <v>19.8185</v>
      </c>
      <c r="E7" s="1" cm="1">
        <f t="array" ref="E7">_FV(Tabela2[[#This Row],[Empresa]],"Preço")</f>
        <v>12.22</v>
      </c>
      <c r="F7">
        <f>100 - ((Tabela2[[#This Row],[Preço Atual]]/Tabela2[[#This Row],[Barsi_preco_Teto]]) *100)</f>
        <v>38.340439488356836</v>
      </c>
      <c r="G7">
        <f t="shared" si="0"/>
        <v>19.8185</v>
      </c>
      <c r="H7">
        <f>100 - ((Tabela2[[#This Row],[Preço Atual]]/G7) *100)</f>
        <v>38.340439488356836</v>
      </c>
    </row>
    <row r="8" spans="1:8" x14ac:dyDescent="0.25">
      <c r="A8" t="e" vm="6">
        <v>#VALUE!</v>
      </c>
      <c r="B8" s="2" t="s">
        <v>36</v>
      </c>
      <c r="C8">
        <f>AVERAGE(2.24,2.836,2.805,2.09,1.765)</f>
        <v>2.3472</v>
      </c>
      <c r="D8">
        <f>Tabela2[[#This Row],[media_valor_div_5anos]]/0.06</f>
        <v>39.119999999999997</v>
      </c>
      <c r="E8" s="1" cm="1">
        <f t="array" ref="E8">_FV(Tabela2[[#This Row],[Empresa]],"Preço")</f>
        <v>25.89</v>
      </c>
      <c r="F8">
        <f>100 - ((Tabela2[[#This Row],[Preço Atual]]/Tabela2[[#This Row],[Barsi_preco_Teto]]) *100)</f>
        <v>33.819018404907979</v>
      </c>
      <c r="G8">
        <f t="shared" si="0"/>
        <v>39.119999999999997</v>
      </c>
      <c r="H8">
        <f>100 - ((Tabela2[[#This Row],[Preço Atual]]/G8) *100)</f>
        <v>33.819018404907979</v>
      </c>
    </row>
    <row r="9" spans="1:8" x14ac:dyDescent="0.25">
      <c r="A9" t="e" vm="7">
        <v>#VALUE!</v>
      </c>
      <c r="B9" s="2" t="s">
        <v>37</v>
      </c>
      <c r="C9">
        <v>3.4494549999999999</v>
      </c>
      <c r="D9">
        <f>Tabela2[[#This Row],[media_valor_div_5anos]]/0.06</f>
        <v>57.490916666666671</v>
      </c>
      <c r="E9" s="1" cm="1">
        <f t="array" ref="E9">_FV(Tabela2[[#This Row],[Empresa]],"Preço")</f>
        <v>34.43</v>
      </c>
      <c r="F9">
        <f>100 - ((Tabela2[[#This Row],[Preço Atual]]/Tabela2[[#This Row],[Barsi_preco_Teto]]) *100)</f>
        <v>40.112278606330563</v>
      </c>
      <c r="G9">
        <v>50</v>
      </c>
      <c r="H9">
        <f>100 - ((Tabela2[[#This Row],[Preço Atual]]/G9) *100)</f>
        <v>31.14</v>
      </c>
    </row>
    <row r="10" spans="1:8" x14ac:dyDescent="0.25">
      <c r="A10" t="e" vm="8">
        <v>#VALUE!</v>
      </c>
      <c r="B10" s="2" t="s">
        <v>14</v>
      </c>
      <c r="C10">
        <v>0.75780000000000003</v>
      </c>
      <c r="D10">
        <f>Tabela2[[#This Row],[media_valor_div_5anos]]/0.06</f>
        <v>12.63</v>
      </c>
      <c r="E10" s="1" cm="1">
        <f t="array" ref="E10">_FV(Tabela2[[#This Row],[Empresa]],"Preço")</f>
        <v>8.9600000000000009</v>
      </c>
      <c r="F10">
        <f>100 - ((Tabela2[[#This Row],[Preço Atual]]/Tabela2[[#This Row],[Barsi_preco_Teto]]) *100)</f>
        <v>29.057798891528108</v>
      </c>
      <c r="G10">
        <f t="shared" ref="G10:G16" si="1">D10</f>
        <v>12.63</v>
      </c>
      <c r="H10">
        <f>100 - ((Tabela2[[#This Row],[Preço Atual]]/G10) *100)</f>
        <v>29.057798891528108</v>
      </c>
    </row>
    <row r="11" spans="1:8" x14ac:dyDescent="0.25">
      <c r="A11" t="e" vm="9">
        <v>#VALUE!</v>
      </c>
      <c r="B11" s="2" t="s">
        <v>38</v>
      </c>
      <c r="C11">
        <v>1.99613</v>
      </c>
      <c r="D11">
        <f>Tabela2[[#This Row],[media_valor_div_5anos]]/0.06</f>
        <v>33.268833333333333</v>
      </c>
      <c r="E11" s="1" cm="1">
        <f t="array" ref="E11">_FV(Tabela2[[#This Row],[Empresa]],"Preço")</f>
        <v>23.25</v>
      </c>
      <c r="F11">
        <f>100 - ((Tabela2[[#This Row],[Preço Atual]]/Tabela2[[#This Row],[Barsi_preco_Teto]]) *100)</f>
        <v>30.114772083982515</v>
      </c>
      <c r="G11">
        <f t="shared" si="1"/>
        <v>33.268833333333333</v>
      </c>
      <c r="H11">
        <f>100 - ((Tabela2[[#This Row],[Preço Atual]]/G11) *100)</f>
        <v>30.114772083982515</v>
      </c>
    </row>
    <row r="12" spans="1:8" x14ac:dyDescent="0.25">
      <c r="A12" t="e" vm="10">
        <v>#VALUE!</v>
      </c>
      <c r="B12" s="2" t="s">
        <v>15</v>
      </c>
      <c r="C12">
        <v>6.7252000000000001</v>
      </c>
      <c r="D12">
        <f>Tabela2[[#This Row],[media_valor_div_5anos]]/0.06</f>
        <v>112.08666666666667</v>
      </c>
      <c r="E12" s="1" cm="1">
        <f t="array" ref="E12">_FV(Tabela2[[#This Row],[Empresa]],"Preço")</f>
        <v>79.87</v>
      </c>
      <c r="F12">
        <f>100 - ((Tabela2[[#This Row],[Preço Atual]]/Tabela2[[#This Row],[Barsi_preco_Teto]]) *100)</f>
        <v>28.742639624100391</v>
      </c>
      <c r="G12">
        <f t="shared" si="1"/>
        <v>112.08666666666667</v>
      </c>
      <c r="H12">
        <f>100 - ((Tabela2[[#This Row],[Preço Atual]]/G12) *100)</f>
        <v>28.742639624100391</v>
      </c>
    </row>
    <row r="13" spans="1:8" x14ac:dyDescent="0.25">
      <c r="A13" t="e" vm="11">
        <v>#VALUE!</v>
      </c>
      <c r="B13" s="2" t="s">
        <v>9</v>
      </c>
      <c r="C13">
        <f>2.356435</f>
        <v>2.3564349999999998</v>
      </c>
      <c r="D13">
        <f>Tabela2[[#This Row],[media_valor_div_5anos]]/0.06</f>
        <v>39.273916666666665</v>
      </c>
      <c r="E13" s="1" cm="1">
        <f t="array" ref="E13">_FV(Tabela2[[#This Row],[Empresa]],"Preço")</f>
        <v>31.41</v>
      </c>
      <c r="F13">
        <f>100 - ((Tabela2[[#This Row],[Preço Atual]]/Tabela2[[#This Row],[Barsi_preco_Teto]]) *100)</f>
        <v>20.023255468536149</v>
      </c>
      <c r="G13">
        <f t="shared" si="1"/>
        <v>39.273916666666665</v>
      </c>
      <c r="H13">
        <f>100 - ((Tabela2[[#This Row],[Preço Atual]]/G13) *100)</f>
        <v>20.023255468536149</v>
      </c>
    </row>
    <row r="14" spans="1:8" x14ac:dyDescent="0.25">
      <c r="A14" t="e" vm="12">
        <v>#VALUE!</v>
      </c>
      <c r="B14" s="2" t="s">
        <v>16</v>
      </c>
      <c r="C14">
        <v>2.0550000000000002</v>
      </c>
      <c r="D14">
        <f>Tabela2[[#This Row],[media_valor_div_5anos]]/0.06</f>
        <v>34.250000000000007</v>
      </c>
      <c r="E14" s="1" cm="1">
        <f t="array" ref="E14">_FV(Tabela2[[#This Row],[Empresa]],"Preço")</f>
        <v>27.86</v>
      </c>
      <c r="F14">
        <f>100 - ((Tabela2[[#This Row],[Preço Atual]]/Tabela2[[#This Row],[Barsi_preco_Teto]]) *100)</f>
        <v>18.656934306569354</v>
      </c>
      <c r="G14">
        <f t="shared" si="1"/>
        <v>34.250000000000007</v>
      </c>
      <c r="H14">
        <f>100 - ((Tabela2[[#This Row],[Preço Atual]]/G14) *100)</f>
        <v>18.656934306569354</v>
      </c>
    </row>
    <row r="15" spans="1:8" x14ac:dyDescent="0.25">
      <c r="A15" t="e" vm="13">
        <v>#VALUE!</v>
      </c>
      <c r="B15" s="2" t="s">
        <v>17</v>
      </c>
      <c r="C15">
        <v>0.82</v>
      </c>
      <c r="D15">
        <f>Tabela2[[#This Row],[media_valor_div_5anos]]/0.06</f>
        <v>13.666666666666666</v>
      </c>
      <c r="E15" s="1" cm="1">
        <f t="array" ref="E15">_FV(Tabela2[[#This Row],[Empresa]],"Preço")</f>
        <v>11.2</v>
      </c>
      <c r="F15">
        <f>100 - ((Tabela2[[#This Row],[Preço Atual]]/Tabela2[[#This Row],[Barsi_preco_Teto]]) *100)</f>
        <v>18.048780487804876</v>
      </c>
      <c r="G15">
        <f t="shared" si="1"/>
        <v>13.666666666666666</v>
      </c>
      <c r="H15">
        <f>100 - ((Tabela2[[#This Row],[Preço Atual]]/G15) *100)</f>
        <v>18.048780487804876</v>
      </c>
    </row>
    <row r="16" spans="1:8" x14ac:dyDescent="0.25">
      <c r="A16" t="e" vm="14">
        <v>#VALUE!</v>
      </c>
      <c r="B16" s="2" t="s">
        <v>18</v>
      </c>
      <c r="C16">
        <v>2.88</v>
      </c>
      <c r="D16">
        <f>Tabela2[[#This Row],[media_valor_div_5anos]]/0.06</f>
        <v>48</v>
      </c>
      <c r="E16" s="1" cm="1">
        <f t="array" ref="E16">_FV(Tabela2[[#This Row],[Empresa]],"Preço")</f>
        <v>41.35</v>
      </c>
      <c r="F16">
        <f>100 - ((Tabela2[[#This Row],[Preço Atual]]/Tabela2[[#This Row],[Barsi_preco_Teto]]) *100)</f>
        <v>13.854166666666671</v>
      </c>
      <c r="G16">
        <f t="shared" si="1"/>
        <v>48</v>
      </c>
      <c r="H16">
        <f>100 - ((Tabela2[[#This Row],[Preço Atual]]/G16) *100)</f>
        <v>13.854166666666671</v>
      </c>
    </row>
    <row r="17" spans="1:8" x14ac:dyDescent="0.25">
      <c r="A17" t="e" vm="15">
        <v>#VALUE!</v>
      </c>
      <c r="B17" s="2" t="s">
        <v>19</v>
      </c>
      <c r="C17">
        <v>0.1</v>
      </c>
      <c r="D17">
        <f>Tabela2[[#This Row],[media_valor_div_5anos]]/0.06</f>
        <v>1.6666666666666667</v>
      </c>
      <c r="E17" s="1" cm="1">
        <f t="array" ref="E17">_FV(Tabela2[[#This Row],[Empresa]],"Preço")</f>
        <v>13.6</v>
      </c>
      <c r="F17">
        <f>100 - ((Tabela2[[#This Row],[Preço Atual]]/Tabela2[[#This Row],[Barsi_preco_Teto]]) *100)</f>
        <v>-716</v>
      </c>
      <c r="G17">
        <f>0.9/0.06</f>
        <v>15.000000000000002</v>
      </c>
      <c r="H17">
        <f>100 - ((Tabela2[[#This Row],[Preço Atual]]/G17) *100)</f>
        <v>9.3333333333333428</v>
      </c>
    </row>
    <row r="18" spans="1:8" x14ac:dyDescent="0.25">
      <c r="A18" t="e" vm="16">
        <v>#VALUE!</v>
      </c>
      <c r="B18" s="2" t="s">
        <v>35</v>
      </c>
      <c r="C18">
        <v>0.57356099999999999</v>
      </c>
      <c r="D18">
        <f>Tabela2[[#This Row],[media_valor_div_5anos]]/0.06</f>
        <v>9.5593500000000002</v>
      </c>
      <c r="E18" s="1" cm="1">
        <f t="array" ref="E18">_FV(Tabela2[[#This Row],[Empresa]],"Preço")</f>
        <v>8.9</v>
      </c>
      <c r="F18">
        <f>100 - ((Tabela2[[#This Row],[Preço Atual]]/Tabela2[[#This Row],[Barsi_preco_Teto]]) *100)</f>
        <v>6.8974354950911874</v>
      </c>
      <c r="G18">
        <f>D18</f>
        <v>9.5593500000000002</v>
      </c>
      <c r="H18">
        <f>100 - ((Tabela2[[#This Row],[Preço Atual]]/G18) *100)</f>
        <v>6.8974354950911874</v>
      </c>
    </row>
    <row r="19" spans="1:8" x14ac:dyDescent="0.25">
      <c r="A19" t="e" vm="17">
        <v>#VALUE!</v>
      </c>
      <c r="B19" s="2" t="s">
        <v>20</v>
      </c>
      <c r="C19">
        <v>1.536</v>
      </c>
      <c r="D19">
        <f>Tabela2[[#This Row],[media_valor_div_5anos]]/0.06</f>
        <v>25.6</v>
      </c>
      <c r="E19" s="1" cm="1">
        <f t="array" ref="E19">_FV(Tabela2[[#This Row],[Empresa]],"Preço")</f>
        <v>24.36</v>
      </c>
      <c r="F19">
        <f>100 - ((Tabela2[[#This Row],[Preço Atual]]/Tabela2[[#This Row],[Barsi_preco_Teto]]) *100)</f>
        <v>4.84375</v>
      </c>
      <c r="G19">
        <f>D19</f>
        <v>25.6</v>
      </c>
      <c r="H19">
        <f>100 - ((Tabela2[[#This Row],[Preço Atual]]/G19) *100)</f>
        <v>4.84375</v>
      </c>
    </row>
    <row r="20" spans="1:8" x14ac:dyDescent="0.25">
      <c r="A20" t="e" vm="18">
        <v>#VALUE!</v>
      </c>
      <c r="B20" s="2" t="s">
        <v>21</v>
      </c>
      <c r="C20">
        <v>0.79849999999999999</v>
      </c>
      <c r="D20">
        <f>Tabela2[[#This Row],[media_valor_div_5anos]]/0.06</f>
        <v>13.308333333333334</v>
      </c>
      <c r="E20" s="1" cm="1">
        <f t="array" ref="E20">_FV(Tabela2[[#This Row],[Empresa]],"Preço")</f>
        <v>12.32</v>
      </c>
      <c r="F20">
        <f>100 - ((Tabela2[[#This Row],[Preço Atual]]/Tabela2[[#This Row],[Barsi_preco_Teto]]) *100)</f>
        <v>7.4264245460237959</v>
      </c>
      <c r="G20">
        <f>D20</f>
        <v>13.308333333333334</v>
      </c>
      <c r="H20">
        <f>100 - ((Tabela2[[#This Row],[Preço Atual]]/G20) *100)</f>
        <v>7.4264245460237959</v>
      </c>
    </row>
    <row r="21" spans="1:8" x14ac:dyDescent="0.25">
      <c r="A21" t="e" vm="19">
        <v>#VALUE!</v>
      </c>
      <c r="B21" s="2" t="s">
        <v>22</v>
      </c>
      <c r="C21">
        <v>1.1214</v>
      </c>
      <c r="D21">
        <f>Tabela2[[#This Row],[media_valor_div_5anos]]/0.06</f>
        <v>18.690000000000001</v>
      </c>
      <c r="E21" s="1" cm="1">
        <f t="array" ref="E21">_FV(Tabela2[[#This Row],[Empresa]],"Preço")</f>
        <v>17.739999999999998</v>
      </c>
      <c r="F21">
        <f>100 - ((Tabela2[[#This Row],[Preço Atual]]/Tabela2[[#This Row],[Barsi_preco_Teto]]) *100)</f>
        <v>5.0829320492241976</v>
      </c>
      <c r="G21">
        <f>D21</f>
        <v>18.690000000000001</v>
      </c>
      <c r="H21">
        <f>100 - ((Tabela2[[#This Row],[Preço Atual]]/G21) *100)</f>
        <v>5.0829320492241976</v>
      </c>
    </row>
    <row r="22" spans="1:8" x14ac:dyDescent="0.25">
      <c r="A22" t="e" vm="20">
        <v>#VALUE!</v>
      </c>
      <c r="B22" s="2" t="s">
        <v>23</v>
      </c>
      <c r="C22">
        <v>4.5175999999999998</v>
      </c>
      <c r="D22">
        <f>Tabela2[[#This Row],[media_valor_div_5anos]]/0.06</f>
        <v>75.293333333333337</v>
      </c>
      <c r="E22" s="1" cm="1">
        <f t="array" ref="E22">_FV(Tabela2[[#This Row],[Empresa]],"Preço")</f>
        <v>34.25</v>
      </c>
      <c r="F22">
        <f>100 - ((Tabela2[[#This Row],[Preço Atual]]/Tabela2[[#This Row],[Barsi_preco_Teto]]) *100)</f>
        <v>54.511244908801139</v>
      </c>
      <c r="G22">
        <f>30</f>
        <v>30</v>
      </c>
      <c r="H22">
        <f>100 - ((Tabela2[[#This Row],[Preço Atual]]/G22) *100)</f>
        <v>-14.166666666666657</v>
      </c>
    </row>
    <row r="23" spans="1:8" x14ac:dyDescent="0.25">
      <c r="A23" t="e" vm="21">
        <v>#VALUE!</v>
      </c>
      <c r="B23" s="2" t="s">
        <v>24</v>
      </c>
      <c r="C23">
        <v>2.38</v>
      </c>
      <c r="D23">
        <f>Tabela2[[#This Row],[media_valor_div_5anos]]/0.06</f>
        <v>39.666666666666664</v>
      </c>
      <c r="E23" s="1" cm="1">
        <f t="array" ref="E23">_FV(Tabela2[[#This Row],[Empresa]],"Preço")</f>
        <v>47.23</v>
      </c>
      <c r="F23">
        <f>100 - ((Tabela2[[#This Row],[Preço Atual]]/Tabela2[[#This Row],[Barsi_preco_Teto]]) *100)</f>
        <v>-19.067226890756302</v>
      </c>
      <c r="G23">
        <f>D23</f>
        <v>39.666666666666664</v>
      </c>
      <c r="H23">
        <f>100 - ((Tabela2[[#This Row],[Preço Atual]]/G23) *100)</f>
        <v>-19.067226890756302</v>
      </c>
    </row>
    <row r="24" spans="1:8" x14ac:dyDescent="0.25">
      <c r="A24" t="e" vm="22">
        <v>#VALUE!</v>
      </c>
      <c r="B24" s="2" t="s">
        <v>25</v>
      </c>
      <c r="C24">
        <v>1.020167</v>
      </c>
      <c r="D24">
        <f>Tabela2[[#This Row],[media_valor_div_5anos]]/0.06</f>
        <v>17.002783333333333</v>
      </c>
      <c r="E24" s="1" cm="1">
        <f t="array" ref="E24">_FV(Tabela2[[#This Row],[Empresa]],"Preço")</f>
        <v>19.64</v>
      </c>
      <c r="F24">
        <f>100 - ((Tabela2[[#This Row],[Preço Atual]]/Tabela2[[#This Row],[Barsi_preco_Teto]]) *100)</f>
        <v>-15.51049975151129</v>
      </c>
      <c r="G24">
        <f>D24</f>
        <v>17.002783333333333</v>
      </c>
      <c r="H24">
        <f>100 - ((Tabela2[[#This Row],[Preço Atual]]/G24) *100)</f>
        <v>-15.51049975151129</v>
      </c>
    </row>
    <row r="25" spans="1:8" x14ac:dyDescent="0.25">
      <c r="A25" t="e" vm="23">
        <v>#VALUE!</v>
      </c>
      <c r="B25" s="2" t="s">
        <v>26</v>
      </c>
      <c r="C25">
        <v>0.27124999999999999</v>
      </c>
      <c r="D25">
        <f>Tabela2[[#This Row],[media_valor_div_5anos]]/0.06</f>
        <v>4.520833333333333</v>
      </c>
      <c r="E25" s="1" cm="1">
        <f t="array" ref="E25">_FV(Tabela2[[#This Row],[Empresa]],"Preço")</f>
        <v>12.55</v>
      </c>
      <c r="F25">
        <f>100 - ((Tabela2[[#This Row],[Preço Atual]]/Tabela2[[#This Row],[Barsi_preco_Teto]]) *100)</f>
        <v>-177.60368663594471</v>
      </c>
      <c r="G25">
        <f>10.5</f>
        <v>10.5</v>
      </c>
      <c r="H25">
        <f>100 - ((Tabela2[[#This Row],[Preço Atual]]/G25) *100)</f>
        <v>-19.523809523809518</v>
      </c>
    </row>
    <row r="26" spans="1:8" x14ac:dyDescent="0.25">
      <c r="A26" t="e" vm="24">
        <v>#VALUE!</v>
      </c>
      <c r="B26" s="2" t="s">
        <v>27</v>
      </c>
      <c r="C26">
        <v>0.18</v>
      </c>
      <c r="D26">
        <f>Tabela2[[#This Row],[media_valor_div_5anos]]/0.06</f>
        <v>3</v>
      </c>
      <c r="E26" s="1" cm="1">
        <f t="array" ref="E26">_FV(Tabela2[[#This Row],[Empresa]],"Preço")</f>
        <v>3.52</v>
      </c>
      <c r="F26">
        <f>100 - ((Tabela2[[#This Row],[Preço Atual]]/Tabela2[[#This Row],[Barsi_preco_Teto]]) *100)</f>
        <v>-17.333333333333329</v>
      </c>
      <c r="G26">
        <f>D26</f>
        <v>3</v>
      </c>
      <c r="H26">
        <f>100 - ((Tabela2[[#This Row],[Preço Atual]]/G26) *100)</f>
        <v>-17.333333333333329</v>
      </c>
    </row>
    <row r="27" spans="1:8" x14ac:dyDescent="0.25">
      <c r="A27" t="e" vm="25">
        <v>#VALUE!</v>
      </c>
      <c r="B27" s="2" t="s">
        <v>28</v>
      </c>
      <c r="C27">
        <v>0.150417</v>
      </c>
      <c r="D27">
        <f>Tabela2[[#This Row],[media_valor_div_5anos]]/0.06</f>
        <v>2.5069500000000002</v>
      </c>
      <c r="E27" s="1" cm="1">
        <f t="array" ref="E27">_FV(Tabela2[[#This Row],[Empresa]],"Preço")</f>
        <v>4.72</v>
      </c>
      <c r="F27">
        <f>100 - ((Tabela2[[#This Row],[Preço Atual]]/Tabela2[[#This Row],[Barsi_preco_Teto]]) *100)</f>
        <v>-88.276591076806454</v>
      </c>
      <c r="G27">
        <f>3.33</f>
        <v>3.33</v>
      </c>
      <c r="H27">
        <f>100 - ((Tabela2[[#This Row],[Preço Atual]]/G27) *100)</f>
        <v>-41.74174174174172</v>
      </c>
    </row>
    <row r="28" spans="1:8" x14ac:dyDescent="0.25">
      <c r="A28" t="e" vm="26">
        <v>#VALUE!</v>
      </c>
      <c r="B28" s="2" t="s">
        <v>29</v>
      </c>
      <c r="C28">
        <v>1.9957</v>
      </c>
      <c r="D28">
        <f>Tabela2[[#This Row],[media_valor_div_5anos]]/0.06</f>
        <v>33.26166666666667</v>
      </c>
      <c r="E28" s="1" cm="1">
        <f t="array" ref="E28">_FV(Tabela2[[#This Row],[Empresa]],"Preço")</f>
        <v>49.17</v>
      </c>
      <c r="F28">
        <f>100 - ((Tabela2[[#This Row],[Preço Atual]]/Tabela2[[#This Row],[Barsi_preco_Teto]]) *100)</f>
        <v>-47.827829834143387</v>
      </c>
      <c r="G28">
        <f t="shared" ref="G28:G33" si="2">D28</f>
        <v>33.26166666666667</v>
      </c>
      <c r="H28">
        <f>100 - ((Tabela2[[#This Row],[Preço Atual]]/G28) *100)</f>
        <v>-47.827829834143387</v>
      </c>
    </row>
    <row r="29" spans="1:8" x14ac:dyDescent="0.25">
      <c r="A29" t="e" vm="27">
        <v>#VALUE!</v>
      </c>
      <c r="B29" s="2" t="s">
        <v>30</v>
      </c>
      <c r="C29">
        <v>0.44</v>
      </c>
      <c r="D29">
        <f>Tabela2[[#This Row],[media_valor_div_5anos]]/0.06</f>
        <v>7.3333333333333339</v>
      </c>
      <c r="E29" s="1" cm="1">
        <f t="array" ref="E29">_FV(Tabela2[[#This Row],[Empresa]],"Preço")</f>
        <v>11.21</v>
      </c>
      <c r="F29">
        <f>100 - ((Tabela2[[#This Row],[Preço Atual]]/Tabela2[[#This Row],[Barsi_preco_Teto]]) *100)</f>
        <v>-52.863636363636346</v>
      </c>
      <c r="G29">
        <f t="shared" si="2"/>
        <v>7.3333333333333339</v>
      </c>
      <c r="H29">
        <f>100 - ((Tabela2[[#This Row],[Preço Atual]]/G29) *100)</f>
        <v>-52.863636363636346</v>
      </c>
    </row>
    <row r="30" spans="1:8" x14ac:dyDescent="0.25">
      <c r="A30" t="e" vm="28">
        <v>#VALUE!</v>
      </c>
      <c r="B30" s="2" t="s">
        <v>31</v>
      </c>
      <c r="C30">
        <v>1.8576999999999999</v>
      </c>
      <c r="D30">
        <f>Tabela2[[#This Row],[media_valor_div_5anos]]/0.06</f>
        <v>30.961666666666666</v>
      </c>
      <c r="E30" s="1" cm="1">
        <f t="array" ref="E30">_FV(Tabela2[[#This Row],[Empresa]],"Preço")</f>
        <v>48.47</v>
      </c>
      <c r="F30">
        <f>100 - ((Tabela2[[#This Row],[Preço Atual]]/Tabela2[[#This Row],[Barsi_preco_Teto]]) *100)</f>
        <v>-56.548420089357819</v>
      </c>
      <c r="G30">
        <f t="shared" si="2"/>
        <v>30.961666666666666</v>
      </c>
      <c r="H30">
        <f>100 - ((Tabela2[[#This Row],[Preço Atual]]/G30) *100)</f>
        <v>-56.548420089357819</v>
      </c>
    </row>
    <row r="31" spans="1:8" x14ac:dyDescent="0.25">
      <c r="A31" t="e" vm="29">
        <v>#VALUE!</v>
      </c>
      <c r="B31" s="2" t="s">
        <v>32</v>
      </c>
      <c r="C31">
        <v>1.4212</v>
      </c>
      <c r="D31">
        <f>Tabela2[[#This Row],[media_valor_div_5anos]]/0.06</f>
        <v>23.686666666666667</v>
      </c>
      <c r="E31" s="1" cm="1">
        <f t="array" ref="E31">_FV(Tabela2[[#This Row],[Empresa]],"Preço")</f>
        <v>48.91</v>
      </c>
      <c r="F31">
        <f>100 - ((Tabela2[[#This Row],[Preço Atual]]/Tabela2[[#This Row],[Barsi_preco_Teto]]) *100)</f>
        <v>-106.48747537292428</v>
      </c>
      <c r="G31">
        <f t="shared" si="2"/>
        <v>23.686666666666667</v>
      </c>
      <c r="H31">
        <f>100 - ((Tabela2[[#This Row],[Preço Atual]]/G31) *100)</f>
        <v>-106.48747537292428</v>
      </c>
    </row>
    <row r="32" spans="1:8" x14ac:dyDescent="0.25">
      <c r="A32" t="e" vm="30">
        <v>#VALUE!</v>
      </c>
      <c r="B32" s="2" t="s">
        <v>33</v>
      </c>
      <c r="C32">
        <v>0.39229999999999998</v>
      </c>
      <c r="D32">
        <f>Tabela2[[#This Row],[media_valor_div_5anos]]/0.06</f>
        <v>6.5383333333333331</v>
      </c>
      <c r="E32" s="1" cm="1">
        <f t="array" ref="E32">_FV(Tabela2[[#This Row],[Empresa]],"Preço")</f>
        <v>16.899999999999999</v>
      </c>
      <c r="F32">
        <f>100 - ((Tabela2[[#This Row],[Preço Atual]]/Tabela2[[#This Row],[Barsi_preco_Teto]]) *100)</f>
        <v>-158.47565638541931</v>
      </c>
      <c r="G32">
        <f t="shared" si="2"/>
        <v>6.5383333333333331</v>
      </c>
      <c r="H32">
        <f>100 - ((Tabela2[[#This Row],[Preço Atual]]/G32) *100)</f>
        <v>-158.47565638541931</v>
      </c>
    </row>
    <row r="33" spans="1:8" x14ac:dyDescent="0.25">
      <c r="A33" t="e" vm="31">
        <v>#VALUE!</v>
      </c>
      <c r="B33" s="2" t="s">
        <v>34</v>
      </c>
      <c r="C33">
        <v>0.1691</v>
      </c>
      <c r="D33">
        <f>Tabela2[[#This Row],[media_valor_div_5anos]]/0.06</f>
        <v>2.8183333333333334</v>
      </c>
      <c r="E33" s="1" cm="1">
        <f t="array" ref="E33">_FV(Tabela2[[#This Row],[Empresa]],"Preço")</f>
        <v>11</v>
      </c>
      <c r="F33">
        <f>100 - ((Tabela2[[#This Row],[Preço Atual]]/Tabela2[[#This Row],[Barsi_preco_Teto]]) *100)</f>
        <v>-290.30159668835006</v>
      </c>
      <c r="G33">
        <f t="shared" si="2"/>
        <v>2.8183333333333334</v>
      </c>
      <c r="H33">
        <f>100 - ((Tabela2[[#This Row],[Preço Atual]]/G33) *100)</f>
        <v>-290.30159668835006</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2023-09-28T17:56:06Z</dcterms:modified>
</cp:coreProperties>
</file>