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4C617E33-DB7C-4681-A19F-12D507B25AF4}" xr6:coauthVersionLast="47" xr6:coauthVersionMax="47" xr10:uidLastSave="{00000000-0000-0000-0000-000000000000}"/>
  <bookViews>
    <workbookView xWindow="5520" yWindow="300" windowWidth="17325" windowHeight="1530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 l="1"/>
  <c r="D29" i="1"/>
  <c r="G29" i="1" s="1"/>
  <c r="D5" i="1"/>
  <c r="G5" i="1" s="1"/>
  <c r="D33" i="1"/>
  <c r="G33" i="1" s="1"/>
  <c r="D20" i="1"/>
  <c r="G20" i="1" s="1"/>
  <c r="D14" i="1"/>
  <c r="G14" i="1" s="1"/>
  <c r="D22" i="1"/>
  <c r="D28" i="1"/>
  <c r="G28" i="1" s="1"/>
  <c r="D16" i="1"/>
  <c r="G16" i="1" s="1"/>
  <c r="D32" i="1"/>
  <c r="G32" i="1" s="1"/>
  <c r="D26" i="1"/>
  <c r="G26" i="1" s="1"/>
  <c r="D30" i="1"/>
  <c r="G30" i="1" s="1"/>
  <c r="D4" i="1"/>
  <c r="G4" i="1" s="1"/>
  <c r="E29" i="1" a="1"/>
  <c r="E29" i="1" s="1"/>
  <c r="F29" i="1" s="1"/>
  <c r="E5" i="1" a="1"/>
  <c r="E5" i="1" s="1"/>
  <c r="F5" i="1" s="1"/>
  <c r="E33" i="1" a="1"/>
  <c r="E33" i="1" s="1"/>
  <c r="F33" i="1" s="1"/>
  <c r="E20" i="1" a="1"/>
  <c r="E20" i="1" s="1"/>
  <c r="F20" i="1" s="1"/>
  <c r="E14" i="1" a="1"/>
  <c r="E14" i="1" s="1"/>
  <c r="F14" i="1" s="1"/>
  <c r="E22" i="1" a="1"/>
  <c r="E22" i="1" s="1"/>
  <c r="F22" i="1" s="1"/>
  <c r="E28" i="1" a="1"/>
  <c r="E28" i="1" s="1"/>
  <c r="F28" i="1" s="1"/>
  <c r="E4" i="1" a="1"/>
  <c r="E4" i="1" s="1"/>
  <c r="E30" i="1" a="1"/>
  <c r="E30" i="1" s="1"/>
  <c r="E26" i="1" a="1"/>
  <c r="E26" i="1" s="1"/>
  <c r="F26" i="1" s="1"/>
  <c r="E32" i="1" a="1"/>
  <c r="E32" i="1" s="1"/>
  <c r="E16" i="1" a="1"/>
  <c r="E16" i="1" s="1"/>
  <c r="F16" i="1" s="1"/>
  <c r="D6" i="1"/>
  <c r="D9" i="1"/>
  <c r="D12" i="1"/>
  <c r="G12" i="1" s="1"/>
  <c r="D7" i="1"/>
  <c r="G7" i="1" s="1"/>
  <c r="D11" i="1"/>
  <c r="G11" i="1" s="1"/>
  <c r="D10" i="1"/>
  <c r="D15" i="1"/>
  <c r="G15" i="1" s="1"/>
  <c r="D18" i="1"/>
  <c r="G18" i="1" s="1"/>
  <c r="D21" i="1"/>
  <c r="G21" i="1" s="1"/>
  <c r="D17" i="1"/>
  <c r="D19" i="1"/>
  <c r="G19" i="1" s="1"/>
  <c r="D25" i="1"/>
  <c r="D24" i="1"/>
  <c r="D23" i="1"/>
  <c r="D27" i="1"/>
  <c r="D31" i="1"/>
  <c r="G31" i="1" s="1"/>
  <c r="D3" i="1"/>
  <c r="G3" i="1" s="1"/>
  <c r="E3" i="1" a="1"/>
  <c r="E3" i="1" s="1"/>
  <c r="H3" i="1" s="1"/>
  <c r="E6" i="1" a="1"/>
  <c r="E6" i="1" s="1"/>
  <c r="F6" i="1" s="1"/>
  <c r="E9" i="1" a="1"/>
  <c r="E9" i="1" s="1"/>
  <c r="F9" i="1" s="1"/>
  <c r="E12" i="1" a="1"/>
  <c r="E12" i="1" s="1"/>
  <c r="F12" i="1" s="1"/>
  <c r="E7" i="1" a="1"/>
  <c r="E7" i="1" s="1"/>
  <c r="F7" i="1" s="1"/>
  <c r="E11" i="1" a="1"/>
  <c r="E11" i="1" s="1"/>
  <c r="F11" i="1" s="1"/>
  <c r="E8" i="1" a="1"/>
  <c r="E8" i="1" s="1"/>
  <c r="E10" i="1" a="1"/>
  <c r="E10" i="1" s="1"/>
  <c r="E13" i="1" a="1"/>
  <c r="E13" i="1" s="1"/>
  <c r="E15" i="1" a="1"/>
  <c r="E15" i="1" s="1"/>
  <c r="E18" i="1" a="1"/>
  <c r="E18" i="1" s="1"/>
  <c r="E21" i="1" a="1"/>
  <c r="E21" i="1" s="1"/>
  <c r="E17" i="1" a="1"/>
  <c r="E17" i="1" s="1"/>
  <c r="H17" i="1" s="1"/>
  <c r="E19" i="1" a="1"/>
  <c r="E19" i="1" s="1"/>
  <c r="F19" i="1" s="1"/>
  <c r="E25" i="1" a="1"/>
  <c r="E25" i="1" s="1"/>
  <c r="F25" i="1" s="1"/>
  <c r="E24" i="1" a="1"/>
  <c r="E24" i="1" s="1"/>
  <c r="F24" i="1" s="1"/>
  <c r="E23" i="1" a="1"/>
  <c r="E23" i="1" s="1"/>
  <c r="F23" i="1" s="1"/>
  <c r="E27" i="1" a="1"/>
  <c r="E27" i="1" s="1"/>
  <c r="F27" i="1" s="1"/>
  <c r="E31" i="1" a="1"/>
  <c r="E31" i="1" s="1"/>
  <c r="F31" i="1" s="1"/>
  <c r="G6" i="1"/>
  <c r="G17" i="1"/>
  <c r="G24" i="1"/>
  <c r="G23" i="1"/>
  <c r="G25" i="1"/>
  <c r="G27" i="1"/>
  <c r="C13" i="1"/>
  <c r="D13" i="1" s="1"/>
  <c r="C8" i="1"/>
  <c r="G10" i="1"/>
  <c r="F32" i="1" l="1"/>
  <c r="F30" i="1"/>
  <c r="F4" i="1"/>
  <c r="H4" i="1"/>
  <c r="H30" i="1"/>
  <c r="H26" i="1"/>
  <c r="H32" i="1"/>
  <c r="H16" i="1"/>
  <c r="H28" i="1"/>
  <c r="H22" i="1"/>
  <c r="H14" i="1"/>
  <c r="H20" i="1"/>
  <c r="H33" i="1"/>
  <c r="H5" i="1"/>
  <c r="H29" i="1"/>
  <c r="H18" i="1"/>
  <c r="H15" i="1"/>
  <c r="H21" i="1"/>
  <c r="F10" i="1"/>
  <c r="H9" i="1"/>
  <c r="H12" i="1"/>
  <c r="H24" i="1"/>
  <c r="F21" i="1"/>
  <c r="H7" i="1"/>
  <c r="H23" i="1"/>
  <c r="F18" i="1"/>
  <c r="H11" i="1"/>
  <c r="H27" i="1"/>
  <c r="F15" i="1"/>
  <c r="H31" i="1"/>
  <c r="F13" i="1"/>
  <c r="H10" i="1"/>
  <c r="F3" i="1"/>
  <c r="F17" i="1"/>
  <c r="H25" i="1"/>
  <c r="H6" i="1"/>
  <c r="H19" i="1"/>
  <c r="D8" i="1"/>
  <c r="G8" i="1" s="1"/>
  <c r="H8" i="1" s="1"/>
  <c r="G13" i="1"/>
  <c r="H13" i="1" s="1"/>
  <c r="F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<sst xmlns="http://schemas.openxmlformats.org/spreadsheetml/2006/main" count="40" uniqueCount="40">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</sst>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0</v>
    <v>Da plataforma Refinitiv</v>
    <v>0</v>
    <v>1</v>
    <v>SYN prop e tech S.A. (BVMF:SYNE3)</v>
    <v>3</v>
    <v>4</v>
    <v>Finance</v>
    <v>5</v>
    <v>5.4</v>
    <v>2.72</v>
    <v>BVMF</v>
    <v>152644400</v>
    <v>4.05</v>
    <v>2007</v>
    <v>3.92</v>
    <v>1.069</v>
    <v>B3 - Brazil Stock Exchange</v>
    <v>599892492</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4.03</v>
    <v>45229.669594907406</v>
    <v>0</v>
    <v>191330</v>
    <v>BRL</v>
    <v>SYN prop e tech S.A.</v>
    <v>SYN prop e tech S.A.</v>
    <v>4.05</v>
    <v>3.93</v>
    <v>Avenida Brigadeiro Faria Lima, 3.600 Conj. 141 e 142, Itaim Bibi, SAO PAULO, SAO PAULO, 04.538-132 BR</v>
    <v>Real Estate Operations</v>
    <v>SYNE3</v>
    <v>Ações</v>
    <v>SYN prop e tech S.A. (BVMF:SYNE3)</v>
    <v>-0.1</v>
    <v>-2.4813999999999999E-2</v>
    <v>171100</v>
  </rv>
  <rv s="2">
    <v>1</v>
  </rv>
  <rv s="0">
    <v>https://www.bing.com/financeapi/forcetrigger?t=apm3p2&amp;q=BVMF%3aBRAP4&amp;form=skydnc</v>
    <v>Learn more on Bing</v>
  </rv>
  <rv s="1">
    <v>pt-BR</v>
    <v>apm3p2</v>
    <v>268435456</v>
    <v>1</v>
    <v>0</v>
    <v>Da plataforma Refinitiv</v>
    <v>0</v>
    <v>1</v>
    <v>Bradespar S.A (BVMF:BRAP4)</v>
    <v>3</v>
    <v>4</v>
    <v>Finance</v>
    <v>5</v>
    <v>31.28</v>
    <v>20.45</v>
    <v>BVMF</v>
    <v>393096600</v>
    <v>22.51</v>
    <v>2000</v>
    <v>22.11</v>
    <v>0.7198</v>
    <v>B3 - Brazil Stock Exchange</v>
    <v>8355123000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21.89</v>
    <v>45229.66983796296</v>
    <v>3</v>
    <v>2727320</v>
    <v>BRL</v>
    <v>Bradespar S.A</v>
    <v>Bradespar S.A</v>
    <v>22.13</v>
    <v>22.29</v>
    <v>Avenida Paulista, 1.450,9 andar, Cerqueira Cesar, SAO PAULO, SAO PAULO, 01.310-917 BR</v>
    <v>Metals &amp; Mining</v>
    <v>BRAP4</v>
    <v>Ações</v>
    <v>Bradespar S.A (BVMF:BRAP4)</v>
    <v>0.4</v>
    <v>1.8272999999999998E-2</v>
    <v>1680900</v>
  </rv>
  <rv s="2">
    <v>4</v>
  </rv>
  <rv s="0">
    <v>https://www.bing.com/financeapi/forcetrigger?t=apm9nm&amp;q=BVMF%3aCIEL3&amp;form=skydnc</v>
    <v>Learn more on Bing</v>
  </rv>
  <rv s="3">
    <v>pt-BR</v>
    <v>apm9nm</v>
    <v>268435456</v>
    <v>1</v>
    <v>0</v>
    <v>Da plataforma Refinitiv</v>
    <v>6</v>
    <v>7</v>
    <v>CIELO S.A. - Instituição de Pagamento (BVMF:CIEL3)</v>
    <v>3</v>
    <v>8</v>
    <v>Finance</v>
    <v>5</v>
    <v>5.72</v>
    <v>3.24</v>
    <v>BVMF</v>
    <v>2716815000</v>
    <v>3.5</v>
    <v>1995</v>
    <v>3.4</v>
    <v>1.1183000000000001</v>
    <v>B3 - Brazil Stock Exchange</v>
    <v>9400179900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3.45</v>
    <v>4106</v>
    <v>45229.669868483594</v>
    <v>6</v>
    <v>46842020</v>
    <v>BRL</v>
    <v>CIELO S.A. - Instituição de Pagamento</v>
    <v>CIELO S.A. - Instituição de Pagamento</v>
    <v>3.45</v>
    <v>3.46</v>
    <v>Alameda Xingu 512, Alphaville, BARUERI, SAO PAULO, 06.455-030 BR</v>
    <v>Professional &amp; Commercial Services</v>
    <v>CIEL3</v>
    <v>Ações</v>
    <v>CIELO S.A. - Instituição de Pagamento (BVMF:CIEL3)</v>
    <v>0.01</v>
    <v>2.8990000000000001E-3</v>
    <v>10189900</v>
  </rv>
  <rv s="2">
    <v>7</v>
  </rv>
  <rv s="0">
    <v>https://www.bing.com/financeapi/forcetrigger?t=bxiakr&amp;q=BVMF%3aCMIN3&amp;form=skydnc</v>
    <v>Learn more on Bing</v>
  </rv>
  <rv s="3">
    <v>pt-BR</v>
    <v>bxiakr</v>
    <v>268435456</v>
    <v>1</v>
    <v>0</v>
    <v>Da plataforma Refinitiv</v>
    <v>6</v>
    <v>7</v>
    <v>CSN Mineração S.A. (BVMF:CMIN3)</v>
    <v>3</v>
    <v>8</v>
    <v>Finance</v>
    <v>5</v>
    <v>5.07</v>
    <v>2.54</v>
    <v>BVMF</v>
    <v>5485339000</v>
    <v>5.07</v>
    <v>2007</v>
    <v>5</v>
    <v>1.1339999999999999</v>
    <v>B3 - Brazil Stock Exchange</v>
    <v>27591255170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4.95</v>
    <v>7366</v>
    <v>45229.6698415625</v>
    <v>9</v>
    <v>9805610</v>
    <v>BRL</v>
    <v>CSN Mineração S.A.</v>
    <v>CSN Mineração S.A.</v>
    <v>5</v>
    <v>5.03</v>
    <v>Estrada Casa de Pedra s/n, parte, Zona Rural, CONGONHAS, MINAS GERAIS, 36.415-000 BR</v>
    <v>Metals &amp; Mining</v>
    <v>CMIN3</v>
    <v>Ações</v>
    <v>CSN Mineração S.A. (BVMF:CMIN3)</v>
    <v>0.08</v>
    <v>1.6161999999999999E-2</v>
    <v>4549500</v>
  </rv>
  <rv s="2">
    <v>10</v>
  </rv>
  <rv s="0">
    <v>https://www.bing.com/financeapi/forcetrigger?t=apm5c7&amp;q=BVMF%3aBRSR6&amp;form=skydnc</v>
    <v>Learn more on Bing</v>
  </rv>
  <rv s="3">
    <v>pt-BR</v>
    <v>apm5c7</v>
    <v>268435456</v>
    <v>1</v>
    <v>0</v>
    <v>Da plataforma Refinitiv</v>
    <v>6</v>
    <v>7</v>
    <v>Banco do Estado do Rio Grande do Sul S.A. (BVMF:BRSR6)</v>
    <v>3</v>
    <v>8</v>
    <v>Finance</v>
    <v>5</v>
    <v>15</v>
    <v>8.3800000000000008</v>
    <v>BVMF</v>
    <v>408974500</v>
    <v>11</v>
    <v>1928</v>
    <v>10.77</v>
    <v>1.0321</v>
    <v>B3 - Brazil Stock Exchange</v>
    <v>4608349000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10.91</v>
    <v>8975</v>
    <v>45229.669849537036</v>
    <v>12</v>
    <v>2564550</v>
    <v>BRL</v>
    <v>Banco do Estado do Rio Grande do Sul S.A.</v>
    <v>Banco do Estado do Rio Grande do Sul S.A.</v>
    <v>11</v>
    <v>10.84</v>
    <v>Rua Capitao Montanha, 177, Centro, PORTO ALEGRE, RIO GRANDE DO SUL, 90.018-900 BR</v>
    <v>Banking Services</v>
    <v>BRSR6</v>
    <v>Ações</v>
    <v>Banco do Estado do Rio Grande do Sul S.A. (BVMF:BRSR6)</v>
    <v>-7.0000000000000007E-2</v>
    <v>-6.4159999999999998E-3</v>
    <v>521400</v>
  </rv>
  <rv s="2">
    <v>13</v>
  </rv>
  <rv s="0">
    <v>https://www.bing.com/financeapi/forcetrigger?t=apnatc&amp;q=BVMF%3aSANB11&amp;form=skydnc</v>
    <v>Learn more on Bing</v>
  </rv>
  <rv s="4">
    <v>pt-BR</v>
    <v>apnatc</v>
    <v>268435456</v>
    <v>1</v>
    <v>0</v>
    <v>Da plataforma Refinitiv</v>
    <v>9</v>
    <v>10</v>
    <v>BCO SANTANDER UNT (BVMF:SANB11)</v>
    <v>11</v>
    <v>12</v>
    <v>Finance</v>
    <v>5</v>
    <v>31.04</v>
    <v>24.04</v>
    <v>BVMF</v>
    <v>27.27</v>
    <v>26.82</v>
    <v>B3 - Brazil Stock Exchange</v>
    <v>27.06</v>
    <v>45229.669854698441</v>
    <v>15</v>
    <v>BRL</v>
    <v>BCO SANTANDER UNT</v>
    <v>27.12</v>
    <v>26.9</v>
    <v>SANB11</v>
    <v>Fundos mais negociados</v>
    <v>BCO SANTANDER UNT (BVMF:SANB11)</v>
    <v>-0.16</v>
    <v>-5.9130000000000007E-3</v>
    <v>465400</v>
  </rv>
  <rv s="2">
    <v>16</v>
  </rv>
  <rv s="0">
    <v>https://www.bing.com/financeapi/forcetrigger?t=apneqh&amp;q=BVMF%3aTAEE11&amp;form=skydnc</v>
    <v>Learn more on Bing</v>
  </rv>
  <rv s="4">
    <v>pt-BR</v>
    <v>apneqh</v>
    <v>268435456</v>
    <v>1</v>
    <v>0</v>
    <v>Da plataforma Refinitiv</v>
    <v>9</v>
    <v>10</v>
    <v>TRANSMISSORA ALIANCA UNT (BVMF:TAEE11)</v>
    <v>11</v>
    <v>12</v>
    <v>Finance</v>
    <v>5</v>
    <v>37.39</v>
    <v>30.45</v>
    <v>BVMF</v>
    <v>34.119999999999997</v>
    <v>33.619999999999997</v>
    <v>B3 - Brazil Stock Exchange</v>
    <v>33.96</v>
    <v>45229.669838263282</v>
    <v>18</v>
    <v>BRL</v>
    <v>TRANSMISSORA ALIANCA UNT</v>
    <v>34.020000000000003</v>
    <v>33.79</v>
    <v>TAEE11</v>
    <v>Fundos mais negociados</v>
    <v>TRANSMISSORA ALIANCA UNT (BVMF:TAEE11)</v>
    <v>-0.17</v>
    <v>-5.006E-3</v>
    <v>654000</v>
  </rv>
  <rv s="2">
    <v>19</v>
  </rv>
  <rv s="0">
    <v>https://www.bing.com/financeapi/forcetrigger?t=apms77&amp;q=BVMF%3aITSA4&amp;form=skydnc</v>
    <v>Learn more on Bing</v>
  </rv>
  <rv s="3">
    <v>pt-BR</v>
    <v>apms77</v>
    <v>268435456</v>
    <v>1</v>
    <v>0</v>
    <v>Da plataforma Refinitiv</v>
    <v>6</v>
    <v>7</v>
    <v>ITAUSA S.A. (BVMF:ITSA4)</v>
    <v>3</v>
    <v>8</v>
    <v>Finance</v>
    <v>5</v>
    <v>9.7899999999999991</v>
    <v>7.29</v>
    <v>BVMF</v>
    <v>9836333000</v>
    <v>8.7899999999999991</v>
    <v>1966</v>
    <v>8.66</v>
    <v>0.98199999999999998</v>
    <v>B3 - Brazil Stock Exchange</v>
    <v>86243020000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8.73</v>
    <v>127000</v>
    <v>45229.669861111113</v>
    <v>21</v>
    <v>16776270</v>
    <v>BRL</v>
    <v>ITAUSA S.A.</v>
    <v>ITAUSA S.A.</v>
    <v>8.76</v>
    <v>8.68</v>
    <v>Avenida Paulista, 1938, 5Th Floor, Bela Vista, SAO PAULO, SAO PAULO, 01.310-200 BR</v>
    <v>Banking Services</v>
    <v>ITSA4</v>
    <v>Ações</v>
    <v>ITAUSA S.A. (BVMF:ITSA4)</v>
    <v>-0.05</v>
    <v>-5.7269999999999995E-3</v>
    <v>6843300</v>
  </rv>
  <rv s="2">
    <v>22</v>
  </rv>
  <rv s="0">
    <v>https://www.bing.com/financeapi/forcetrigger?t=apnhoc&amp;q=BVMF%3aTRPL4&amp;form=skydnc</v>
    <v>Learn more on Bing</v>
  </rv>
  <rv s="3">
    <v>pt-BR</v>
    <v>apnhoc</v>
    <v>268435456</v>
    <v>1</v>
    <v>0</v>
    <v>Da plataforma Refinitiv</v>
    <v>6</v>
    <v>7</v>
    <v>CTEEP - Companhia de Transmissão de Energia Elétrica Paulista (BVMF:TRPL4)</v>
    <v>3</v>
    <v>8</v>
    <v>Finance</v>
    <v>5</v>
    <v>26.08</v>
    <v>20.3</v>
    <v>BVMF</v>
    <v>658883300</v>
    <v>22.36</v>
    <v>1999</v>
    <v>21.76</v>
    <v>0.56799999999999995</v>
    <v>B3 - Brazil Stock Exchange</v>
    <v>16528290000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21.93</v>
    <v>1400</v>
    <v>45229.669849537036</v>
    <v>24</v>
    <v>3858880</v>
    <v>BRL</v>
    <v>CTEEP - Companhia de Transmissão de Energia Elétrica Paulista</v>
    <v>CTEEP - Companhia de Transmissão de Energia Elétrica Paulista</v>
    <v>22.03</v>
    <v>21.88</v>
    <v>Av. das Nacoes Unidas, 14.171 - Torre Crystal - 6 andar, SAO PAULO, SAO PAULO, 04.794-000 BR</v>
    <v>Electrical Utilities &amp; IPPs</v>
    <v>TRPL4</v>
    <v>Ações</v>
    <v>CTEEP - Companhia de Transmissão de Energia Elétrica Paulista (BVMF:TRPL4)</v>
    <v>-0.05</v>
    <v>-2.2799999999999999E-3</v>
    <v>2493500</v>
  </rv>
  <rv s="2">
    <v>25</v>
  </rv>
  <rv s="0">
    <v>https://www.bing.com/financeapi/forcetrigger?t=apniz2&amp;q=BVMF%3aUNIP6&amp;form=skydnc</v>
    <v>Learn more on Bing</v>
  </rv>
  <rv s="3">
    <v>pt-BR</v>
    <v>apniz2</v>
    <v>268435456</v>
    <v>1</v>
    <v>0</v>
    <v>Da plataforma Refinitiv</v>
    <v>6</v>
    <v>7</v>
    <v>UNIPAR CARBOCLORO S.A. (BVMF:UNIP6)</v>
    <v>3</v>
    <v>8</v>
    <v>Finance</v>
    <v>5</v>
    <v>108.57</v>
    <v>61.77</v>
    <v>BVMF</v>
    <v>103876200</v>
    <v>71.62</v>
    <v>1969</v>
    <v>70.03</v>
    <v>0.92400000000000004</v>
    <v>B3 - Brazil Stock Exchange</v>
    <v>7238222000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70.849999999999994</v>
    <v>1400</v>
    <v>45229.669722222221</v>
    <v>27</v>
    <v>206160</v>
    <v>BRL</v>
    <v>UNIPAR CARBOCLORO S.A.</v>
    <v>UNIPAR CARBOCLORO S.A.</v>
    <v>71.010000000000005</v>
    <v>70.36</v>
    <v>Avenida Presidente Juscelino Kubitschek, n 1327,22 andar, Itaim Bibi, SAO PAULO, SAO PAULO, 04.543-011 BR</v>
    <v>Chemicals</v>
    <v>UNIP6</v>
    <v>Ações</v>
    <v>UNIPAR CARBOCLORO S.A. (BVMF:UNIP6)</v>
    <v>-0.49</v>
    <v>-6.9160000000000003E-3</v>
    <v>75500</v>
  </rv>
  <rv s="2">
    <v>28</v>
  </rv>
  <rv s="0">
    <v>https://www.bing.com/financeapi/forcetrigger?t=aplz4c&amp;q=BVMF%3aBBSE3&amp;form=skydnc</v>
    <v>Learn more on Bing</v>
  </rv>
  <rv s="3">
    <v>pt-BR</v>
    <v>aplz4c</v>
    <v>268435456</v>
    <v>1</v>
    <v>0</v>
    <v>Da plataforma Refinitiv</v>
    <v>6</v>
    <v>7</v>
    <v>BB Seguridade Participações S.A. (BVMF:BBSE3)</v>
    <v>3</v>
    <v>8</v>
    <v>Finance</v>
    <v>5</v>
    <v>34.549999999999997</v>
    <v>25.46</v>
    <v>BVMF</v>
    <v>2000000000</v>
    <v>31.16</v>
    <v>2012</v>
    <v>30.67</v>
    <v>0.6613</v>
    <v>B3 - Brazil Stock Exchange</v>
    <v>61500000000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30.95</v>
    <v>223</v>
    <v>45229.669839096874</v>
    <v>30</v>
    <v>4252020</v>
    <v>BRL</v>
    <v>BB Seguridade Participações S.A.</v>
    <v>BB Seguridade Participações S.A.</v>
    <v>31.08</v>
    <v>30.75</v>
    <v>SAUN, Quadra 05, Bloco B, 3 andar Edificio Banco do Br, Asa Norte, BRASILIA, DISTRITO FEDERAL, 70.040-912 BR</v>
    <v>Insurance</v>
    <v>BBSE3</v>
    <v>Ações</v>
    <v>BB Seguridade Participações S.A. (BVMF:BBSE3)</v>
    <v>-0.2</v>
    <v>-6.4619999999999999E-3</v>
    <v>948700</v>
  </rv>
  <rv s="2">
    <v>31</v>
  </rv>
  <rv s="0">
    <v>https://www.bing.com/financeapi/forcetrigger?t=apluur&amp;q=BVMF%3aAGRO3&amp;form=skydnc</v>
    <v>Learn more on Bing</v>
  </rv>
  <rv s="1">
    <v>pt-BR</v>
    <v>apluur</v>
    <v>268435456</v>
    <v>1</v>
    <v>0</v>
    <v>Da plataforma Refinitiv</v>
    <v>0</v>
    <v>1</v>
    <v>Brasilagro - Companhia Brasileira de Propriedades Agrícolas (BVMF:AGRO3)</v>
    <v>3</v>
    <v>4</v>
    <v>Finance</v>
    <v>5</v>
    <v>28.53</v>
    <v>19.920000000000002</v>
    <v>BVMF</v>
    <v>102683400</v>
    <v>24.38</v>
    <v>2005</v>
    <v>23.89</v>
    <v>0.58050000000000002</v>
    <v>B3 - Brazil Stock Exchange</v>
    <v>2467483000</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24.03</v>
    <v>45229.66982638889</v>
    <v>33</v>
    <v>910570</v>
    <v>BRL</v>
    <v>Brasilagro - Companhia Brasileira de Propriedades Agrícolas</v>
    <v>Brasilagro - Companhia Brasileira de Propriedades Agrícolas</v>
    <v>24.1</v>
    <v>23.9</v>
    <v>Avenida Brigadeiro Faria Lima, 1.309, 5 andar, SAO PAULO, SAO PAULO, 01.452-002 BR</v>
    <v>Food &amp; Tobacco</v>
    <v>AGRO3</v>
    <v>Ações</v>
    <v>Brasilagro - Companhia Brasileira de Propriedades Agrícolas (BVMF:AGRO3)</v>
    <v>-0.13</v>
    <v>-5.4100000000000007E-3</v>
    <v>236800</v>
  </rv>
  <rv s="2">
    <v>34</v>
  </rv>
  <rv s="0">
    <v>https://www.bing.com/financeapi/forcetrigger?t=apmo1h&amp;q=BVMF%3aGOAU4&amp;form=skydnc</v>
    <v>Learn more on Bing</v>
  </rv>
  <rv s="3">
    <v>pt-BR</v>
    <v>apmo1h</v>
    <v>268435456</v>
    <v>1</v>
    <v>0</v>
    <v>Da plataforma Refinitiv</v>
    <v>6</v>
    <v>7</v>
    <v>METALURGICA GERDAU S.A. (BVMF:GOAU4)</v>
    <v>3</v>
    <v>8</v>
    <v>Finance</v>
    <v>5</v>
    <v>13.98</v>
    <v>9.85</v>
    <v>BVMF</v>
    <v>1033841000</v>
    <v>10.36</v>
    <v>1901</v>
    <v>10.199999999999999</v>
    <v>1.1512</v>
    <v>B3 - Brazil Stock Exchange</v>
    <v>10517160000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10.24</v>
    <v>45000</v>
    <v>45229.669849537036</v>
    <v>36</v>
    <v>7772470</v>
    <v>BRL</v>
    <v>METALURGICA GERDAU S.A.</v>
    <v>METALURGICA GERDAU S.A.</v>
    <v>10.28</v>
    <v>10.23</v>
    <v>Avenida Doutora Ruth Cardoso, 8.501,8 andar, Pinheiros, SAO PAULO, SAO PAULO, 05.425-070 BR</v>
    <v>Metals &amp; Mining</v>
    <v>GOAU4</v>
    <v>Ações</v>
    <v>METALURGICA GERDAU S.A. (BVMF:GOAU4)</v>
    <v>-0.01</v>
    <v>-9.7659999999999999E-4</v>
    <v>1545300</v>
  </rv>
  <rv s="2">
    <v>37</v>
  </rv>
  <rv s="0">
    <v>https://www.bing.com/financeapi/forcetrigger?t=apmgoc&amp;q=BVMF%3aEGIE3&amp;form=skydnc</v>
    <v>Learn more on Bing</v>
  </rv>
  <rv s="3">
    <v>pt-BR</v>
    <v>apmgoc</v>
    <v>268435456</v>
    <v>1</v>
    <v>0</v>
    <v>Da plataforma Refinitiv</v>
    <v>6</v>
    <v>7</v>
    <v>ENGIE BRASIL ENERGIA S.A. (BVMF:EGIE3)</v>
    <v>3</v>
    <v>8</v>
    <v>Finance</v>
    <v>5</v>
    <v>44.97</v>
    <v>33.96</v>
    <v>BVMF</v>
    <v>815927700</v>
    <v>40.1</v>
    <v>1998</v>
    <v>39.479999999999997</v>
    <v>0.6179</v>
    <v>B3 - Brazil Stock Exchange</v>
    <v>32286259089</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39.96</v>
    <v>1215</v>
    <v>45229.669841446092</v>
    <v>39</v>
    <v>1156380</v>
    <v>BRL</v>
    <v>ENGIE BRASIL ENERGIA S.A.</v>
    <v>ENGIE BRASIL ENERGIA S.A.</v>
    <v>40</v>
    <v>39.57</v>
    <v>Rua Paschoal Apostolo Pitsica, 5064, Agronomica, FLORIANOPOLIS, SANTA CATARINA, 88.025-255 BR</v>
    <v>Electrical Utilities &amp; IPPs</v>
    <v>EGIE3</v>
    <v>Ações</v>
    <v>ENGIE BRASIL ENERGIA S.A. (BVMF:EGIE3)</v>
    <v>-0.39</v>
    <v>-9.7599999999999996E-3</v>
    <v>755700</v>
  </rv>
  <rv s="2">
    <v>40</v>
  </rv>
  <rv s="0">
    <v>https://www.bing.com/financeapi/forcetrigger?t=c5nr77&amp;q=BVMF%3aAURE3&amp;form=skydnc</v>
    <v>Learn more on Bing</v>
  </rv>
  <rv s="1">
    <v>pt-BR</v>
    <v>c5nr77</v>
    <v>268435456</v>
    <v>1</v>
    <v>0</v>
    <v>Da plataforma Refinitiv</v>
    <v>0</v>
    <v>1</v>
    <v>Auren Energia S.A. (BVMF:AURE3)</v>
    <v>3</v>
    <v>4</v>
    <v>Finance</v>
    <v>5</v>
    <v>15.1</v>
    <v>12.03</v>
    <v>BVMF</v>
    <v>1000000000</v>
    <v>13.45</v>
    <v>2017</v>
    <v>13.25</v>
    <v>0.37</v>
    <v>B3 - Brazil Stock Exchange</v>
    <v>13290000000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13.26</v>
    <v>45229.66983796296</v>
    <v>42</v>
    <v>4742020</v>
    <v>BRL</v>
    <v>Auren Energia S.A.</v>
    <v>Auren Energia S.A.</v>
    <v>13.37</v>
    <v>13.29</v>
    <v>Av. dra Ruth Cardoso, 8.501 2 andar, sala 11, Pinheiros, SAO PAULO, SAO PAULO, 05.425-070 BR</v>
    <v>Electrical Utilities &amp; IPPs</v>
    <v>AURE3</v>
    <v>Ações</v>
    <v>Auren Energia S.A. (BVMF:AURE3)</v>
    <v>0.03</v>
    <v>2.2620000000000001E-3</v>
    <v>1672000</v>
  </rv>
  <rv s="2">
    <v>43</v>
  </rv>
  <rv s="0">
    <v>https://www.bing.com/financeapi/forcetrigger?t=apmb7w&amp;q=BVMF%3aCPLE6&amp;form=skydnc</v>
    <v>Learn more on Bing</v>
  </rv>
  <rv s="3">
    <v>pt-BR</v>
    <v>apmb7w</v>
    <v>268435456</v>
    <v>1</v>
    <v>0</v>
    <v>Da plataforma Refinitiv</v>
    <v>6</v>
    <v>7</v>
    <v>COMPANHIA PARANAENSE DE ENERGIA (BVMF:CPLE6)</v>
    <v>3</v>
    <v>8</v>
    <v>Finance</v>
    <v>5</v>
    <v>8.8699999999999992</v>
    <v>6.31</v>
    <v>BVMF</v>
    <v>2982811000</v>
    <v>8.56</v>
    <v>1954</v>
    <v>8.3699999999999992</v>
    <v>0.8165</v>
    <v>B3 - Brazil Stock Exchange</v>
    <v>24732270000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8.52</v>
    <v>5842</v>
    <v>45229.66983796296</v>
    <v>45</v>
    <v>16905830</v>
    <v>BRL</v>
    <v>COMPANHIA PARANAENSE DE ENERGIA</v>
    <v>COMPANHIA PARANAENSE DE ENERGIA</v>
    <v>8.5500000000000007</v>
    <v>8.43</v>
    <v>Rua Jose Izidoro Biazetto, n 158 Bloco A, Mossungue, CURITIBA, PARANA, 81.200-240 BR</v>
    <v>Electrical Utilities &amp; IPPs</v>
    <v>CPLE6</v>
    <v>Ações</v>
    <v>COMPANHIA PARANAENSE DE ENERGIA (BVMF:CPLE6)</v>
    <v>-0.09</v>
    <v>-1.0562999999999999E-2</v>
    <v>5161100</v>
  </rv>
  <rv s="2">
    <v>46</v>
  </rv>
  <rv s="0">
    <v>https://www.bing.com/financeapi/forcetrigger?t=apmnm7&amp;q=BVMF%3aGGBR4&amp;form=skydnc</v>
    <v>Learn more on Bing</v>
  </rv>
  <rv s="3">
    <v>pt-BR</v>
    <v>apmnm7</v>
    <v>268435456</v>
    <v>1</v>
    <v>0</v>
    <v>Da plataforma Refinitiv</v>
    <v>6</v>
    <v>7</v>
    <v>GERDAU S.A. (BVMF:GGBR4)</v>
    <v>3</v>
    <v>8</v>
    <v>Finance</v>
    <v>5</v>
    <v>30.83</v>
    <v>21.08</v>
    <v>BVMF</v>
    <v>1757067000</v>
    <v>22.13</v>
    <v>1961</v>
    <v>21.81</v>
    <v>1.1164000000000001</v>
    <v>B3 - Brazil Stock Exchange</v>
    <v>37377470000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21.84</v>
    <v>40061</v>
    <v>45229.669861111113</v>
    <v>48</v>
    <v>8596830</v>
    <v>BRL</v>
    <v>GERDAU S.A.</v>
    <v>GERDAU S.A.</v>
    <v>21.97</v>
    <v>21.84</v>
    <v>Avenida Doutora Ruth Cardoso, 8.501, 8 andar, Pinheiros, SAO PAULO, SAO PAULO, 05.425-070 BR</v>
    <v>Metals &amp; Mining</v>
    <v>GGBR4</v>
    <v>Ações</v>
    <v>GERDAU S.A. (BVMF:GGBR4)</v>
    <v>0</v>
    <v>0</v>
    <v>1918500</v>
  </rv>
  <rv s="2">
    <v>49</v>
  </rv>
  <rv s="0">
    <v>https://www.bing.com/financeapi/forcetrigger?t=apma5r&amp;q=BVMF%3aCMIG4&amp;form=skydnc</v>
    <v>Learn more on Bing</v>
  </rv>
  <rv s="3">
    <v>pt-BR</v>
    <v>apma5r</v>
    <v>268435456</v>
    <v>1</v>
    <v>0</v>
    <v>Da plataforma Refinitiv</v>
    <v>6</v>
    <v>7</v>
    <v>Companhia Energética de Minas Gerais - CEMIG (BVMF:CMIG4)</v>
    <v>3</v>
    <v>8</v>
    <v>Finance</v>
    <v>5</v>
    <v>13.09</v>
    <v>9.16</v>
    <v>BVMF</v>
    <v>2201371000</v>
    <v>12.07</v>
    <v>1952</v>
    <v>11.81</v>
    <v>0.98960000000000004</v>
    <v>B3 - Brazil Stock Exchange</v>
    <v>28477250000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11.93</v>
    <v>4969</v>
    <v>45229.669858853907</v>
    <v>51</v>
    <v>9256030</v>
    <v>BRL</v>
    <v>Companhia Energética de Minas Gerais - CEMIG</v>
    <v>Companhia Energética de Minas Gerais - CEMIG</v>
    <v>11.95</v>
    <v>11.85</v>
    <v>Avenida Barbacena, 1200, 16 / B1, Santo Agostinho, BELO HORIZONTE, MINAS GERAIS, 30.190-131 BR</v>
    <v>Electrical Utilities &amp; IPPs</v>
    <v>CMIG4</v>
    <v>Ações</v>
    <v>Companhia Energética de Minas Gerais - CEMIG (BVMF:CMIG4)</v>
    <v>-0.08</v>
    <v>-6.7060000000000002E-3</v>
    <v>3801900</v>
  </rv>
  <rv s="2">
    <v>52</v>
  </rv>
  <rv s="0">
    <v>https://www.bing.com/financeapi/forcetrigger?t=apmsoc&amp;q=BVMF%3aJBSS3&amp;form=skydnc</v>
    <v>Learn more on Bing</v>
  </rv>
  <rv s="3">
    <v>pt-BR</v>
    <v>apmsoc</v>
    <v>268435456</v>
    <v>1</v>
    <v>0</v>
    <v>Da plataforma Refinitiv</v>
    <v>6</v>
    <v>7</v>
    <v>JBS S.A. (BVMF:JBSS3)</v>
    <v>3</v>
    <v>8</v>
    <v>Finance</v>
    <v>5</v>
    <v>25.48</v>
    <v>14.31</v>
    <v>BVMF</v>
    <v>2218116000</v>
    <v>20.190000000000001</v>
    <v>1998</v>
    <v>19.77</v>
    <v>0.45190000000000002</v>
    <v>B3 - Brazil Stock Exchange</v>
    <v>44229233040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19.88</v>
    <v>260000</v>
    <v>45229.66983896953</v>
    <v>54</v>
    <v>8142420</v>
    <v>BRL</v>
    <v>JBS S.A.</v>
    <v>JBS S.A.</v>
    <v>19.989999999999998</v>
    <v>19.940000000000001</v>
    <v>Av. Marginal Direita do Tiete, 500, Bloco 3 - 3 andar, Vila Jaguara, SAO PAULO, SAO PAULO, 05.118-100 BR</v>
    <v>Food &amp; Tobacco</v>
    <v>JBSS3</v>
    <v>Ações</v>
    <v>JBS S.A. (BVMF:JBSS3)</v>
    <v>0.06</v>
    <v>3.0180000000000003E-3</v>
    <v>2910200</v>
  </rv>
  <rv s="2">
    <v>55</v>
  </rv>
  <rv s="0">
    <v>https://www.bing.com/financeapi/forcetrigger?t=apn4gh&amp;q=BVMF%3aPETR4&amp;form=skydnc</v>
    <v>Learn more on Bing</v>
  </rv>
  <rv s="3">
    <v>pt-BR</v>
    <v>apn4gh</v>
    <v>268435456</v>
    <v>1</v>
    <v>0</v>
    <v>Da plataforma Refinitiv</v>
    <v>6</v>
    <v>7</v>
    <v>Petróleo Brasileiro S.A. (Petrobras) (BVMF:PETR4)</v>
    <v>3</v>
    <v>8</v>
    <v>Finance</v>
    <v>5</v>
    <v>38.86</v>
    <v>16.8</v>
    <v>BVMF</v>
    <v>13044500000</v>
    <v>35.72</v>
    <v>1953</v>
    <v>34.86</v>
    <v>1.3645</v>
    <v>B3 - Brazil Stock Exchange</v>
    <v>484922000000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35.44</v>
    <v>45149</v>
    <v>45229.669849537036</v>
    <v>57</v>
    <v>63383650</v>
    <v>BRL</v>
    <v>Petróleo Brasileiro S.A. (Petrobras)</v>
    <v>Petróleo Brasileiro S.A. (Petrobras)</v>
    <v>35.58</v>
    <v>34.950000000000003</v>
    <v>Av. Republica do Chile, n 65, 24 andar, Centro, Rio de Janeiro, RIO DE JANEIRO, 20.031-912 BR</v>
    <v>Oil &amp; Gas</v>
    <v>PETR4</v>
    <v>Ações</v>
    <v>Petróleo Brasileiro S.A. (Petrobras) (BVMF:PETR4)</v>
    <v>-0.49</v>
    <v>-1.3826E-2</v>
    <v>17907800</v>
  </rv>
  <rv s="2">
    <v>58</v>
  </rv>
  <rv s="0">
    <v>https://www.bing.com/financeapi/forcetrigger?t=aplygh&amp;q=BVMF%3aBBAS3&amp;form=skydnc</v>
    <v>Learn more on Bing</v>
  </rv>
  <rv s="3">
    <v>pt-BR</v>
    <v>aplygh</v>
    <v>268435456</v>
    <v>1</v>
    <v>0</v>
    <v>Da plataforma Refinitiv</v>
    <v>6</v>
    <v>7</v>
    <v>BANCO DO BRASIL S.A. (BVMF:BBAS3)</v>
    <v>3</v>
    <v>8</v>
    <v>Finance</v>
    <v>5</v>
    <v>50.76</v>
    <v>28.01</v>
    <v>BVMF</v>
    <v>2865417000</v>
    <v>49.22</v>
    <v>1808</v>
    <v>48.39</v>
    <v>1.0524</v>
    <v>B3 - Brazil Stock Exchange</v>
    <v>139832300000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48.8</v>
    <v>85953</v>
    <v>45229.669849537036</v>
    <v>60</v>
    <v>8773000</v>
    <v>BRL</v>
    <v>BANCO DO BRASIL S.A.</v>
    <v>BANCO DO BRASIL S.A.</v>
    <v>49</v>
    <v>48.69</v>
    <v>SAUN QD 5 LT B, Asa Norte, BRASILIA, DISTRITO FEDERAL, 70.040-912 BR</v>
    <v>Banking Services</v>
    <v>BBAS3</v>
    <v>Ações</v>
    <v>BANCO DO BRASIL S.A. (BVMF:BBAS3)</v>
    <v>-0.11</v>
    <v>-2.2539999999999999E-3</v>
    <v>4367000</v>
  </rv>
  <rv s="2">
    <v>61</v>
  </rv>
  <rv s="0">
    <v>https://www.bing.com/financeapi/forcetrigger?t=apltsm&amp;q=BVMF%3aABCB4&amp;form=skydnc</v>
    <v>Learn more on Bing</v>
  </rv>
  <rv s="3">
    <v>pt-BR</v>
    <v>apltsm</v>
    <v>268435456</v>
    <v>1</v>
    <v>0</v>
    <v>Da plataforma Refinitiv</v>
    <v>6</v>
    <v>7</v>
    <v>Banco ABC Brasil S.A (BVMF:ABCB4)</v>
    <v>3</v>
    <v>8</v>
    <v>Finance</v>
    <v>5</v>
    <v>20.79</v>
    <v>14.98</v>
    <v>BVMF</v>
    <v>117925600</v>
    <v>19.149999999999999</v>
    <v>1983</v>
    <v>18.78</v>
    <v>0.91059999999999997</v>
    <v>B3 - Brazil Stock Exchange</v>
    <v>2226435328</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18.989999999999998</v>
    <v>441</v>
    <v>45229.66982638889</v>
    <v>63</v>
    <v>558020</v>
    <v>BRL</v>
    <v>Banco ABC Brasil S.A</v>
    <v>Banco ABC Brasil S.A</v>
    <v>19</v>
    <v>18.88</v>
    <v>Avenida Cidade Jardim, 803, 2 Andar, Itaim Bibi, SAO PAULO, SAO PAULO, 01.453-000 BR</v>
    <v>Banking Services</v>
    <v>ABCB4</v>
    <v>Ações</v>
    <v>Banco ABC Brasil S.A (BVMF:ABCB4)</v>
    <v>-0.11</v>
    <v>-5.7930000000000004E-3</v>
    <v>222100</v>
  </rv>
  <rv s="2">
    <v>64</v>
  </rv>
  <rv s="0">
    <v>https://www.bing.com/financeapi/forcetrigger?t=apn852&amp;q=BVMF%3aRANI3&amp;form=skydnc</v>
    <v>Learn more on Bing</v>
  </rv>
  <rv s="3">
    <v>pt-BR</v>
    <v>apn852</v>
    <v>268435456</v>
    <v>1</v>
    <v>0</v>
    <v>Da plataforma Refinitiv</v>
    <v>6</v>
    <v>7</v>
    <v>IRANI PAPEL E EMBALAGEM S.A. (BVMF:RANI3)</v>
    <v>3</v>
    <v>8</v>
    <v>Finance</v>
    <v>5</v>
    <v>13.1</v>
    <v>6.98</v>
    <v>BVMF</v>
    <v>256720200</v>
    <v>11.21</v>
    <v>1941</v>
    <v>10.97</v>
    <v>0.81589999999999996</v>
    <v>B3 - Brazil Stock Exchange</v>
    <v>2841892614</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11.22</v>
    <v>2362</v>
    <v>45229.669814814813</v>
    <v>66</v>
    <v>768020</v>
    <v>BRL</v>
    <v>IRANI PAPEL E EMBALAGEM S.A.</v>
    <v>IRANI PAPEL E EMBALAGEM S.A.</v>
    <v>11.2</v>
    <v>11.07</v>
    <v>Rua General Joao Manoel, 157 9 andar, PORTO ALEGRE, RIO GRANDE DO SUL, 90.010-030 BR</v>
    <v>Containers &amp; Packaging</v>
    <v>RANI3</v>
    <v>Ações</v>
    <v>IRANI PAPEL E EMBALAGEM S.A. (BVMF:RANI3)</v>
    <v>-0.15</v>
    <v>-1.3368999999999999E-2</v>
    <v>483300</v>
  </rv>
  <rv s="2">
    <v>67</v>
  </rv>
  <rv s="0">
    <v>https://www.bing.com/financeapi/forcetrigger?t=c2yvmw&amp;q=BVMF%3aRAIZ4&amp;form=skydnc</v>
    <v>Learn more on Bing</v>
  </rv>
  <rv s="3">
    <v>pt-BR</v>
    <v>c2yvmw</v>
    <v>268435456</v>
    <v>1</v>
    <v>0</v>
    <v>Da plataforma Refinitiv</v>
    <v>6</v>
    <v>7</v>
    <v>Raízen S.A. (BVMF:RAIZ4)</v>
    <v>3</v>
    <v>8</v>
    <v>Finance</v>
    <v>5</v>
    <v>4.66</v>
    <v>2.2200000000000002</v>
    <v>BVMF</v>
    <v>1358937000</v>
    <v>3.79</v>
    <v>1961</v>
    <v>3.69</v>
    <v>1.3979999999999999</v>
    <v>B3 - Brazil Stock Exchange</v>
    <v>5041656270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3.74</v>
    <v>44738</v>
    <v>45229.669861111113</v>
    <v>69</v>
    <v>20900700</v>
    <v>BRL</v>
    <v>Raízen S.A.</v>
    <v>Raízen S.A.</v>
    <v>3.77</v>
    <v>3.71</v>
    <v>Avenida Almirante Barroso, n. 81, Sala 32B109 36 andar, Centro, RIO DE JANEIRO, RIO DE JANEIRO, 20.031-004 BR</v>
    <v>Oil &amp; Gas</v>
    <v>RAIZ4</v>
    <v>Ações</v>
    <v>Raízen S.A. (BVMF:RAIZ4)</v>
    <v>-0.03</v>
    <v>-8.0210000000000004E-3</v>
    <v>8932000</v>
  </rv>
  <rv s="2">
    <v>70</v>
  </rv>
  <rv s="0">
    <v>https://www.bing.com/financeapi/forcetrigger?t=apmu2w&amp;q=BVMF%3aKLBN4&amp;form=skydnc</v>
    <v>Learn more on Bing</v>
  </rv>
  <rv s="3">
    <v>pt-BR</v>
    <v>apmu2w</v>
    <v>268435456</v>
    <v>1</v>
    <v>0</v>
    <v>Da plataforma Refinitiv</v>
    <v>6</v>
    <v>7</v>
    <v>KLABIN S.A. (BVMF:KLBN4)</v>
    <v>3</v>
    <v>8</v>
    <v>Finance</v>
    <v>5</v>
    <v>4.8899999999999997</v>
    <v>3.45</v>
    <v>BVMF</v>
    <v>1123578000</v>
    <v>4.42</v>
    <v>1978</v>
    <v>4.32</v>
    <v>0.53500000000000003</v>
    <v>B3 - Brazil Stock Exchange</v>
    <v>24774910000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4.3600000000000003</v>
    <v>14207</v>
    <v>45229.669861111113</v>
    <v>72</v>
    <v>1729580</v>
    <v>BRL</v>
    <v>KLABIN S.A.</v>
    <v>KLABIN S.A.</v>
    <v>4.42</v>
    <v>4.33</v>
    <v>Avenida Brigadeiro Faria Lima, 3600, 3, 4 E 5 Andares, Itaim Bibi, SAO PAULO, SAO PAULO, 04.538-132 BR</v>
    <v>Containers &amp; Packaging</v>
    <v>KLBN4</v>
    <v>Ações</v>
    <v>KLABIN S.A. (BVMF:KLBN4)</v>
    <v>-0.03</v>
    <v>-6.8810000000000008E-3</v>
    <v>1133500</v>
  </rv>
  <rv s="2">
    <v>73</v>
  </rv>
  <rv s="0">
    <v>https://www.bing.com/financeapi/forcetrigger?t=apmk77&amp;q=BVMF%3aFESA4&amp;form=skydnc</v>
    <v>Learn more on Bing</v>
  </rv>
  <rv s="3">
    <v>pt-BR</v>
    <v>apmk77</v>
    <v>268435456</v>
    <v>1</v>
    <v>0</v>
    <v>Da plataforma Refinitiv</v>
    <v>6</v>
    <v>7</v>
    <v>Companhia de Ferro Ligas da Bahia (Ferbasa) (BVMF:FESA4)</v>
    <v>3</v>
    <v>8</v>
    <v>Finance</v>
    <v>5</v>
    <v>60.47</v>
    <v>42.04</v>
    <v>BVMF</v>
    <v>88320000</v>
    <v>49.03</v>
    <v>1961</v>
    <v>47.63</v>
    <v>0.75</v>
    <v>B3 - Brazil Stock Exchange</v>
    <v>4708045000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48.46</v>
    <v>3220</v>
    <v>45229.669652777775</v>
    <v>75</v>
    <v>142190</v>
    <v>BRL</v>
    <v>Companhia de Ferro Ligas da Bahia (Ferbasa)</v>
    <v>Companhia de Ferro Ligas da Bahia (Ferbasa)</v>
    <v>49</v>
    <v>47.73</v>
    <v>Estrada de Santiago, s/n, Sede, Santiago, POJUCA, BAHIA, 48.120-000 BR</v>
    <v>Metals &amp; Mining</v>
    <v>FESA4</v>
    <v>Ações</v>
    <v>Companhia de Ferro Ligas da Bahia (Ferbasa) (BVMF:FESA4)</v>
    <v>-0.73</v>
    <v>-1.5063999999999999E-2</v>
    <v>43900</v>
  </rv>
  <rv s="2">
    <v>76</v>
  </rv>
  <rv s="0">
    <v>https://www.bing.com/financeapi/forcetrigger?t=c1s56h&amp;q=BVMF%3aCXSE3&amp;form=skydnc</v>
    <v>Learn more on Bing</v>
  </rv>
  <rv s="3">
    <v>pt-BR</v>
    <v>c1s56h</v>
    <v>268435456</v>
    <v>1</v>
    <v>0</v>
    <v>Da plataforma Refinitiv</v>
    <v>6</v>
    <v>7</v>
    <v>Caixa Seguridade Participações S.A (BVMF:CXSE3)</v>
    <v>3</v>
    <v>8</v>
    <v>Finance</v>
    <v>5</v>
    <v>11.25</v>
    <v>6.68</v>
    <v>BVMF</v>
    <v>3000000000</v>
    <v>11.02</v>
    <v>1967</v>
    <v>10.88</v>
    <v>0.89100000000000001</v>
    <v>B3 - Brazil Stock Exchange</v>
    <v>32730000000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10.95</v>
    <v>135</v>
    <v>45229.669827812497</v>
    <v>78</v>
    <v>5061750</v>
    <v>BRL</v>
    <v>Caixa Seguridade Participações S.A</v>
    <v>Caixa Seguridade Participações S.A</v>
    <v>10.98</v>
    <v>10.91</v>
    <v>SAUS Quadra 3 Bloco E, 3 andar, Asa Sul, BRASILIA, DISTRITO FEDERAL, 70.070-030 BR</v>
    <v>Insurance</v>
    <v>CXSE3</v>
    <v>Ações</v>
    <v>Caixa Seguridade Participações S.A (BVMF:CXSE3)</v>
    <v>-0.04</v>
    <v>-3.653E-3</v>
    <v>1676000</v>
  </rv>
  <rv s="2">
    <v>79</v>
  </rv>
  <rv s="0">
    <v>https://www.bing.com/financeapi/forcetrigger?t=apmuyc&amp;q=BVMF%3aLEVE3&amp;form=skydnc</v>
    <v>Learn more on Bing</v>
  </rv>
  <rv s="3">
    <v>pt-BR</v>
    <v>apmuyc</v>
    <v>268435456</v>
    <v>1</v>
    <v>0</v>
    <v>Da plataforma Refinitiv</v>
    <v>6</v>
    <v>7</v>
    <v>MAHLE Metal Leve S.A (BVMF:LEVE3)</v>
    <v>3</v>
    <v>8</v>
    <v>Finance</v>
    <v>5</v>
    <v>52.52</v>
    <v>21.66</v>
    <v>BVMF</v>
    <v>148369800</v>
    <v>41.4</v>
    <v>1950</v>
    <v>40.01</v>
    <v>0.88680000000000003</v>
    <v>B3 - Brazil Stock Exchange</v>
    <v>6029748672</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40.19</v>
    <v>7514</v>
    <v>45229.669839779686</v>
    <v>81</v>
    <v>692300</v>
    <v>BRL</v>
    <v>MAHLE Metal Leve S.A</v>
    <v>MAHLE Metal Leve S.A</v>
    <v>40.99</v>
    <v>40.64</v>
    <v>Av. Ernst MAHLE, 2000, Mombaca, MOGI GUACU, SAO PAULO, 13.849-050 BR</v>
    <v>Automobiles &amp; Auto Parts</v>
    <v>LEVE3</v>
    <v>Ações</v>
    <v>MAHLE Metal Leve S.A (BVMF:LEVE3)</v>
    <v>0.45</v>
    <v>1.1196999999999999E-2</v>
    <v>587000</v>
  </rv>
  <rv s="2">
    <v>82</v>
  </rv>
  <rv s="0">
    <v>https://www.bing.com/financeapi/forcetrigger?t=apmzur&amp;q=BVMF%3aMTSA4&amp;form=skydnc</v>
    <v>Learn more on Bing</v>
  </rv>
  <rv s="3">
    <v>pt-BR</v>
    <v>apmzur</v>
    <v>268435456</v>
    <v>1</v>
    <v>0</v>
    <v>Da plataforma Refinitiv</v>
    <v>6</v>
    <v>7</v>
    <v>METISA METALURGICA TIMBOENSE S.A. (BVMF:MTSA4)</v>
    <v>3</v>
    <v>8</v>
    <v>Finance</v>
    <v>5</v>
    <v>53.98</v>
    <v>32.03</v>
    <v>BVMF</v>
    <v>9137260</v>
    <v>46.89</v>
    <v>1942</v>
    <v>46</v>
    <v>0.65669999999999995</v>
    <v>B3 - Brazil Stock Exchange</v>
    <v>562725600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46.69</v>
    <v>1065</v>
    <v>45229.658665103903</v>
    <v>84</v>
    <v>3850</v>
    <v>BRL</v>
    <v>METISA METALURGICA TIMBOENSE S.A.</v>
    <v>METISA METALURGICA TIMBOENSE S.A.</v>
    <v>46.89</v>
    <v>46</v>
    <v>Rua Fritz Lorenz, 2442, Distrito Industrial, TIMBO, SANTA CATARINA, 89.120-000 BR</v>
    <v>Machinery, Equipment &amp; Components</v>
    <v>MTSA4</v>
    <v>Ações</v>
    <v>METISA METALURGICA TIMBOENSE S.A. (BVMF:MTSA4)</v>
    <v>-0.69</v>
    <v>-1.4777999999999999E-2</v>
    <v>1800</v>
  </rv>
  <rv s="2">
    <v>85</v>
  </rv>
  <rv s="0">
    <v>https://www.bing.com/financeapi/forcetrigger?t=apmcfr&amp;q=BVMF%3aCSAN3&amp;form=skydnc</v>
    <v>Learn more on Bing</v>
  </rv>
  <rv s="3">
    <v>pt-BR</v>
    <v>apmcfr</v>
    <v>268435456</v>
    <v>1</v>
    <v>0</v>
    <v>Da plataforma Refinitiv</v>
    <v>6</v>
    <v>7</v>
    <v>Cosan S.A (BVMF:CSAN3)</v>
    <v>3</v>
    <v>8</v>
    <v>Finance</v>
    <v>5</v>
    <v>20.81</v>
    <v>13.09</v>
    <v>BVMF</v>
    <v>1874071000</v>
    <v>16.149999999999999</v>
    <v>1966</v>
    <v>15.73</v>
    <v>1.1580999999999999</v>
    <v>B3 - Brazil Stock Exchange</v>
    <v>29629062510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v>
    <v>53498</v>
    <v>45229.669869178128</v>
    <v>87</v>
    <v>6795980</v>
    <v>BRL</v>
    <v>Cosan S.A</v>
    <v>Cosan S.A</v>
    <v>16.149999999999999</v>
    <v>15.81</v>
    <v>Av. Brigadeiro Faria Lima, 4.100 / 15 andar, Itaim Bibi, SAO PAULO, SAO PAULO, 04.538-132 BR</v>
    <v>Oil &amp; Gas</v>
    <v>CSAN3</v>
    <v>Ações</v>
    <v>Cosan S.A (BVMF:CSAN3)</v>
    <v>-0.19</v>
    <v>-1.1875E-2</v>
    <v>1846500</v>
  </rv>
  <rv s="2">
    <v>88</v>
  </rv>
  <rv s="0">
    <v>https://www.bing.com/financeapi/forcetrigger?t=apngm7&amp;q=BVMF%3aAESB3&amp;form=skydnc</v>
    <v>Learn more on Bing</v>
  </rv>
  <rv s="1">
    <v>pt-BR</v>
    <v>apngm7</v>
    <v>268435456</v>
    <v>1</v>
    <v>0</v>
    <v>Da plataforma Refinitiv</v>
    <v>0</v>
    <v>1</v>
    <v>AES BRASIL ENERGIA S.A. (BVMF:AESB3)</v>
    <v>3</v>
    <v>4</v>
    <v>Finance</v>
    <v>5</v>
    <v>12.9</v>
    <v>9.08</v>
    <v>BVMF</v>
    <v>601927300</v>
    <v>10.3</v>
    <v>2020</v>
    <v>10.11</v>
    <v>0.63380000000000003</v>
    <v>B3 - Brazil Stock Exchange</v>
    <v>6115581368</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10.220000000000001</v>
    <v>45229.669690671093</v>
    <v>90</v>
    <v>2504190</v>
    <v>BRL</v>
    <v>AES BRASIL ENERGIA S.A.</v>
    <v>AES BRASIL ENERGIA S.A.</v>
    <v>10.27</v>
    <v>10.16</v>
    <v>Av. Luiz Carlos Berrini, 1.376 12 Andar Torre A, Brooklin Paulista, SAO PAULO, SAO PAULO, 04.571-936 BR</v>
    <v>Electrical Utilities &amp; IPPs</v>
    <v>AESB3</v>
    <v>Ações</v>
    <v>AES BRASIL ENERGIA S.A. (BVMF:AESB3)</v>
    <v>-0.06</v>
    <v>-5.8709999999999995E-3</v>
    <v>896700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OutdatedReason" t="i"/>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OutdatedReason" t="i"/>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OutdatedReason" t="i"/>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3">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v t="s">%OutdatedReason</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v t="s">%OutdatedReason</v>
    </a>
    <a count="32">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v t="s">%OutdatedReason</v>
    </a>
  </spbArrays>
  <spbData count="13">
    <spb s="0">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4</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Data>
</supportingPropertyBags>
</file>

<file path=xl/richData/rdsupportingpropertybagstructure.xml><?xml version="1.0" encoding="utf-8"?>
<spbStructures xmlns="http://schemas.microsoft.com/office/spreadsheetml/2017/richdata2" count="11">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Row],[Empresa]],"Preço")</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topLeftCell="B1" workbookViewId="0">
      <selection activeCell="B3" sqref="B3"/>
    </sheetView>
  </sheetViews>
  <sheetFormatPr defaultRowHeight="15" x14ac:dyDescent="0.25"/>
  <cols>
    <col min="1" max="1" width="9.285156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Row],[Empresa]],"Preço")</f>
        <v>3.93</v>
      </c>
      <c r="F3">
        <f>100 - ((Tabela2[[#This Row],[Preço Atual]]/Tabela2[[#This Row],[Barsi_preco_Teto]]) *100)</f>
        <v>89.005967922417014</v>
      </c>
      <c r="G3">
        <f t="shared" ref="G3:G8" si="0">D3</f>
        <v>35.74666666666667</v>
      </c>
      <c r="H3">
        <f>100 - ((Tabela2[[#This Row],[Preço Atual]]/G3) *100)</f>
        <v>89.005967922417014</v>
      </c>
    </row>
    <row r="4" spans="1:8" x14ac:dyDescent="0.25">
      <c r="A4" t="e" vm="2">
        <v>#VALUE!</v>
      </c>
      <c r="B4" s="2" t="s">
        <v>10</v>
      </c>
      <c r="C4">
        <v>3.9729999999999999</v>
      </c>
      <c r="D4">
        <f>Tabela2[[#This Row],[media_valor_div_5anos]]/0.06</f>
        <v>66.216666666666669</v>
      </c>
      <c r="E4" s="1" cm="1">
        <f t="array" ref="E4">_FV(Tabela2[[#This Row],[Empresa]],"Preço")</f>
        <v>22.29</v>
      </c>
      <c r="F4">
        <f>100 - ((Tabela2[[#This Row],[Preço Atual]]/Tabela2[[#This Row],[Barsi_preco_Teto]]) *100)</f>
        <v>66.337780015101941</v>
      </c>
      <c r="G4">
        <f t="shared" si="0"/>
        <v>66.216666666666669</v>
      </c>
      <c r="H4">
        <f>100 - ((Tabela2[[#This Row],[Preço Atual]]/G4) *100)</f>
        <v>66.337780015101941</v>
      </c>
    </row>
    <row r="5" spans="1:8" x14ac:dyDescent="0.25">
      <c r="A5" t="e" vm="3">
        <v>#VALUE!</v>
      </c>
      <c r="B5" s="2" t="s">
        <v>11</v>
      </c>
      <c r="C5">
        <v>0.49</v>
      </c>
      <c r="D5">
        <f>Tabela2[[#This Row],[media_valor_div_5anos]]/0.06</f>
        <v>8.1666666666666661</v>
      </c>
      <c r="E5" s="1" cm="1">
        <f t="array" ref="E5">_FV(Tabela2[[#This Row],[Empresa]],"Preço")</f>
        <v>3.46</v>
      </c>
      <c r="F5">
        <f>100 - ((Tabela2[[#This Row],[Preço Atual]]/Tabela2[[#This Row],[Barsi_preco_Teto]]) *100)</f>
        <v>57.632653061224488</v>
      </c>
      <c r="G5">
        <f t="shared" si="0"/>
        <v>8.1666666666666661</v>
      </c>
      <c r="H5">
        <f>100 - ((Tabela2[[#This Row],[Preço Atual]]/G5) *100)</f>
        <v>57.632653061224488</v>
      </c>
    </row>
    <row r="6" spans="1:8" x14ac:dyDescent="0.25">
      <c r="A6" t="e" vm="4">
        <v>#VALUE!</v>
      </c>
      <c r="B6" s="2" t="s">
        <v>12</v>
      </c>
      <c r="C6">
        <v>0.68669999999999998</v>
      </c>
      <c r="D6">
        <f>Tabela2[[#This Row],[media_valor_div_5anos]]/0.06</f>
        <v>11.445</v>
      </c>
      <c r="E6" s="1" cm="1">
        <f t="array" ref="E6">_FV(Tabela2[[#This Row],[Empresa]],"Preço")</f>
        <v>5.03</v>
      </c>
      <c r="F6">
        <f>100 - ((Tabela2[[#This Row],[Preço Atual]]/Tabela2[[#This Row],[Barsi_preco_Teto]]) *100)</f>
        <v>56.050677151594577</v>
      </c>
      <c r="G6">
        <f t="shared" si="0"/>
        <v>11.445</v>
      </c>
      <c r="H6">
        <f>100 - ((Tabela2[[#This Row],[Preço Atual]]/G6) *100)</f>
        <v>56.050677151594577</v>
      </c>
    </row>
    <row r="7" spans="1:8" x14ac:dyDescent="0.25">
      <c r="A7" t="e" vm="5">
        <v>#VALUE!</v>
      </c>
      <c r="B7" s="2" t="s">
        <v>13</v>
      </c>
      <c r="C7">
        <v>1.1891099999999999</v>
      </c>
      <c r="D7">
        <f>Tabela2[[#This Row],[media_valor_div_5anos]]/0.06</f>
        <v>19.8185</v>
      </c>
      <c r="E7" s="1" cm="1">
        <f t="array" ref="E7">_FV(Tabela2[[#This Row],[Empresa]],"Preço")</f>
        <v>10.84</v>
      </c>
      <c r="F7">
        <f>100 - ((Tabela2[[#This Row],[Preço Atual]]/Tabela2[[#This Row],[Barsi_preco_Teto]]) *100)</f>
        <v>45.303630446300183</v>
      </c>
      <c r="G7">
        <f t="shared" si="0"/>
        <v>19.8185</v>
      </c>
      <c r="H7">
        <f>100 - ((Tabela2[[#This Row],[Preço Atual]]/G7) *100)</f>
        <v>45.303630446300183</v>
      </c>
    </row>
    <row r="8" spans="1:8" x14ac:dyDescent="0.25">
      <c r="A8" t="e" vm="6">
        <v>#VALUE!</v>
      </c>
      <c r="B8" s="2" t="s">
        <v>36</v>
      </c>
      <c r="C8">
        <f>AVERAGE(2.24,2.836,2.805,2.09,1.765)</f>
        <v>2.3472</v>
      </c>
      <c r="D8">
        <f>Tabela2[[#This Row],[media_valor_div_5anos]]/0.06</f>
        <v>39.119999999999997</v>
      </c>
      <c r="E8" s="1" cm="1">
        <f t="array" ref="E8">_FV(Tabela2[[#This Row],[Empresa]],"Preço")</f>
        <v>26.9</v>
      </c>
      <c r="F8">
        <f>100 - ((Tabela2[[#This Row],[Preço Atual]]/Tabela2[[#This Row],[Barsi_preco_Teto]]) *100)</f>
        <v>31.237218813905926</v>
      </c>
      <c r="G8">
        <f t="shared" si="0"/>
        <v>39.119999999999997</v>
      </c>
      <c r="H8">
        <f>100 - ((Tabela2[[#This Row],[Preço Atual]]/G8) *100)</f>
        <v>31.237218813905926</v>
      </c>
    </row>
    <row r="9" spans="1:8" x14ac:dyDescent="0.25">
      <c r="A9" t="e" vm="7">
        <v>#VALUE!</v>
      </c>
      <c r="B9" s="2" t="s">
        <v>37</v>
      </c>
      <c r="C9">
        <v>3.4494549999999999</v>
      </c>
      <c r="D9">
        <f>Tabela2[[#This Row],[media_valor_div_5anos]]/0.06</f>
        <v>57.490916666666671</v>
      </c>
      <c r="E9" s="1" cm="1">
        <f t="array" ref="E9">_FV(Tabela2[[#This Row],[Empresa]],"Preço")</f>
        <v>33.79</v>
      </c>
      <c r="F9">
        <f>100 - ((Tabela2[[#This Row],[Preço Atual]]/Tabela2[[#This Row],[Barsi_preco_Teto]]) *100)</f>
        <v>41.225497940979082</v>
      </c>
      <c r="G9">
        <v>50</v>
      </c>
      <c r="H9">
        <f>100 - ((Tabela2[[#This Row],[Preço Atual]]/G9) *100)</f>
        <v>32.42</v>
      </c>
    </row>
    <row r="10" spans="1:8" x14ac:dyDescent="0.25">
      <c r="A10" t="e" vm="8">
        <v>#VALUE!</v>
      </c>
      <c r="B10" s="2" t="s">
        <v>14</v>
      </c>
      <c r="C10">
        <v>0.75780000000000003</v>
      </c>
      <c r="D10">
        <f>Tabela2[[#This Row],[media_valor_div_5anos]]/0.06</f>
        <v>12.63</v>
      </c>
      <c r="E10" s="1" cm="1">
        <f t="array" ref="E10">_FV(Tabela2[[#This Row],[Empresa]],"Preço")</f>
        <v>8.68</v>
      </c>
      <c r="F10">
        <f>100 - ((Tabela2[[#This Row],[Preço Atual]]/Tabela2[[#This Row],[Barsi_preco_Teto]]) *100)</f>
        <v>31.274742676167861</v>
      </c>
      <c r="G10">
        <f t="shared" ref="G10:G16" si="1">D10</f>
        <v>12.63</v>
      </c>
      <c r="H10">
        <f>100 - ((Tabela2[[#This Row],[Preço Atual]]/G10) *100)</f>
        <v>31.274742676167861</v>
      </c>
    </row>
    <row r="11" spans="1:8" x14ac:dyDescent="0.25">
      <c r="A11" t="e" vm="9">
        <v>#VALUE!</v>
      </c>
      <c r="B11" s="2" t="s">
        <v>38</v>
      </c>
      <c r="C11">
        <v>1.99613</v>
      </c>
      <c r="D11">
        <f>Tabela2[[#This Row],[media_valor_div_5anos]]/0.06</f>
        <v>33.268833333333333</v>
      </c>
      <c r="E11" s="1" cm="1">
        <f t="array" ref="E11">_FV(Tabela2[[#This Row],[Empresa]],"Preço")</f>
        <v>21.88</v>
      </c>
      <c r="F11">
        <f>100 - ((Tabela2[[#This Row],[Preço Atual]]/Tabela2[[#This Row],[Barsi_preco_Teto]]) *100)</f>
        <v>34.23274035258224</v>
      </c>
      <c r="G11">
        <f t="shared" si="1"/>
        <v>33.268833333333333</v>
      </c>
      <c r="H11">
        <f>100 - ((Tabela2[[#This Row],[Preço Atual]]/G11) *100)</f>
        <v>34.23274035258224</v>
      </c>
    </row>
    <row r="12" spans="1:8" x14ac:dyDescent="0.25">
      <c r="A12" t="e" vm="10">
        <v>#VALUE!</v>
      </c>
      <c r="B12" s="2" t="s">
        <v>15</v>
      </c>
      <c r="C12">
        <v>6.7252000000000001</v>
      </c>
      <c r="D12">
        <f>Tabela2[[#This Row],[media_valor_div_5anos]]/0.06</f>
        <v>112.08666666666667</v>
      </c>
      <c r="E12" s="1" cm="1">
        <f t="array" ref="E12">_FV(Tabela2[[#This Row],[Empresa]],"Preço")</f>
        <v>70.36</v>
      </c>
      <c r="F12">
        <f>100 - ((Tabela2[[#This Row],[Preço Atual]]/Tabela2[[#This Row],[Barsi_preco_Teto]]) *100)</f>
        <v>37.227145661095584</v>
      </c>
      <c r="G12">
        <f t="shared" si="1"/>
        <v>112.08666666666667</v>
      </c>
      <c r="H12">
        <f>100 - ((Tabela2[[#This Row],[Preço Atual]]/G12) *100)</f>
        <v>37.227145661095584</v>
      </c>
    </row>
    <row r="13" spans="1:8" x14ac:dyDescent="0.25">
      <c r="A13" t="e" vm="11">
        <v>#VALUE!</v>
      </c>
      <c r="B13" s="2" t="s">
        <v>9</v>
      </c>
      <c r="C13">
        <f>2.356435</f>
        <v>2.3564349999999998</v>
      </c>
      <c r="D13">
        <f>Tabela2[[#This Row],[media_valor_div_5anos]]/0.06</f>
        <v>39.273916666666665</v>
      </c>
      <c r="E13" s="1" cm="1">
        <f t="array" ref="E13">_FV(Tabela2[[#This Row],[Empresa]],"Preço")</f>
        <v>30.75</v>
      </c>
      <c r="F13">
        <f>100 - ((Tabela2[[#This Row],[Preço Atual]]/Tabela2[[#This Row],[Barsi_preco_Teto]]) *100)</f>
        <v>21.703760129178178</v>
      </c>
      <c r="G13">
        <f t="shared" si="1"/>
        <v>39.273916666666665</v>
      </c>
      <c r="H13">
        <f>100 - ((Tabela2[[#This Row],[Preço Atual]]/G13) *100)</f>
        <v>21.703760129178178</v>
      </c>
    </row>
    <row r="14" spans="1:8" x14ac:dyDescent="0.25">
      <c r="A14" t="e" vm="12">
        <v>#VALUE!</v>
      </c>
      <c r="B14" s="2" t="s">
        <v>16</v>
      </c>
      <c r="C14">
        <v>2.0550000000000002</v>
      </c>
      <c r="D14">
        <f>Tabela2[[#This Row],[media_valor_div_5anos]]/0.06</f>
        <v>34.250000000000007</v>
      </c>
      <c r="E14" s="1" cm="1">
        <f t="array" ref="E14">_FV(Tabela2[[#This Row],[Empresa]],"Preço")</f>
        <v>23.9</v>
      </c>
      <c r="F14">
        <f>100 - ((Tabela2[[#This Row],[Preço Atual]]/Tabela2[[#This Row],[Barsi_preco_Teto]]) *100)</f>
        <v>30.218978102189794</v>
      </c>
      <c r="G14">
        <f t="shared" si="1"/>
        <v>34.250000000000007</v>
      </c>
      <c r="H14">
        <f>100 - ((Tabela2[[#This Row],[Preço Atual]]/G14) *100)</f>
        <v>30.218978102189794</v>
      </c>
    </row>
    <row r="15" spans="1:8" x14ac:dyDescent="0.25">
      <c r="A15" t="e" vm="13">
        <v>#VALUE!</v>
      </c>
      <c r="B15" s="2" t="s">
        <v>17</v>
      </c>
      <c r="C15">
        <v>0.82</v>
      </c>
      <c r="D15">
        <f>Tabela2[[#This Row],[media_valor_div_5anos]]/0.06</f>
        <v>13.666666666666666</v>
      </c>
      <c r="E15" s="1" cm="1">
        <f t="array" ref="E15">_FV(Tabela2[[#This Row],[Empresa]],"Preço")</f>
        <v>10.23</v>
      </c>
      <c r="F15">
        <f>100 - ((Tabela2[[#This Row],[Preço Atual]]/Tabela2[[#This Row],[Barsi_preco_Teto]]) *100)</f>
        <v>25.146341463414629</v>
      </c>
      <c r="G15">
        <f t="shared" si="1"/>
        <v>13.666666666666666</v>
      </c>
      <c r="H15">
        <f>100 - ((Tabela2[[#This Row],[Preço Atual]]/G15) *100)</f>
        <v>25.146341463414629</v>
      </c>
    </row>
    <row r="16" spans="1:8" x14ac:dyDescent="0.25">
      <c r="A16" t="e" vm="14">
        <v>#VALUE!</v>
      </c>
      <c r="B16" s="2" t="s">
        <v>18</v>
      </c>
      <c r="C16">
        <v>2.88</v>
      </c>
      <c r="D16">
        <f>Tabela2[[#This Row],[media_valor_div_5anos]]/0.06</f>
        <v>48</v>
      </c>
      <c r="E16" s="1" cm="1">
        <f t="array" ref="E16">_FV(Tabela2[[#This Row],[Empresa]],"Preço")</f>
        <v>39.57</v>
      </c>
      <c r="F16">
        <f>100 - ((Tabela2[[#This Row],[Preço Atual]]/Tabela2[[#This Row],[Barsi_preco_Teto]]) *100)</f>
        <v>17.5625</v>
      </c>
      <c r="G16">
        <f t="shared" si="1"/>
        <v>48</v>
      </c>
      <c r="H16">
        <f>100 - ((Tabela2[[#This Row],[Preço Atual]]/G16) *100)</f>
        <v>17.5625</v>
      </c>
    </row>
    <row r="17" spans="1:8" x14ac:dyDescent="0.25">
      <c r="A17" t="e" vm="15">
        <v>#VALUE!</v>
      </c>
      <c r="B17" s="2" t="s">
        <v>19</v>
      </c>
      <c r="C17">
        <v>0.1</v>
      </c>
      <c r="D17">
        <f>Tabela2[[#This Row],[media_valor_div_5anos]]/0.06</f>
        <v>1.6666666666666667</v>
      </c>
      <c r="E17" s="1" cm="1">
        <f t="array" ref="E17">_FV(Tabela2[[#This Row],[Empresa]],"Preço")</f>
        <v>13.29</v>
      </c>
      <c r="F17">
        <f>100 - ((Tabela2[[#This Row],[Preço Atual]]/Tabela2[[#This Row],[Barsi_preco_Teto]]) *100)</f>
        <v>-697.4</v>
      </c>
      <c r="G17">
        <f>0.9/0.06</f>
        <v>15.000000000000002</v>
      </c>
      <c r="H17">
        <f>100 - ((Tabela2[[#This Row],[Preço Atual]]/G17) *100)</f>
        <v>11.40000000000002</v>
      </c>
    </row>
    <row r="18" spans="1:8" x14ac:dyDescent="0.25">
      <c r="A18" t="e" vm="16">
        <v>#VALUE!</v>
      </c>
      <c r="B18" s="2" t="s">
        <v>35</v>
      </c>
      <c r="C18">
        <v>0.57356099999999999</v>
      </c>
      <c r="D18">
        <f>Tabela2[[#This Row],[media_valor_div_5anos]]/0.06</f>
        <v>9.5593500000000002</v>
      </c>
      <c r="E18" s="1" cm="1">
        <f t="array" ref="E18">_FV(Tabela2[[#This Row],[Empresa]],"Preço")</f>
        <v>8.43</v>
      </c>
      <c r="F18">
        <f>100 - ((Tabela2[[#This Row],[Preço Atual]]/Tabela2[[#This Row],[Barsi_preco_Teto]]) *100)</f>
        <v>11.814087777934702</v>
      </c>
      <c r="G18">
        <f>D18</f>
        <v>9.5593500000000002</v>
      </c>
      <c r="H18">
        <f>100 - ((Tabela2[[#This Row],[Preço Atual]]/G18) *100)</f>
        <v>11.814087777934702</v>
      </c>
    </row>
    <row r="19" spans="1:8" x14ac:dyDescent="0.25">
      <c r="A19" t="e" vm="17">
        <v>#VALUE!</v>
      </c>
      <c r="B19" s="2" t="s">
        <v>20</v>
      </c>
      <c r="C19">
        <v>1.536</v>
      </c>
      <c r="D19">
        <f>Tabela2[[#This Row],[media_valor_div_5anos]]/0.06</f>
        <v>25.6</v>
      </c>
      <c r="E19" s="1" cm="1">
        <f t="array" ref="E19">_FV(Tabela2[[#This Row],[Empresa]],"Preço")</f>
        <v>21.84</v>
      </c>
      <c r="F19">
        <f>100 - ((Tabela2[[#This Row],[Preço Atual]]/Tabela2[[#This Row],[Barsi_preco_Teto]]) *100)</f>
        <v>14.687500000000014</v>
      </c>
      <c r="G19">
        <f>D19</f>
        <v>25.6</v>
      </c>
      <c r="H19">
        <f>100 - ((Tabela2[[#This Row],[Preço Atual]]/G19) *100)</f>
        <v>14.687500000000014</v>
      </c>
    </row>
    <row r="20" spans="1:8" x14ac:dyDescent="0.25">
      <c r="A20" t="e" vm="18">
        <v>#VALUE!</v>
      </c>
      <c r="B20" s="2" t="s">
        <v>21</v>
      </c>
      <c r="C20">
        <v>0.79849999999999999</v>
      </c>
      <c r="D20">
        <f>Tabela2[[#This Row],[media_valor_div_5anos]]/0.06</f>
        <v>13.308333333333334</v>
      </c>
      <c r="E20" s="1" cm="1">
        <f t="array" ref="E20">_FV(Tabela2[[#This Row],[Empresa]],"Preço")</f>
        <v>11.85</v>
      </c>
      <c r="F20">
        <f>100 - ((Tabela2[[#This Row],[Preço Atual]]/Tabela2[[#This Row],[Barsi_preco_Teto]]) *100)</f>
        <v>10.958046336881651</v>
      </c>
      <c r="G20">
        <f>D20</f>
        <v>13.308333333333334</v>
      </c>
      <c r="H20">
        <f>100 - ((Tabela2[[#This Row],[Preço Atual]]/G20) *100)</f>
        <v>10.958046336881651</v>
      </c>
    </row>
    <row r="21" spans="1:8" x14ac:dyDescent="0.25">
      <c r="A21" t="e" vm="19">
        <v>#VALUE!</v>
      </c>
      <c r="B21" s="2" t="s">
        <v>22</v>
      </c>
      <c r="C21">
        <v>1.1214</v>
      </c>
      <c r="D21">
        <f>Tabela2[[#This Row],[media_valor_div_5anos]]/0.06</f>
        <v>18.690000000000001</v>
      </c>
      <c r="E21" s="1" cm="1">
        <f t="array" ref="E21">_FV(Tabela2[[#This Row],[Empresa]],"Preço")</f>
        <v>19.940000000000001</v>
      </c>
      <c r="F21">
        <f>100 - ((Tabela2[[#This Row],[Preço Atual]]/Tabela2[[#This Row],[Barsi_preco_Teto]]) *100)</f>
        <v>-6.6880684858212902</v>
      </c>
      <c r="G21">
        <f>D21</f>
        <v>18.690000000000001</v>
      </c>
      <c r="H21">
        <f>100 - ((Tabela2[[#This Row],[Preço Atual]]/G21) *100)</f>
        <v>-6.6880684858212902</v>
      </c>
    </row>
    <row r="22" spans="1:8" x14ac:dyDescent="0.25">
      <c r="A22" t="e" vm="20">
        <v>#VALUE!</v>
      </c>
      <c r="B22" s="2" t="s">
        <v>23</v>
      </c>
      <c r="C22">
        <v>4.5175999999999998</v>
      </c>
      <c r="D22">
        <f>Tabela2[[#This Row],[media_valor_div_5anos]]/0.06</f>
        <v>75.293333333333337</v>
      </c>
      <c r="E22" s="1" cm="1">
        <f t="array" ref="E22">_FV(Tabela2[[#This Row],[Empresa]],"Preço")</f>
        <v>34.950000000000003</v>
      </c>
      <c r="F22">
        <f>100 - ((Tabela2[[#This Row],[Preço Atual]]/Tabela2[[#This Row],[Barsi_preco_Teto]]) *100)</f>
        <v>53.581547724455461</v>
      </c>
      <c r="G22">
        <f>30</f>
        <v>30</v>
      </c>
      <c r="H22">
        <f>100 - ((Tabela2[[#This Row],[Preço Atual]]/G22) *100)</f>
        <v>-16.5</v>
      </c>
    </row>
    <row r="23" spans="1:8" x14ac:dyDescent="0.25">
      <c r="A23" t="e" vm="21">
        <v>#VALUE!</v>
      </c>
      <c r="B23" s="2" t="s">
        <v>24</v>
      </c>
      <c r="C23">
        <v>2.38</v>
      </c>
      <c r="D23">
        <f>Tabela2[[#This Row],[media_valor_div_5anos]]/0.06</f>
        <v>39.666666666666664</v>
      </c>
      <c r="E23" s="1" cm="1">
        <f t="array" ref="E23">_FV(Tabela2[[#This Row],[Empresa]],"Preço")</f>
        <v>48.69</v>
      </c>
      <c r="F23">
        <f>100 - ((Tabela2[[#This Row],[Preço Atual]]/Tabela2[[#This Row],[Barsi_preco_Teto]]) *100)</f>
        <v>-22.747899159663859</v>
      </c>
      <c r="G23">
        <f>D23</f>
        <v>39.666666666666664</v>
      </c>
      <c r="H23">
        <f>100 - ((Tabela2[[#This Row],[Preço Atual]]/G23) *100)</f>
        <v>-22.747899159663859</v>
      </c>
    </row>
    <row r="24" spans="1:8" x14ac:dyDescent="0.25">
      <c r="A24" t="e" vm="22">
        <v>#VALUE!</v>
      </c>
      <c r="B24" s="2" t="s">
        <v>25</v>
      </c>
      <c r="C24">
        <v>1.020167</v>
      </c>
      <c r="D24">
        <f>Tabela2[[#This Row],[media_valor_div_5anos]]/0.06</f>
        <v>17.002783333333333</v>
      </c>
      <c r="E24" s="1" cm="1">
        <f t="array" ref="E24">_FV(Tabela2[[#This Row],[Empresa]],"Preço")</f>
        <v>18.88</v>
      </c>
      <c r="F24">
        <f>100 - ((Tabela2[[#This Row],[Preço Atual]]/Tabela2[[#This Row],[Barsi_preco_Teto]]) *100)</f>
        <v>-11.04064334564832</v>
      </c>
      <c r="G24">
        <f>D24</f>
        <v>17.002783333333333</v>
      </c>
      <c r="H24">
        <f>100 - ((Tabela2[[#This Row],[Preço Atual]]/G24) *100)</f>
        <v>-11.04064334564832</v>
      </c>
    </row>
    <row r="25" spans="1:8" x14ac:dyDescent="0.25">
      <c r="A25" t="e" vm="23">
        <v>#VALUE!</v>
      </c>
      <c r="B25" s="2" t="s">
        <v>26</v>
      </c>
      <c r="C25">
        <v>0.27124999999999999</v>
      </c>
      <c r="D25">
        <f>Tabela2[[#This Row],[media_valor_div_5anos]]/0.06</f>
        <v>4.520833333333333</v>
      </c>
      <c r="E25" s="1" cm="1">
        <f t="array" ref="E25">_FV(Tabela2[[#This Row],[Empresa]],"Preço")</f>
        <v>11.07</v>
      </c>
      <c r="F25">
        <f>100 - ((Tabela2[[#This Row],[Preço Atual]]/Tabela2[[#This Row],[Barsi_preco_Teto]]) *100)</f>
        <v>-144.86635944700464</v>
      </c>
      <c r="G25">
        <f>10.5</f>
        <v>10.5</v>
      </c>
      <c r="H25">
        <f>100 - ((Tabela2[[#This Row],[Preço Atual]]/G25) *100)</f>
        <v>-5.4285714285714306</v>
      </c>
    </row>
    <row r="26" spans="1:8" x14ac:dyDescent="0.25">
      <c r="A26" t="e" vm="24">
        <v>#VALUE!</v>
      </c>
      <c r="B26" s="2" t="s">
        <v>27</v>
      </c>
      <c r="C26">
        <v>0.18</v>
      </c>
      <c r="D26">
        <f>Tabela2[[#This Row],[media_valor_div_5anos]]/0.06</f>
        <v>3</v>
      </c>
      <c r="E26" s="1" cm="1">
        <f t="array" ref="E26">_FV(Tabela2[[#This Row],[Empresa]],"Preço")</f>
        <v>3.71</v>
      </c>
      <c r="F26">
        <f>100 - ((Tabela2[[#This Row],[Preço Atual]]/Tabela2[[#This Row],[Barsi_preco_Teto]]) *100)</f>
        <v>-23.666666666666657</v>
      </c>
      <c r="G26">
        <f>D26</f>
        <v>3</v>
      </c>
      <c r="H26">
        <f>100 - ((Tabela2[[#This Row],[Preço Atual]]/G26) *100)</f>
        <v>-23.666666666666657</v>
      </c>
    </row>
    <row r="27" spans="1:8" x14ac:dyDescent="0.25">
      <c r="A27" t="e" vm="25">
        <v>#VALUE!</v>
      </c>
      <c r="B27" s="2" t="s">
        <v>28</v>
      </c>
      <c r="C27">
        <v>0.150417</v>
      </c>
      <c r="D27">
        <f>Tabela2[[#This Row],[media_valor_div_5anos]]/0.06</f>
        <v>2.5069500000000002</v>
      </c>
      <c r="E27" s="1" cm="1">
        <f t="array" ref="E27">_FV(Tabela2[[#This Row],[Empresa]],"Preço")</f>
        <v>4.33</v>
      </c>
      <c r="F27">
        <f>100 - ((Tabela2[[#This Row],[Preço Atual]]/Tabela2[[#This Row],[Barsi_preco_Teto]]) *100)</f>
        <v>-72.719838848002553</v>
      </c>
      <c r="G27">
        <f>3.33</f>
        <v>3.33</v>
      </c>
      <c r="H27">
        <f>100 - ((Tabela2[[#This Row],[Preço Atual]]/G27) *100)</f>
        <v>-30.030030030030019</v>
      </c>
    </row>
    <row r="28" spans="1:8" x14ac:dyDescent="0.25">
      <c r="A28" t="e" vm="26">
        <v>#VALUE!</v>
      </c>
      <c r="B28" s="2" t="s">
        <v>29</v>
      </c>
      <c r="C28">
        <v>1.9957</v>
      </c>
      <c r="D28">
        <f>Tabela2[[#This Row],[media_valor_div_5anos]]/0.06</f>
        <v>33.26166666666667</v>
      </c>
      <c r="E28" s="1" cm="1">
        <f t="array" ref="E28">_FV(Tabela2[[#This Row],[Empresa]],"Preço")</f>
        <v>47.73</v>
      </c>
      <c r="F28">
        <f>100 - ((Tabela2[[#This Row],[Preço Atual]]/Tabela2[[#This Row],[Barsi_preco_Teto]]) *100)</f>
        <v>-43.49852182191708</v>
      </c>
      <c r="G28">
        <f t="shared" ref="G28:G33" si="2">D28</f>
        <v>33.26166666666667</v>
      </c>
      <c r="H28">
        <f>100 - ((Tabela2[[#This Row],[Preço Atual]]/G28) *100)</f>
        <v>-43.49852182191708</v>
      </c>
    </row>
    <row r="29" spans="1:8" x14ac:dyDescent="0.25">
      <c r="A29" t="e" vm="27">
        <v>#VALUE!</v>
      </c>
      <c r="B29" s="2" t="s">
        <v>30</v>
      </c>
      <c r="C29">
        <v>0.44</v>
      </c>
      <c r="D29">
        <f>Tabela2[[#This Row],[media_valor_div_5anos]]/0.06</f>
        <v>7.3333333333333339</v>
      </c>
      <c r="E29" s="1" cm="1">
        <f t="array" ref="E29">_FV(Tabela2[[#This Row],[Empresa]],"Preço")</f>
        <v>10.91</v>
      </c>
      <c r="F29">
        <f>100 - ((Tabela2[[#This Row],[Preço Atual]]/Tabela2[[#This Row],[Barsi_preco_Teto]]) *100)</f>
        <v>-48.772727272727252</v>
      </c>
      <c r="G29">
        <f t="shared" si="2"/>
        <v>7.3333333333333339</v>
      </c>
      <c r="H29">
        <f>100 - ((Tabela2[[#This Row],[Preço Atual]]/G29) *100)</f>
        <v>-48.772727272727252</v>
      </c>
    </row>
    <row r="30" spans="1:8" x14ac:dyDescent="0.25">
      <c r="A30" t="e" vm="28">
        <v>#VALUE!</v>
      </c>
      <c r="B30" s="2" t="s">
        <v>31</v>
      </c>
      <c r="C30">
        <v>1.8576999999999999</v>
      </c>
      <c r="D30">
        <f>Tabela2[[#This Row],[media_valor_div_5anos]]/0.06</f>
        <v>30.961666666666666</v>
      </c>
      <c r="E30" s="1" cm="1">
        <f t="array" ref="E30">_FV(Tabela2[[#This Row],[Empresa]],"Preço")</f>
        <v>40.64</v>
      </c>
      <c r="F30">
        <f>100 - ((Tabela2[[#This Row],[Preço Atual]]/Tabela2[[#This Row],[Barsi_preco_Teto]]) *100)</f>
        <v>-31.259083813317545</v>
      </c>
      <c r="G30">
        <f t="shared" si="2"/>
        <v>30.961666666666666</v>
      </c>
      <c r="H30">
        <f>100 - ((Tabela2[[#This Row],[Preço Atual]]/G30) *100)</f>
        <v>-31.259083813317545</v>
      </c>
    </row>
    <row r="31" spans="1:8" x14ac:dyDescent="0.25">
      <c r="A31" t="e" vm="29">
        <v>#VALUE!</v>
      </c>
      <c r="B31" s="2" t="s">
        <v>32</v>
      </c>
      <c r="C31">
        <v>1.4212</v>
      </c>
      <c r="D31">
        <f>Tabela2[[#This Row],[media_valor_div_5anos]]/0.06</f>
        <v>23.686666666666667</v>
      </c>
      <c r="E31" s="1" cm="1">
        <f t="array" ref="E31">_FV(Tabela2[[#This Row],[Empresa]],"Preço")</f>
        <v>46</v>
      </c>
      <c r="F31">
        <f>100 - ((Tabela2[[#This Row],[Preço Atual]]/Tabela2[[#This Row],[Barsi_preco_Teto]]) *100)</f>
        <v>-94.202082746974384</v>
      </c>
      <c r="G31">
        <f t="shared" si="2"/>
        <v>23.686666666666667</v>
      </c>
      <c r="H31">
        <f>100 - ((Tabela2[[#This Row],[Preço Atual]]/G31) *100)</f>
        <v>-94.202082746974384</v>
      </c>
    </row>
    <row r="32" spans="1:8" x14ac:dyDescent="0.25">
      <c r="A32" t="e" vm="30">
        <v>#VALUE!</v>
      </c>
      <c r="B32" s="2" t="s">
        <v>33</v>
      </c>
      <c r="C32">
        <v>0.39229999999999998</v>
      </c>
      <c r="D32">
        <f>Tabela2[[#This Row],[media_valor_div_5anos]]/0.06</f>
        <v>6.5383333333333331</v>
      </c>
      <c r="E32" s="1" cm="1">
        <f t="array" ref="E32">_FV(Tabela2[[#This Row],[Empresa]],"Preço")</f>
        <v>15.81</v>
      </c>
      <c r="F32">
        <f>100 - ((Tabela2[[#This Row],[Preço Atual]]/Tabela2[[#This Row],[Barsi_preco_Teto]]) *100)</f>
        <v>-141.80474126943668</v>
      </c>
      <c r="G32">
        <f t="shared" si="2"/>
        <v>6.5383333333333331</v>
      </c>
      <c r="H32">
        <f>100 - ((Tabela2[[#This Row],[Preço Atual]]/G32) *100)</f>
        <v>-141.80474126943668</v>
      </c>
    </row>
    <row r="33" spans="1:8" x14ac:dyDescent="0.25">
      <c r="A33" t="e" vm="31">
        <v>#VALUE!</v>
      </c>
      <c r="B33" s="2" t="s">
        <v>34</v>
      </c>
      <c r="C33">
        <v>0.1691</v>
      </c>
      <c r="D33">
        <f>Tabela2[[#This Row],[media_valor_div_5anos]]/0.06</f>
        <v>2.8183333333333334</v>
      </c>
      <c r="E33" s="1" cm="1">
        <f t="array" ref="E33">_FV(Tabela2[[#This Row],[Empresa]],"Preço")</f>
        <v>10.16</v>
      </c>
      <c r="F33">
        <f>100 - ((Tabela2[[#This Row],[Preço Atual]]/Tabela2[[#This Row],[Barsi_preco_Teto]]) *100)</f>
        <v>-260.49674748669423</v>
      </c>
      <c r="G33">
        <f t="shared" si="2"/>
        <v>2.8183333333333334</v>
      </c>
      <c r="H33">
        <f>100 - ((Tabela2[[#This Row],[Preço Atual]]/G33) *100)</f>
        <v>-260.49674748669423</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Jonathan</cp:lastModifiedBy>
  <dcterms:created xsi:type="dcterms:W3CDTF">2023-06-06T01:21:45Z</dcterms:created>
  <dcterms:modified xsi:type="dcterms:W3CDTF">2023-11-19T17:08:23Z</dcterms:modified>
</cp:coreProperties>
</file>