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E:\Users\JONATHAN LOKO\Documents\Repositorio\DOPD\"/>
    </mc:Choice>
  </mc:AlternateContent>
  <xr:revisionPtr revIDLastSave="0" documentId="13_ncr:1_{23497FFF-312D-4088-B982-FA1BA98223EF}" xr6:coauthVersionLast="47" xr6:coauthVersionMax="47" xr10:uidLastSave="{00000000-0000-0000-0000-000000000000}"/>
  <bookViews>
    <workbookView xWindow="6675" yWindow="270" windowWidth="20790" windowHeight="15315" xr2:uid="{AE63083E-CBDE-4372-9431-C1DBE80D1E3F}"/>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1" l="1"/>
  <c r="D20" i="1"/>
  <c r="G20" i="1" s="1"/>
  <c r="D32" i="1"/>
  <c r="G32" i="1" s="1"/>
  <c r="E20" i="1" a="1"/>
  <c r="E20" i="1" s="1"/>
  <c r="H20" i="1" s="1"/>
  <c r="E32" i="1" a="1"/>
  <c r="E32" i="1" s="1"/>
  <c r="H32" i="1" s="1"/>
  <c r="E3" i="1" a="1"/>
  <c r="E3" i="1" s="1"/>
  <c r="E4" i="1" a="1"/>
  <c r="E4" i="1" s="1"/>
  <c r="E5" i="1" a="1"/>
  <c r="E5" i="1" s="1"/>
  <c r="E6" i="1" a="1"/>
  <c r="E6" i="1" s="1"/>
  <c r="E7" i="1" a="1"/>
  <c r="E7" i="1" s="1"/>
  <c r="E14" i="1" a="1"/>
  <c r="E14" i="1" s="1"/>
  <c r="E10" i="1" a="1"/>
  <c r="E10" i="1" s="1"/>
  <c r="E13" i="1" a="1"/>
  <c r="E13" i="1" s="1"/>
  <c r="E9" i="1" a="1"/>
  <c r="E9" i="1" s="1"/>
  <c r="E8" i="1" a="1"/>
  <c r="E8" i="1" s="1"/>
  <c r="E15" i="1" a="1"/>
  <c r="E15" i="1" s="1"/>
  <c r="E11" i="1" a="1"/>
  <c r="E11" i="1" s="1"/>
  <c r="E12" i="1" a="1"/>
  <c r="E12" i="1" s="1"/>
  <c r="E19" i="1" a="1"/>
  <c r="E19" i="1" s="1"/>
  <c r="E17" i="1" a="1"/>
  <c r="E17" i="1" s="1"/>
  <c r="H17" i="1" s="1"/>
  <c r="E21" i="1" a="1"/>
  <c r="E21" i="1" s="1"/>
  <c r="E18" i="1" a="1"/>
  <c r="E18" i="1" s="1"/>
  <c r="E16" i="1" a="1"/>
  <c r="E16" i="1" s="1"/>
  <c r="E26" i="1" a="1"/>
  <c r="E26" i="1" s="1"/>
  <c r="E24" i="1" a="1"/>
  <c r="E24" i="1" s="1"/>
  <c r="E29" i="1" a="1"/>
  <c r="E29" i="1" s="1"/>
  <c r="E30" i="1" a="1"/>
  <c r="E30" i="1" s="1"/>
  <c r="E22" i="1" a="1"/>
  <c r="E22" i="1" s="1"/>
  <c r="E25" i="1" a="1"/>
  <c r="E25" i="1" s="1"/>
  <c r="E27" i="1" a="1"/>
  <c r="E27" i="1" s="1"/>
  <c r="E28" i="1" a="1"/>
  <c r="E28" i="1" s="1"/>
  <c r="E31" i="1" a="1"/>
  <c r="E31" i="1" s="1"/>
  <c r="E23" i="1" a="1"/>
  <c r="E23" i="1" s="1"/>
  <c r="E33" i="1" a="1"/>
  <c r="E33" i="1" s="1"/>
  <c r="E34" i="1" a="1"/>
  <c r="E34" i="1" s="1"/>
  <c r="E35" i="1" a="1"/>
  <c r="E35" i="1" s="1"/>
  <c r="G24" i="1"/>
  <c r="D31" i="1"/>
  <c r="G31" i="1" s="1"/>
  <c r="D5" i="1"/>
  <c r="G5" i="1" s="1"/>
  <c r="D35" i="1"/>
  <c r="G35" i="1" s="1"/>
  <c r="D16" i="1"/>
  <c r="G16" i="1" s="1"/>
  <c r="D11" i="1"/>
  <c r="G11" i="1" s="1"/>
  <c r="D24" i="1"/>
  <c r="D28" i="1"/>
  <c r="G28" i="1" s="1"/>
  <c r="D19" i="1"/>
  <c r="G19" i="1" s="1"/>
  <c r="D34" i="1"/>
  <c r="G34" i="1" s="1"/>
  <c r="D25" i="1"/>
  <c r="G25" i="1" s="1"/>
  <c r="D23" i="1"/>
  <c r="G23" i="1" s="1"/>
  <c r="D4" i="1"/>
  <c r="G4" i="1" s="1"/>
  <c r="D6" i="1"/>
  <c r="D10" i="1"/>
  <c r="D8" i="1"/>
  <c r="G8" i="1" s="1"/>
  <c r="D7" i="1"/>
  <c r="G7" i="1" s="1"/>
  <c r="D9" i="1"/>
  <c r="G9" i="1" s="1"/>
  <c r="D13" i="1"/>
  <c r="G13" i="1" s="1"/>
  <c r="D12" i="1"/>
  <c r="G12" i="1" s="1"/>
  <c r="D21" i="1"/>
  <c r="G21" i="1" s="1"/>
  <c r="D26" i="1"/>
  <c r="G26" i="1" s="1"/>
  <c r="D17" i="1"/>
  <c r="D18" i="1"/>
  <c r="G18" i="1" s="1"/>
  <c r="D22" i="1"/>
  <c r="D30" i="1"/>
  <c r="D29" i="1"/>
  <c r="D27" i="1"/>
  <c r="D33" i="1"/>
  <c r="G33" i="1" s="1"/>
  <c r="D3" i="1"/>
  <c r="G17" i="1"/>
  <c r="G30" i="1"/>
  <c r="G22" i="1"/>
  <c r="G27" i="1"/>
  <c r="C15" i="1"/>
  <c r="D15" i="1" s="1"/>
  <c r="C14" i="1"/>
  <c r="F25" i="1" l="1"/>
  <c r="F35" i="1"/>
  <c r="F32" i="1"/>
  <c r="F20" i="1"/>
  <c r="F6" i="1"/>
  <c r="F24" i="1"/>
  <c r="F33" i="1"/>
  <c r="F7" i="1"/>
  <c r="F19" i="1"/>
  <c r="F29" i="1"/>
  <c r="H3" i="1"/>
  <c r="F10" i="1"/>
  <c r="F11" i="1"/>
  <c r="G6" i="1"/>
  <c r="F18" i="1"/>
  <c r="G29" i="1"/>
  <c r="H29" i="1" s="1"/>
  <c r="F16" i="1"/>
  <c r="F22" i="1"/>
  <c r="F30" i="1"/>
  <c r="F5" i="1"/>
  <c r="F31" i="1"/>
  <c r="F28" i="1"/>
  <c r="F9" i="1"/>
  <c r="F8" i="1"/>
  <c r="F27" i="1"/>
  <c r="F34" i="1"/>
  <c r="F23" i="1"/>
  <c r="F4" i="1"/>
  <c r="H4" i="1"/>
  <c r="H23" i="1"/>
  <c r="H25" i="1"/>
  <c r="H34" i="1"/>
  <c r="H19" i="1"/>
  <c r="H28" i="1"/>
  <c r="H24" i="1"/>
  <c r="H11" i="1"/>
  <c r="H16" i="1"/>
  <c r="H35" i="1"/>
  <c r="H5" i="1"/>
  <c r="H31" i="1"/>
  <c r="H21" i="1"/>
  <c r="H12" i="1"/>
  <c r="H26" i="1"/>
  <c r="F13" i="1"/>
  <c r="H10" i="1"/>
  <c r="H8" i="1"/>
  <c r="H30" i="1"/>
  <c r="F26" i="1"/>
  <c r="H7" i="1"/>
  <c r="F21" i="1"/>
  <c r="H9" i="1"/>
  <c r="H27" i="1"/>
  <c r="F12" i="1"/>
  <c r="H33" i="1"/>
  <c r="F15" i="1"/>
  <c r="H13" i="1"/>
  <c r="F3" i="1"/>
  <c r="F17" i="1"/>
  <c r="H22" i="1"/>
  <c r="H6" i="1"/>
  <c r="H18" i="1"/>
  <c r="D14" i="1"/>
  <c r="G14" i="1" s="1"/>
  <c r="H14" i="1" s="1"/>
  <c r="G15" i="1"/>
  <c r="H15" i="1" s="1"/>
  <c r="F14"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3">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1"/>
        </ext>
      </extLst>
    </bk>
    <bk>
      <extLst>
        <ext uri="{3e2802c4-a4d2-4d8b-9148-e3be6c30e623}">
          <xlrd:rvb i="44"/>
        </ext>
      </extLst>
    </bk>
    <bk>
      <extLst>
        <ext uri="{3e2802c4-a4d2-4d8b-9148-e3be6c30e623}">
          <xlrd:rvb i="47"/>
        </ext>
      </extLst>
    </bk>
    <bk>
      <extLst>
        <ext uri="{3e2802c4-a4d2-4d8b-9148-e3be6c30e623}">
          <xlrd:rvb i="50"/>
        </ext>
      </extLst>
    </bk>
    <bk>
      <extLst>
        <ext uri="{3e2802c4-a4d2-4d8b-9148-e3be6c30e623}">
          <xlrd:rvb i="53"/>
        </ext>
      </extLst>
    </bk>
    <bk>
      <extLst>
        <ext uri="{3e2802c4-a4d2-4d8b-9148-e3be6c30e623}">
          <xlrd:rvb i="56"/>
        </ext>
      </extLst>
    </bk>
    <bk>
      <extLst>
        <ext uri="{3e2802c4-a4d2-4d8b-9148-e3be6c30e623}">
          <xlrd:rvb i="59"/>
        </ext>
      </extLst>
    </bk>
    <bk>
      <extLst>
        <ext uri="{3e2802c4-a4d2-4d8b-9148-e3be6c30e623}">
          <xlrd:rvb i="62"/>
        </ext>
      </extLst>
    </bk>
    <bk>
      <extLst>
        <ext uri="{3e2802c4-a4d2-4d8b-9148-e3be6c30e623}">
          <xlrd:rvb i="65"/>
        </ext>
      </extLst>
    </bk>
    <bk>
      <extLst>
        <ext uri="{3e2802c4-a4d2-4d8b-9148-e3be6c30e623}">
          <xlrd:rvb i="68"/>
        </ext>
      </extLst>
    </bk>
    <bk>
      <extLst>
        <ext uri="{3e2802c4-a4d2-4d8b-9148-e3be6c30e623}">
          <xlrd:rvb i="71"/>
        </ext>
      </extLst>
    </bk>
    <bk>
      <extLst>
        <ext uri="{3e2802c4-a4d2-4d8b-9148-e3be6c30e623}">
          <xlrd:rvb i="74"/>
        </ext>
      </extLst>
    </bk>
    <bk>
      <extLst>
        <ext uri="{3e2802c4-a4d2-4d8b-9148-e3be6c30e623}">
          <xlrd:rvb i="77"/>
        </ext>
      </extLst>
    </bk>
    <bk>
      <extLst>
        <ext uri="{3e2802c4-a4d2-4d8b-9148-e3be6c30e623}">
          <xlrd:rvb i="80"/>
        </ext>
      </extLst>
    </bk>
    <bk>
      <extLst>
        <ext uri="{3e2802c4-a4d2-4d8b-9148-e3be6c30e623}">
          <xlrd:rvb i="83"/>
        </ext>
      </extLst>
    </bk>
    <bk>
      <extLst>
        <ext uri="{3e2802c4-a4d2-4d8b-9148-e3be6c30e623}">
          <xlrd:rvb i="86"/>
        </ext>
      </extLst>
    </bk>
    <bk>
      <extLst>
        <ext uri="{3e2802c4-a4d2-4d8b-9148-e3be6c30e623}">
          <xlrd:rvb i="89"/>
        </ext>
      </extLst>
    </bk>
    <bk>
      <extLst>
        <ext uri="{3e2802c4-a4d2-4d8b-9148-e3be6c30e623}">
          <xlrd:rvb i="92"/>
        </ext>
      </extLst>
    </bk>
    <bk>
      <extLst>
        <ext uri="{3e2802c4-a4d2-4d8b-9148-e3be6c30e623}">
          <xlrd:rvb i="95"/>
        </ext>
      </extLst>
    </bk>
    <bk>
      <extLst>
        <ext uri="{3e2802c4-a4d2-4d8b-9148-e3be6c30e623}">
          <xlrd:rvb i="98"/>
        </ext>
      </extLst>
    </bk>
  </futureMetadata>
  <cellMetadata count="1">
    <bk>
      <rc t="1" v="0"/>
    </bk>
  </cellMetadata>
  <valueMetadata count="33">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valueMetadata>
</metadata>
</file>

<file path=xl/sharedStrings.xml><?xml version="1.0" encoding="utf-8"?>
<sst xmlns="http://schemas.openxmlformats.org/spreadsheetml/2006/main" count="42" uniqueCount="42">
  <si>
    <t>Empresa</t>
  </si>
  <si>
    <t>media_valor_div_5anos</t>
  </si>
  <si>
    <t>Barsi_preco_Teto</t>
  </si>
  <si>
    <t>meu preço</t>
  </si>
  <si>
    <t>margem meu preco %</t>
  </si>
  <si>
    <t>Tabela de ações que acompanhamos mensalmente</t>
  </si>
  <si>
    <t>Preço Atual</t>
  </si>
  <si>
    <t>margem_preco_Barsi %</t>
  </si>
  <si>
    <t>SYN prop e tech S.A. (BVMF:SYNE3)</t>
  </si>
  <si>
    <t>BB Seguridade Participações S.A. (BVMF:BBSE3)</t>
  </si>
  <si>
    <t>Bradespar S.A (BVMF:BRAP4)</t>
  </si>
  <si>
    <t>CIELO S.A. - Instituição de Pagamento (BVMF:CIEL3)</t>
  </si>
  <si>
    <t>CSN Mineração S.A. (BVMF:CMIN3)</t>
  </si>
  <si>
    <t>Banco do Estado do Rio Grande do Sul S.A. (BVMF:BRSR6)</t>
  </si>
  <si>
    <t>ITAUSA S.A. (BVMF:ITSA4)</t>
  </si>
  <si>
    <t>UNIPAR CARBOCLORO S.A. (BVMF:UNIP6)</t>
  </si>
  <si>
    <t>Brasilagro - Companhia Brasileira de Propriedades Agrícolas (BVMF:AGRO3)</t>
  </si>
  <si>
    <t>METALURGICA GERDAU S.A. (BVMF:GOAU4)</t>
  </si>
  <si>
    <t>ENGIE BRASIL ENERGIA S.A. (BVMF:EGIE3)</t>
  </si>
  <si>
    <t>Auren Energia S.A. (BVMF:AURE3)</t>
  </si>
  <si>
    <t>GERDAU S.A. (BVMF:GGBR4)</t>
  </si>
  <si>
    <t>Companhia Energética de Minas Gerais - CEMIG (BVMF:CMIG4)</t>
  </si>
  <si>
    <t>JBS S.A. (BVMF:JBSS3)</t>
  </si>
  <si>
    <t>Petróleo Brasileiro S.A. (Petrobras) (BVMF:PETR4)</t>
  </si>
  <si>
    <t>BANCO DO BRASIL S.A. (BVMF:BBAS3)</t>
  </si>
  <si>
    <t>Banco ABC Brasil S.A (BVMF:ABCB4)</t>
  </si>
  <si>
    <t>IRANI PAPEL E EMBALAGEM S.A. (BVMF:RANI3)</t>
  </si>
  <si>
    <t>Raízen S.A. (BVMF:RAIZ4)</t>
  </si>
  <si>
    <t>KLABIN S.A. (BVMF:KLBN4)</t>
  </si>
  <si>
    <t>Companhia de Ferro Ligas da Bahia (Ferbasa) (BVMF:FESA4)</t>
  </si>
  <si>
    <t>CAIXA SEGURIDADE PARTICIPACOES S/A (BVMF:CXSE3)</t>
  </si>
  <si>
    <t>MAHLE Metal Leve S.A (BVMF:LEVE3)</t>
  </si>
  <si>
    <t>METISA METALURGICA TIMBOENSE S.A. (BVMF:MTSA4)</t>
  </si>
  <si>
    <t>Cosan S.A (BVMF:CSAN3)</t>
  </si>
  <si>
    <t>AES BRASIL ENERGIA S.A. (BVMF:AESB3)</t>
  </si>
  <si>
    <t>COMPANHIA PARANAENSE DE ENERGIA - COPEL (BVMF:CPLE5)</t>
  </si>
  <si>
    <t>BCO SANTANDER UNT- Banco Santander (BVMF:SANB11)</t>
  </si>
  <si>
    <t>TRANSMISSORA ALIANCA TAESA UNT (BVMF:TAEE11)</t>
  </si>
  <si>
    <t>CTEEP - Companhia de Transmissão de Energia Elétrica Paulista// ISA CTEEP (BVMF:TRPL3)</t>
  </si>
  <si>
    <t>Nome_Empresa</t>
  </si>
  <si>
    <t>Banco Mercantil do Brasil S.A. (BVMF:BMEB4)</t>
  </si>
  <si>
    <t>Banco da Amazônia S.A. (BVMF:BAZA3)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</si>
</sst>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R$-416]\ * #,##0.00_-;\-[$R$-416]\ * #,##0.00_-;_-[$R$-416]\ * &quot;-&quot;??_-;_-@_-"/>
  </numFmts>
  <fonts count="2" x14ac:knownFonts="1">
    <font>
      <sz val="11"/>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49" fontId="0" fillId="0" borderId="0" xfId="0" applyNumberFormat="1"/>
    <xf numFmtId="0" fontId="1" fillId="0" borderId="0" xfId="0" applyFont="1" applyAlignment="1">
      <alignment horizontal="center"/>
    </xf>
  </cellXfs>
  <cellStyles count="1">
    <cellStyle name="Normal" xfId="0" builtinId="0"/>
  </cellStyles>
  <dxfs count="2">
    <dxf>
      <numFmt numFmtId="164" formatCode="_-[$R$-416]\ * #,##0.00_-;\-[$R$-416]\ * #,##0.00_-;_-[$R$-416]\ * &quot;-&quot;??_-;_-@_-"/>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extLst>
        <x:ext xmlns:xlrvr="http://schemas.microsoft.com/office/spreadsheetml/2020/richvaluerefresh" uri="{6D21E516-79A1-49C6-A8DF-7D825B72F6C7}">
          <xlrvr:refreshIntervals>
            <xlrvr:refreshInterval resourceIdInt="268435456" interval="0"/>
          </xlrvr:refreshIntervals>
        </x:ext>
      </extLst>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99">
  <rv s="0">
    <v>https://www.bing.com/financeapi/forcetrigger?t=apm7dm&amp;q=BVMF%3aSYNE3&amp;form=skydnc</v>
    <v>Learn more on Bing</v>
  </rv>
  <rv s="1">
    <v>pt-BR</v>
    <v>apm7dm</v>
    <v>268435456</v>
    <v>1</v>
    <v>Powered by Refinitiv</v>
    <v>0</v>
    <v>SYN prop e tech S.A. (BVMF:SYNE3)</v>
    <v>2</v>
    <v>3</v>
    <v>Finance</v>
    <v>4</v>
    <v>4.43</v>
    <v>2.72</v>
    <v>1.0671999999999999</v>
    <v>0</v>
    <v>0</v>
    <v>BRL</v>
    <v>A Cyrela Commercial Properties S.A. Empreendimentos e Participações é uma empresa brasileira que atua no setor imobiliário. A empresa concentra-se no desenvolvimento, comércio e gestão de imóveis comerciais no Brasil. Suas atividades se dividem em seis segmentos comerciais: Edifícios, que consiste na venda e locação de imóveis de escritórios concluídos; Desenvolvimento imobiliário, que se dedica à venda de unidades de escritórios em construção; Armazéns, que oferece locação de armazéns industriais; Shoppings centers, que é responsável pela locação de lojas em shoppings; Serviços, que atua na gestão de shopping centers e estacionamentos, bem como no desenvolvimento de propriedades; e Outros, que inclui a locação de outros tipos de imóveis. A empresa possui diversas subsidiárias, como a Aquarius Empreendimentos e Participações Ltda., Shopping Metropolitano Barra S.A. e Miconia Empreendimentos Imobiliários Ltda.</v>
    <v>B3 - Brazil Stock Exchange</v>
    <v>BVMF</v>
    <v>BVMF</v>
    <v>Avenida Brigadeiro Faria Lima, 3.600 Conj. 141 e 142, Itaim Bibi, SAO PAULO, SAO PAULO, 04.538-132 BR</v>
    <v>4.32</v>
    <v>Real Estate Operations</v>
    <v>Stock</v>
    <v>45275.000092592592</v>
    <v>0</v>
    <v>4.22</v>
    <v>650265144</v>
    <v>SYN prop e tech S.A.</v>
    <v>SYN prop e tech S.A.</v>
    <v>4.28</v>
    <v>4.26</v>
    <v>4.26</v>
    <v>152644400</v>
    <v>SYNE3</v>
    <v>SYN prop e tech S.A. (BVMF:SYNE3)</v>
    <v>267700</v>
    <v>398930</v>
    <v>2007</v>
  </rv>
  <rv s="2">
    <v>1</v>
  </rv>
  <rv s="0">
    <v>https://www.bing.com/financeapi/forcetrigger?t=apm3p2&amp;q=BVMF%3aBRAP4&amp;form=skydnc</v>
    <v>Learn more on Bing</v>
  </rv>
  <rv s="1">
    <v>pt-BR</v>
    <v>apm3p2</v>
    <v>268435456</v>
    <v>1</v>
    <v>Powered by Refinitiv</v>
    <v>0</v>
    <v>Bradespar S.A (BVMF:BRAP4)</v>
    <v>2</v>
    <v>3</v>
    <v>Finance</v>
    <v>4</v>
    <v>29.21</v>
    <v>19.09</v>
    <v>0.74870000000000003</v>
    <v>-0.1</v>
    <v>-4.0799999999999994E-3</v>
    <v>BRL</v>
    <v>A Bradespar S.A. é uma holding brasileira que atua sobretudo na indústria siderúrgica. A principal atividade da empresa é participar em outras empresas como sócia ou acionista. Através de sua subsidiária indireta VALE S.A., a empresa atua na extração de minério de ferro, manganês e ferroligas; produção de pelotas; fabricação de minerais não-ferrosos; produção de potassa, fosfato e nitrogênio; e serviços de logística. Além disso, através de sua subsidiária indireta CPFL ENERGIA S.A., a empresa atua na distribuição, geração e comercialização de energia elétrica no Brasil.</v>
    <v>B3 - Brazil Stock Exchange</v>
    <v>BVMF</v>
    <v>BVMF</v>
    <v>Avenida Paulista, 1.450,9 andar, Cerqueira Cesar, SAO PAULO, SAO PAULO, 01.310-917 BR</v>
    <v>24.72</v>
    <v>Metals &amp; Mining</v>
    <v>Stock</v>
    <v>45275.879861214846</v>
    <v>3</v>
    <v>24.33</v>
    <v>9335514000</v>
    <v>Bradespar S.A</v>
    <v>Bradespar S.A</v>
    <v>24.6</v>
    <v>24.51</v>
    <v>24.41</v>
    <v>393096600</v>
    <v>BRAP4</v>
    <v>Bradespar S.A (BVMF:BRAP4)</v>
    <v>3685100</v>
    <v>2394880</v>
    <v>2000</v>
  </rv>
  <rv s="2">
    <v>4</v>
  </rv>
  <rv s="0">
    <v>https://www.bing.com/financeapi/forcetrigger?t=apm9nm&amp;q=BVMF%3aCIEL3&amp;form=skydnc</v>
    <v>Learn more on Bing</v>
  </rv>
  <rv s="3">
    <v>pt-BR</v>
    <v>apm9nm</v>
    <v>268435456</v>
    <v>1</v>
    <v>Powered by Refinitiv</v>
    <v>5</v>
    <v>CIELO S.A. - Instituição de Pagamento (BVMF:CIEL3)</v>
    <v>2</v>
    <v>6</v>
    <v>Finance</v>
    <v>4</v>
    <v>5.61</v>
    <v>3.18</v>
    <v>1.1496</v>
    <v>0.05</v>
    <v>1.1161000000000001E-2</v>
    <v>BRL</v>
    <v>A CIELO S.A., antiga Companhia Brasileira de Meios de Pagamento, é uma empresa estabelecida no Brasil, que fornece serviços relacionados a cartões de crédito e outros métodos de pagamento. As atividades da empresa são divididas em dois segmentos de negócios: captura e processamento de transações, que adquire e processa transações com cartão de crédito e débito e outros meios de pagamento, assim como oferece credenciamento de comerciantes e serviços relacionados, e gestão de contas de pagamento, que gerencia transações relacionadas ao uso do cartão de crédito e débito. Além disso, a empresa oferece aluguel, instalação e manutenção de terminais de ponto de venda e recarga de telefones pré-pagos por meio de POS, dentre outros. Fornece serviços para vários emissores de cartão de crédito e débito, como Visa, MasterCard, American Express e Elo. A empresa opera por meio de várias subsidiárias, inclusive a Servinet Serviços Ltda., Cielo USA Inc e Multidisplay Comércio e Serviços Tecnológicos S.A., dentre outras.</v>
    <v>4106</v>
    <v>B3 - Brazil Stock Exchange</v>
    <v>BVMF</v>
    <v>BVMF</v>
    <v>Alameda Xingu 512, Alphaville, BARUERI, SAO PAULO, 06.455-030 BR</v>
    <v>4.57</v>
    <v>Professional &amp; Commercial Services</v>
    <v>Stock</v>
    <v>45275.880400682814</v>
    <v>6</v>
    <v>4.43</v>
    <v>12361250000</v>
    <v>CIELO S.A. - Instituição de Pagamento</v>
    <v>CIELO S.A. - Instituição de Pagamento</v>
    <v>4.46</v>
    <v>4.4800000000000004</v>
    <v>4.53</v>
    <v>2716815000</v>
    <v>CIEL3</v>
    <v>CIELO S.A. - Instituição de Pagamento (BVMF:CIEL3)</v>
    <v>22461700</v>
    <v>24280510</v>
    <v>1995</v>
  </rv>
  <rv s="2">
    <v>7</v>
  </rv>
  <rv s="0">
    <v>https://www.bing.com/financeapi/forcetrigger?t=bxiakr&amp;q=BVMF%3aCMIN3&amp;form=skydnc</v>
    <v>Learn more on Bing</v>
  </rv>
  <rv s="3">
    <v>pt-BR</v>
    <v>bxiakr</v>
    <v>268435456</v>
    <v>1</v>
    <v>Powered by Refinitiv</v>
    <v>5</v>
    <v>CSN Mineração S.A. (BVMF:CMIN3)</v>
    <v>2</v>
    <v>6</v>
    <v>Finance</v>
    <v>4</v>
    <v>7.37</v>
    <v>3.24</v>
    <v>1.234</v>
    <v>0.01</v>
    <v>1.3990000000000001E-3</v>
    <v>BRL</v>
    <v>A CSN Mineração SA, anteriormente conhecida como Congonhas Minerios SA, é uma mineradora de minério de ferro sediada no Brasil, envolvida na produção, compra e venda de minério de ferro. A Companhia opera as minas Casa de Pedra e Engenho localizadas no estado de Minas Gerais, bem como o Terminal de Carvão (TECAR), um terminal de granéis sólidos localizado no Porto de Itaguai no estado do Rio de Janeiro, por meio do qual a Empresa exporta minério de ferro e importa carvão e coque. A Companhia é controlada pela Companhia Siderurgica Nacional.</v>
    <v>7366</v>
    <v>B3 - Brazil Stock Exchange</v>
    <v>BVMF</v>
    <v>BVMF</v>
    <v>Estrada Casa de Pedra s/n, parte, Zona Rural, CONGONHAS, MINAS GERAIS, 36.415-000 BR</v>
    <v>7.26</v>
    <v>Metals &amp; Mining</v>
    <v>Stock</v>
    <v>45275.000034722223</v>
    <v>9</v>
    <v>7.06</v>
    <v>39275027240</v>
    <v>CSN Mineração S.A.</v>
    <v>CSN Mineração S.A.</v>
    <v>7.14</v>
    <v>7.15</v>
    <v>7.16</v>
    <v>5485339000</v>
    <v>CMIN3</v>
    <v>CSN Mineração S.A. (BVMF:CMIN3)</v>
    <v>6307000</v>
    <v>8260140</v>
    <v>2007</v>
  </rv>
  <rv s="2">
    <v>10</v>
  </rv>
  <rv s="0">
    <v>https://www.bing.com/financeapi/forcetrigger?t=apm5c7&amp;q=BVMF%3aBRSR6&amp;form=skydnc</v>
    <v>Learn more on Bing</v>
  </rv>
  <rv s="3">
    <v>pt-BR</v>
    <v>apm5c7</v>
    <v>268435456</v>
    <v>1</v>
    <v>Powered by Refinitiv</v>
    <v>5</v>
    <v>Banco do Estado do Rio Grande do Sul S.A. (BVMF:BRSR6)</v>
    <v>2</v>
    <v>6</v>
    <v>Finance</v>
    <v>4</v>
    <v>15</v>
    <v>8.3800000000000008</v>
    <v>1.0286999999999999</v>
    <v>0.14000000000000001</v>
    <v>1.1102000000000001E-2</v>
    <v>BRL</v>
    <v>O Banco do Estado do Rio Grande do Sul S.A. é um banco comercial brasileiro que presta serviços bancários pessoais e corporativos. O Banrisul oferece uma variedade de produtos e serviços financeiros, como empréstimos pessoais e imobiliários, cartões de crédito e de débito, corretagem de títulos, gestão de portfólio, locação de veículos e equipamentos, serviços de investimento, apoio ao comércio internacional, e seguros de vida e patrimonial, entre outros.</v>
    <v>8958</v>
    <v>B3 - Brazil Stock Exchange</v>
    <v>BVMF</v>
    <v>BVMF</v>
    <v>Rua Capitao Montanha, 177, Centro, PORTO ALEGRE, RIO GRANDE DO SUL, 90.018-900 BR</v>
    <v>12.79</v>
    <v>Banking Services</v>
    <v>Stock</v>
    <v>45275.879861296096</v>
    <v>12</v>
    <v>12.46</v>
    <v>5323383000</v>
    <v>Banco do Estado do Rio Grande do Sul S.A.</v>
    <v>Banco do Estado do Rio Grande do Sul S.A.</v>
    <v>12.65</v>
    <v>12.61</v>
    <v>12.75</v>
    <v>408974500</v>
    <v>BRSR6</v>
    <v>Banco do Estado do Rio Grande do Sul S.A. (BVMF:BRSR6)</v>
    <v>1517700</v>
    <v>1452010</v>
    <v>1928</v>
  </rv>
  <rv s="2">
    <v>13</v>
  </rv>
  <rv s="0">
    <v>https://www.bing.com/financeapi/forcetrigger?t=apniz2&amp;q=BVMF%3aUNIP6&amp;form=skydnc</v>
    <v>Learn more on Bing</v>
  </rv>
  <rv s="3">
    <v>pt-BR</v>
    <v>apniz2</v>
    <v>268435456</v>
    <v>1</v>
    <v>Powered by Refinitiv</v>
    <v>5</v>
    <v>UNIPAR CARBOCLORO S.A. (BVMF:UNIP6)</v>
    <v>2</v>
    <v>6</v>
    <v>Finance</v>
    <v>4</v>
    <v>92.08</v>
    <v>61.77</v>
    <v>0.89939999999999998</v>
    <v>1.52</v>
    <v>1.9939999999999999E-2</v>
    <v>BRL</v>
    <v>A Unipar Carbocloro S.A. é uma empresa holding com sede no Brasil, que se dedica principalmente à indústria química. Por meio de seu investimento na entidade Carbocloro SA Indústrias Químicas, a Empresa está envolvida na produção de cloro líquido, ácido clorídrico, dicloreto de etileno, hipoclorito de sódio, soda cáustica líquida e em flocos. Adicionalmente, a Empresa está envolvida na fabricação de pás de turbinas eólicas e sistemas de ventilação turnkey, por meio de sua empresa afiliada Tecsis Tecnologia e Sistemas Avançados SA. Ela opera por meio da Solvay Indupa.</v>
    <v>1400</v>
    <v>B3 - Brazil Stock Exchange</v>
    <v>BVMF</v>
    <v>BVMF</v>
    <v>Avenida Presidente Juscelino Kubitschek, n 1327,22 andar, Itaim Bibi, SAO PAULO, SAO PAULO, 04.543-011 BR</v>
    <v>78.38</v>
    <v>Chemicals</v>
    <v>Stock</v>
    <v>45275.880530000002</v>
    <v>15</v>
    <v>76.59</v>
    <v>7912983000</v>
    <v>UNIPAR CARBOCLORO S.A.</v>
    <v>UNIPAR CARBOCLORO S.A.</v>
    <v>77.19</v>
    <v>76.23</v>
    <v>77.75</v>
    <v>103876200</v>
    <v>UNIP6</v>
    <v>UNIPAR CARBOCLORO S.A. (BVMF:UNIP6)</v>
    <v>270200</v>
    <v>227520</v>
    <v>1969</v>
  </rv>
  <rv s="2">
    <v>16</v>
  </rv>
  <rv s="0">
    <v>https://www.bing.com/financeapi/forcetrigger?t=apnhoc&amp;q=BVMF%3aTRPL4&amp;form=skydnc</v>
    <v>Learn more on Bing</v>
  </rv>
  <rv s="3">
    <v>pt-BR</v>
    <v>apnhoc</v>
    <v>268435456</v>
    <v>1</v>
    <v>Powered by Refinitiv</v>
    <v>5</v>
    <v>CTEEP - Companhia de Transmissão de Energia Elétrica Paulista (BVMF:TRPL4)</v>
    <v>2</v>
    <v>6</v>
    <v>Finance</v>
    <v>4</v>
    <v>26.85</v>
    <v>20.3</v>
    <v>0.60199999999999998</v>
    <v>-0.12</v>
    <v>-5.0509999999999999E-3</v>
    <v>BRL</v>
    <v>A CTEEP – Companhia de Transmissão de Energia Elétrica Paulista é uma concessionária de serviços públicos privada, que atua na transmissão de energia no Brasil. A empresa possui investimentos em projetos de reforço, novas conexões e de modernização. A empresa possui uma capacidade de transformação instalada de aproximadamente 55.700 Mega Volt Ampère (MVA), com mais de 18.500 quilômetros de linhas de transmissão, aproximadamente 25.800 quilômetros de circuitos, mais de 2.350 quilômetros de cabos de fibra ótica de propriedade da empresa e aproximadamente 120 subestações com tensões de aproximadamente 550 quilovolts (Kv). A empresa, através de suas subsidiárias, atua em estados brasileiros, incluindo o Rio Grande do Sul, Santa Catarina, Paraná, São Paulo, Minas Gerais, Espírito Santo, Rondônia, Mato Grosso, Mato Grosso do Sul, Goiás, Tocantins, Maranhão, Piauí, Paraíba, Pernambuco e Alagoas.</v>
    <v>1400</v>
    <v>B3 - Brazil Stock Exchange</v>
    <v>BVMF</v>
    <v>BVMF</v>
    <v>Av. das Nacoes Unidas, 14.171 - Torre Crystal - 6 andar, SAO PAULO, SAO PAULO, 04.794-000 BR</v>
    <v>23.92</v>
    <v>Electrical Utilities &amp; IPPs</v>
    <v>Stock</v>
    <v>45275.880515185156</v>
    <v>18</v>
    <v>23.64</v>
    <v>17812320000</v>
    <v>CTEEP - Companhia de Transmissão de Energia Elétrica Paulista</v>
    <v>CTEEP - Companhia de Transmissão de Energia Elétrica Paulista</v>
    <v>23.8</v>
    <v>23.76</v>
    <v>23.64</v>
    <v>658883300</v>
    <v>TRPL4</v>
    <v>CTEEP - Companhia de Transmissão de Energia Elétrica Paulista (BVMF:TRPL4)</v>
    <v>2600000</v>
    <v>4869480</v>
    <v>1999</v>
  </rv>
  <rv s="2">
    <v>19</v>
  </rv>
  <rv s="0">
    <v>https://www.bing.com/financeapi/forcetrigger?t=apneqh&amp;q=BVMF%3aTAEE11&amp;form=skydnc</v>
    <v>Learn more on Bing</v>
  </rv>
  <rv s="4">
    <v>pt-BR</v>
    <v>apneqh</v>
    <v>268435456</v>
    <v>1</v>
    <v>Powered by Refinitiv</v>
    <v>7</v>
    <v>TRANSMISSORA ALIANCA UNT (BVMF:TAEE11)</v>
    <v>8</v>
    <v>9</v>
    <v>Finance</v>
    <v>4</v>
    <v>37.21</v>
    <v>29.95</v>
    <v>0.26</v>
    <v>7.0369999999999999E-3</v>
    <v>BRL</v>
    <v>B3 - Brazil Stock Exchange</v>
    <v>BVMF</v>
    <v>37.21</v>
    <v>ETF</v>
    <v>45275.87986122656</v>
    <v>21</v>
    <v>36.68</v>
    <v>TRANSMISSORA ALIANCA UNT</v>
    <v>36.950000000000003</v>
    <v>36.950000000000003</v>
    <v>37.21</v>
    <v>TAEE11</v>
    <v>TRANSMISSORA ALIANCA UNT (BVMF:TAEE11)</v>
    <v>3565500</v>
  </rv>
  <rv s="2">
    <v>22</v>
  </rv>
  <rv s="0">
    <v>https://www.bing.com/financeapi/forcetrigger?t=apluur&amp;q=BVMF%3aAGRO3&amp;form=skydnc</v>
    <v>Learn more on Bing</v>
  </rv>
  <rv s="1">
    <v>pt-BR</v>
    <v>apluur</v>
    <v>268435456</v>
    <v>1</v>
    <v>Powered by Refinitiv</v>
    <v>0</v>
    <v>Brasilagro - Companhia Brasileira de Propriedades Agrícolas (BVMF:AGRO3)</v>
    <v>2</v>
    <v>3</v>
    <v>Finance</v>
    <v>4</v>
    <v>27.37</v>
    <v>19.920000000000002</v>
    <v>0.52780000000000005</v>
    <v>0.53</v>
    <v>2.0825E-2</v>
    <v>BRL</v>
    <v>A Brasilagro Companhia Brasileira de Propriedades Agricolas (Brasilagro) é uma empresa com sede no Brasil envolvida na produção de safras. As atividades da Companhia estão divididas em seis segmentos de negócios: Imóveis, Grãos, Cana-de-açúcar, Pecuária, Algodão e Outros. A divisão de Real Estate tem como foco a compra, venda e locação de imóveis, terrenos e edifícios em áreas rurais e urbanas. O segmento de grãos se dedica à produção e comercialização de soja e milho. A divisão de cana-de-açúcar oferece a venda de cana crua. O segmento de pecuária cria e distribui bezerros de corte após o desmame. A divisão de algodão é especializada na produção e comercialização de algodão em pluma e caroço. A divisão Outros inclui serviços relacionados à atividade agrícola. A Empresa opera várias fazendas no Brasil. Controla a Jaborandi Agricola Ltda, Imobiliaria Araucaria Ltda e Imobiliaria Cremaq Ltda, entre outras.</v>
    <v>B3 - Brazil Stock Exchange</v>
    <v>BVMF</v>
    <v>BVMF</v>
    <v>Avenida Brigadeiro Faria Lima, 1.309, 5 andar, SAO PAULO, SAO PAULO, 01.452-002 BR</v>
    <v>26.17</v>
    <v>Food &amp; Tobacco</v>
    <v>Stock</v>
    <v>45275.879861469533</v>
    <v>24</v>
    <v>25.43</v>
    <v>2679438000</v>
    <v>Brasilagro - Companhia Brasileira de Propriedades Agrícolas</v>
    <v>Brasilagro - Companhia Brasileira de Propriedades Agrícolas</v>
    <v>25.45</v>
    <v>25.45</v>
    <v>25.98</v>
    <v>102683400</v>
    <v>AGRO3</v>
    <v>Brasilagro - Companhia Brasileira de Propriedades Agrícolas (BVMF:AGRO3)</v>
    <v>614000</v>
    <v>423410</v>
    <v>2005</v>
  </rv>
  <rv s="2">
    <v>25</v>
  </rv>
  <rv s="0">
    <v>https://www.bing.com/financeapi/forcetrigger?t=apmo1h&amp;q=BVMF%3aGOAU4&amp;form=skydnc</v>
    <v>Learn more on Bing</v>
  </rv>
  <rv s="3">
    <v>pt-BR</v>
    <v>apmo1h</v>
    <v>268435456</v>
    <v>1</v>
    <v>Powered by Refinitiv</v>
    <v>5</v>
    <v>METALURGICA GERDAU S.A. (BVMF:GOAU4)</v>
    <v>2</v>
    <v>6</v>
    <v>Finance</v>
    <v>4</v>
    <v>12.91</v>
    <v>9.19</v>
    <v>1.1209</v>
    <v>-0.19</v>
    <v>-1.7824E-2</v>
    <v>BRL</v>
    <v>A Metalúrgica Gerdau S.A., anteriormente Metalúrgica Hugo Gerdau S.A., é uma empresa brasileira que se dedica ao setor de produção de aço. A Empresa se concentra na fabricação de itens de aço longo e plano, essencialmente através do processo de fabricação em fornos elétricos, a partir de sucata de metal e ferro-gusa comprado, bem como na produção de aço a partir de minério de ferro em alto-forno e por redução direta. Suas atividades se dividem em quatro segmentos: Operações no Brasil, Operações na América do Norte, Operações na América Latina e Unidade de aço especial. Seus produtos são distribuídos em diversos setores, como da construção civil, agricultura e indústria automotiva, e a Empresa opera fábricas no Brasil, Argentina, Chile, Colômbia, México, Peru, Venezuela, Estados Unidos, Canadá, Espanha e Índia, entre outros.</v>
    <v>45000</v>
    <v>B3 - Brazil Stock Exchange</v>
    <v>BVMF</v>
    <v>BVMF</v>
    <v>Avenida Doutora Ruth Cardoso, 8.501,8 andar, Pinheiros, SAO PAULO, SAO PAULO, 05.425-070 BR</v>
    <v>10.75</v>
    <v>Metals &amp; Mining</v>
    <v>Stock</v>
    <v>45275.883698935155</v>
    <v>27</v>
    <v>10.47</v>
    <v>10956220000</v>
    <v>METALURGICA GERDAU S.A.</v>
    <v>METALURGICA GERDAU S.A.</v>
    <v>10.65</v>
    <v>10.66</v>
    <v>10.47</v>
    <v>1033841000</v>
    <v>GOAU4</v>
    <v>METALURGICA GERDAU S.A. (BVMF:GOAU4)</v>
    <v>27671600</v>
    <v>10152690</v>
    <v>1901</v>
  </rv>
  <rv s="2">
    <v>28</v>
  </rv>
  <rv s="0">
    <v>https://www.bing.com/financeapi/forcetrigger?t=apms77&amp;q=BVMF%3aITSA4&amp;form=skydnc</v>
    <v>Learn more on Bing</v>
  </rv>
  <rv s="3">
    <v>pt-BR</v>
    <v>apms77</v>
    <v>268435456</v>
    <v>1</v>
    <v>Powered by Refinitiv</v>
    <v>5</v>
    <v>ITAUSA S.A. (BVMF:ITSA4)</v>
    <v>2</v>
    <v>6</v>
    <v>Finance</v>
    <v>4</v>
    <v>10.19</v>
    <v>6.92</v>
    <v>1.0047999999999999</v>
    <v>0.01</v>
    <v>9.8719999999999993E-4</v>
    <v>BRL</v>
    <v>Itausa Investimentos Itau SA é uma empresa sediada no Brasil e tem como atividade principal o setor bancário. As atividades da Companhia estão divididas em dois segmentos de negócios: Financeiro e Industrial. A divisão Financeiral concentra-se na gestão do Itau Unibanco Holding SA, uma instituição bancária que oferece produtos e serviços financeiros, como empréstimos, cartões de crédito, contas correntes, apólices de seguros, ferramentas de investimento, corretagem de valores mobiliários, consultoria de tesouraria e investimentos para clientes individuais e empresas. A divisão Industrial é responsável pela operação da Itautec SA, que fabrica equipamentos de automação comercial e bancária, além de prestar serviços de tecnologia da informação (TI); Duratex SA, que produz painéis de madeira, louças sanitárias e metais sanitários, e Alpargatas, que produz calçados sob as marcas Juntas, Havaianas e Dupe, entre outros.</v>
    <v>127000</v>
    <v>B3 - Brazil Stock Exchange</v>
    <v>BVMF</v>
    <v>BVMF</v>
    <v>Avenida Paulista, 1938, 5Th Floor, Bela Vista, SAO PAULO, SAO PAULO, 01.310-200 BR</v>
    <v>10.19</v>
    <v>Banking Services</v>
    <v>Stock</v>
    <v>45275.883699409373</v>
    <v>30</v>
    <v>9.98</v>
    <v>105152000000</v>
    <v>ITAUSA S.A.</v>
    <v>ITAUSA S.A.</v>
    <v>10.15</v>
    <v>10.130000000000001</v>
    <v>10.14</v>
    <v>10328150000</v>
    <v>ITSA4</v>
    <v>ITAUSA S.A. (BVMF:ITSA4)</v>
    <v>61849200</v>
    <v>21990850</v>
    <v>1966</v>
  </rv>
  <rv s="2">
    <v>31</v>
  </rv>
  <rv s="0">
    <v>https://www.bing.com/financeapi/forcetrigger?t=apnatc&amp;q=BVMF%3aSANB11&amp;form=skydnc</v>
    <v>Learn more on Bing</v>
  </rv>
  <rv s="4">
    <v>pt-BR</v>
    <v>apnatc</v>
    <v>268435456</v>
    <v>1</v>
    <v>Powered by Refinitiv</v>
    <v>7</v>
    <v>BCO SANTANDER UNT (BVMF:SANB11)</v>
    <v>8</v>
    <v>9</v>
    <v>Finance</v>
    <v>4</v>
    <v>32.43</v>
    <v>24.04</v>
    <v>-0.39</v>
    <v>-1.2263999999999999E-2</v>
    <v>BRL</v>
    <v>B3 - Brazil Stock Exchange</v>
    <v>BVMF</v>
    <v>32.03</v>
    <v>ETF</v>
    <v>45275.879861145309</v>
    <v>33</v>
    <v>31.41</v>
    <v>BCO SANTANDER UNT</v>
    <v>31.9</v>
    <v>31.8</v>
    <v>31.41</v>
    <v>SANB11</v>
    <v>BCO SANTANDER UNT (BVMF:SANB11)</v>
    <v>2663500</v>
  </rv>
  <rv s="2">
    <v>34</v>
  </rv>
  <rv s="0">
    <v>https://www.bing.com/financeapi/forcetrigger?t=aplz4c&amp;q=BVMF%3aBBSE3&amp;form=skydnc</v>
    <v>Learn more on Bing</v>
  </rv>
  <rv s="3">
    <v>pt-BR</v>
    <v>aplz4c</v>
    <v>268435456</v>
    <v>1</v>
    <v>Powered by Refinitiv</v>
    <v>5</v>
    <v>BB Seguridade Participações S.A. (BVMF:BBSE3)</v>
    <v>2</v>
    <v>6</v>
    <v>Finance</v>
    <v>4</v>
    <v>34.549999999999997</v>
    <v>27.09</v>
    <v>0.63180000000000003</v>
    <v>0.43</v>
    <v>1.359E-2</v>
    <v>BRL</v>
    <v>A BB Seguridade Participações S.A. é uma empresa brasileira que atua no setor de seguros. As atividades da empresa se dividem em dois segmentos: Seguros e Corretagem. A divisão Seguros oferece seguros de vida, propriedade e acidentes, veículos, riscos especiais, financeiro e transporte, planos odontológicos, de previdência privada e de capitalização, bem como resseguro. A divisão Corretagem concentra-se na corretagem de seguros, gestão dos planos de previdência e capitalização, bem como na promoção de produtos de seguros e resseguros. Além disso, presta consultoria relacionada à seleção de seguros. As subsidiárias da empresa incluem a BB Seguros Participações S.A. e a BB Cor Participações S.A. A empresa é controlada pelo BANCO DO BRASIL S.A.</v>
    <v>223</v>
    <v>B3 - Brazil Stock Exchange</v>
    <v>BVMF</v>
    <v>BVMF</v>
    <v>SAUN, Quadra 05, Bloco B, 3 andar Edificio Banco do Br, Asa Norte, BRASILIA, DISTRITO FEDERAL, 70.040-912 BR</v>
    <v>32.24</v>
    <v>Insurance</v>
    <v>Stock</v>
    <v>45275.880514640623</v>
    <v>36</v>
    <v>31.64</v>
    <v>64421850000</v>
    <v>BB Seguridade Participações S.A.</v>
    <v>BB Seguridade Participações S.A.</v>
    <v>31.64</v>
    <v>31.64</v>
    <v>32.07</v>
    <v>2000000000</v>
    <v>BBSE3</v>
    <v>BB Seguridade Participações S.A. (BVMF:BBSE3)</v>
    <v>7272300</v>
    <v>7641020</v>
    <v>2012</v>
  </rv>
  <rv s="2">
    <v>37</v>
  </rv>
  <rv s="0">
    <v>https://www.bing.com/financeapi/forcetrigger?t=apma5r&amp;q=BVMF%3aCMIG4&amp;form=skydnc</v>
    <v>Learn more on Bing</v>
  </rv>
  <rv s="3">
    <v>pt-BR</v>
    <v>apma5r</v>
    <v>268435456</v>
    <v>1</v>
    <v>Powered by Refinitiv</v>
    <v>5</v>
    <v>Companhia Energética de Minas Gerais - CEMIG (BVMF:CMIG4)</v>
    <v>2</v>
    <v>6</v>
    <v>Finance</v>
    <v>4</v>
    <v>13.63</v>
    <v>9.2899999999999991</v>
    <v>0.91720000000000002</v>
    <v>-7.0000000000000007E-2</v>
    <v>-6.13E-3</v>
    <v>BRL</v>
    <v>A Companhia Energética de Minas Gerais-CEMIG é uma holding que atua na geração, transmissão e distribuição de energia elétrica. Os segmentos da empresa incluem Geração, Transmissão, Distribuição, Telecom, Gás e Outros. A Companhia, por meio de suas participações em controladas ou controladas em conjunto, tem por objeto a atividade de construção e operação de sistemas de comercialização de energia elétrica, bem como diversos ramos da energia e telecomunicações, para fins de exploração comercial. Seu negócio de transmissão de energia elétrica consiste no transporte de energia das instalações onde é gerada até os pontos de consumo, redes de distribuição e Consumidores Livres. Sua operação de distribuição consiste na transferência de energia elétrica das subestações de distribuição aos consumidores finais. Atua também em negócios como telecomunicações, consultoria em soluções energéticas e aquisição, transporte e distribuição de gás e seus subprodutos e derivados.</v>
    <v>4969</v>
    <v>B3 - Brazil Stock Exchange</v>
    <v>BVMF</v>
    <v>BVMF</v>
    <v>Avenida Barbacena, 1200, 16 / B1, Santo Agostinho, BELO HORIZONTE, MINAS GERAIS, 30.190-131 BR</v>
    <v>11.75</v>
    <v>Electrical Utilities &amp; IPPs</v>
    <v>Stock</v>
    <v>45275.883698124999</v>
    <v>39</v>
    <v>11.35</v>
    <v>27852940000</v>
    <v>Companhia Energética de Minas Gerais - CEMIG</v>
    <v>Companhia Energética de Minas Gerais - CEMIG</v>
    <v>11.68</v>
    <v>11.42</v>
    <v>11.35</v>
    <v>2201371000</v>
    <v>CMIG4</v>
    <v>Companhia Energética de Minas Gerais - CEMIG (BVMF:CMIG4)</v>
    <v>31488800</v>
    <v>16986270</v>
    <v>1952</v>
  </rv>
  <rv s="2">
    <v>40</v>
  </rv>
  <rv s="0">
    <v>https://www.bing.com/financeapi/forcetrigger?t=c5nr77&amp;q=BVMF%3aAURE3&amp;form=skydnc</v>
    <v>Learn more on Bing</v>
  </rv>
  <rv s="1">
    <v>pt-BR</v>
    <v>c5nr77</v>
    <v>268435456</v>
    <v>1</v>
    <v>Powered by Refinitiv</v>
    <v>0</v>
    <v>Auren Energia S.A. (BVMF:AURE3)</v>
    <v>2</v>
    <v>3</v>
    <v>Finance</v>
    <v>4</v>
    <v>13.79</v>
    <v>11.11</v>
    <v>0.39800000000000002</v>
    <v>0.04</v>
    <v>2.9740000000000001E-3</v>
    <v>BRL</v>
    <v>A Auren Energia SA, anteriormente VTRM Energia Participações AS, é uma holding de energia sediada no Brasil focada em investir e desenvolver a geração de energia limpa no Brasil. O objetivo da Companhia e de suas controladas é o planejamento, construção, instalação, operação e manutenção de sistemas de geração de energia eólica e hidrelétrica, bem como a comercialização da energia produzida por esses sistemas. As operações da Auren Energia estão divididas em três segmentos de negócios, o segmento de Geração de Energia Eólica, o segmento de Geração e Comercialização de Energia Hidrelétrica e o segmento de Holding. A Companhia possui diversas subsidiárias, incluindo as Ventos de Santa Alexandrina Energias Renováveis S.A. e Helios III Geração de Energia Ltda.</v>
    <v>B3 - Brazil Stock Exchange</v>
    <v>BVMF</v>
    <v>BVMF</v>
    <v>Av. dra Ruth Cardoso, 8.501 2 andar, sala 11, Pinheiros, SAO PAULO, SAO PAULO, 05.425-070 BR</v>
    <v>13.49</v>
    <v>Electrical Utilities &amp; IPPs</v>
    <v>Stock</v>
    <v>45275.000034722223</v>
    <v>42</v>
    <v>13.39</v>
    <v>13490000000</v>
    <v>Auren Energia S.A.</v>
    <v>Auren Energia S.A.</v>
    <v>13.45</v>
    <v>13.45</v>
    <v>13.49</v>
    <v>1000000000</v>
    <v>AURE3</v>
    <v>Auren Energia S.A. (BVMF:AURE3)</v>
    <v>3217900</v>
    <v>7341280</v>
    <v>2017</v>
  </rv>
  <rv s="2">
    <v>43</v>
  </rv>
  <rv s="0">
    <v>https://www.bing.com/financeapi/forcetrigger?t=apmnm7&amp;q=BVMF%3aGGBR4&amp;form=skydnc</v>
    <v>Learn more on Bing</v>
  </rv>
  <rv s="3">
    <v>pt-BR</v>
    <v>apmnm7</v>
    <v>268435456</v>
    <v>1</v>
    <v>Powered by Refinitiv</v>
    <v>5</v>
    <v>GERDAU S.A. (BVMF:GGBR4)</v>
    <v>2</v>
    <v>6</v>
    <v>Finance</v>
    <v>4</v>
    <v>30.24</v>
    <v>20.8</v>
    <v>1.0693999999999999</v>
    <v>-0.24</v>
    <v>-1.0225999999999999E-2</v>
    <v>BRL</v>
    <v>A Gerdau S.A. (Gerdau) é uma fabricante de aços longos nas Américas do Norte e do Sul. A Companhia atua na produção e comercialização de produtos siderúrgicos em geral, através de suas usinas localizadas na Argentina, Brasil, Canadá, Chile, Colômbia, Espanha, Estados Unidos, Guatemala, Índia, México, Peru, República Dominicana, Uruguai e Venezuela. Seus segmentos são Operações Brasil, que incluem operações de ferro e aço no Brasil, com exceção de Aços Especiais, e a operação de carvão metalúrgico e coque na Colômbia; Operações na América do Norte, que incluem todas as operações na América do Norte, exceto as do México e Aços Especiais; Operações na América do Sul, que incluem todas as operações na América do Sul, exceto Brasil e a operação de carvão metalúrgico e coque na Colômbia; e Operações Aços Especiais, incluindo operações de aços especiais no Brasil, Espanha, Estados Unidos e Índia. Fornece aos seus clientes uma gama de produtos, incluindo produtos semi-acabados de minério de ferro.</v>
    <v>40061</v>
    <v>B3 - Brazil Stock Exchange</v>
    <v>BVMF</v>
    <v>BVMF</v>
    <v>Avenida Doutora Ruth Cardoso, 8.501, 8 andar, Pinheiros, SAO PAULO, SAO PAULO, 05.425-070 BR</v>
    <v>23.58</v>
    <v>Metals &amp; Mining</v>
    <v>Stock</v>
    <v>45275.879861111112</v>
    <v>45</v>
    <v>22.91</v>
    <v>39892230000</v>
    <v>GERDAU S.A.</v>
    <v>GERDAU S.A.</v>
    <v>23.25</v>
    <v>23.47</v>
    <v>23.23</v>
    <v>1757067000</v>
    <v>GGBR4</v>
    <v>GERDAU S.A. (BVMF:GGBR4)</v>
    <v>17719800</v>
    <v>10190500</v>
    <v>1961</v>
  </rv>
  <rv s="2">
    <v>46</v>
  </rv>
  <rv s="0">
    <v>https://www.bing.com/financeapi/forcetrigger?t=apmgoc&amp;q=BVMF%3aEGIE3&amp;form=skydnc</v>
    <v>Learn more on Bing</v>
  </rv>
  <rv s="3">
    <v>pt-BR</v>
    <v>apmgoc</v>
    <v>268435456</v>
    <v>1</v>
    <v>Powered by Refinitiv</v>
    <v>5</v>
    <v>ENGIE BRASIL ENERGIA S.A. (BVMF:EGIE3)</v>
    <v>2</v>
    <v>6</v>
    <v>Finance</v>
    <v>4</v>
    <v>44.97</v>
    <v>33.96</v>
    <v>0.62390000000000001</v>
    <v>0.21</v>
    <v>4.6979999999999999E-3</v>
    <v>BRL</v>
    <v>A ENGIE Brasil Energia S.A., anteriormente Tractebel Energia S.A., é uma concessionária de serviços públicos independente. A Companhia atua no ramo de geração e comercialização de energia elétrica. A empresa desenvolve e opera usinas de energia. A Companhia instala e opera usinas movidas a fontes convencionais de energia, como hidrelétricas, termelétricas e unidades complementares, pequenas centrais hidrelétricas e eólica, biomassa e fotovoltaica. A capacidade instalada da Companhia, incluindo suas participações em consórcios de geração de energia, é de aproximadamente 7.000 megawatts. O parque gerador em operação da Companhia é composto por 29 usinas, sendo nove hidrelétricas, sete termelétricas (três a carvão, três biomassa e uma a gás natural), três pequenas centrais hidrelétricas (PCH), nove eólicas e uma fotovoltaica Planta de energia solar. A Companhia é controlada pela ENGIE Brasil Participações Ltda.</v>
    <v>1215</v>
    <v>B3 - Brazil Stock Exchange</v>
    <v>BVMF</v>
    <v>BVMF</v>
    <v>Rua Paschoal Apostolo Pitsica, 5064, Agronomica, FLORIANOPOLIS, SANTA CATARINA, 88.025-255 BR</v>
    <v>44.97</v>
    <v>Electrical Utilities &amp; IPPs</v>
    <v>Stock</v>
    <v>45275.88053415469</v>
    <v>48</v>
    <v>44.1</v>
    <v>36804340000</v>
    <v>ENGIE BRASIL ENERGIA S.A.</v>
    <v>ENGIE BRASIL ENERGIA S.A.</v>
    <v>44.79</v>
    <v>44.7</v>
    <v>44.91</v>
    <v>815927700</v>
    <v>EGIE3</v>
    <v>ENGIE BRASIL ENERGIA S.A. (BVMF:EGIE3)</v>
    <v>2453400</v>
    <v>1792730</v>
    <v>1998</v>
  </rv>
  <rv s="2">
    <v>49</v>
  </rv>
  <rv s="0">
    <v>https://www.bing.com/financeapi/forcetrigger?t=apm1nm&amp;q=BVMF%3aBMEB4&amp;form=skydnc</v>
    <v>Learn more on Bing</v>
  </rv>
  <rv s="3">
    <v>pt-BR</v>
    <v>apm1nm</v>
    <v>268435456</v>
    <v>1</v>
    <v>Powered by Refinitiv</v>
    <v>5</v>
    <v>Banco Mercantil do Brasil S.A. (BVMF:BMEB4)</v>
    <v>2</v>
    <v>6</v>
    <v>Finance</v>
    <v>4</v>
    <v>16.05</v>
    <v>8.98</v>
    <v>0.38069999999999998</v>
    <v>-0.01</v>
    <v>-6.5920000000000009E-4</v>
    <v>BRL</v>
    <v>O Banco Mercantil do Brasil S.A. é um banco de varejo brasileiro. Possui clientes individuais e corporativos. O Banco oferece gestão de ativos, investimentos em títulos, seguros, cartões de crédito e empréstimos, entre outros. Em 31 de dezembro de 2011, o Banco operava uma rede de 165 filiais e uma agência estrangeira nas Ilhas Cayman. Em 31 de dezembro de 2011, o Banco possuía oito subsidiárias: Banco Mercantil de Investimentos S.A.; Mercantil do Brasil Administradora e Corretora de Seguros e Previdência Privada S.A.; Mercantil do Brasil Corretora S.A. - Câmbio, Títulos e Valores Mobiliários; Mercantil do Brasil Distribuidora S.A. - Títulos e Valores Mobiliários; Mercantil do Brasil Financeira S.A. - Crédito, Financiamento e Investimentos; Mercantil do Brasil Imobiliária S.A.; Mercantil do Brasil Empreendimentos Imobiliários S.A.; e Mercantil do Brasil Leasing S.A. - Arrendamento Mercantil.</v>
    <v>2958</v>
    <v>B3 - Brazil Stock Exchange</v>
    <v>BVMF</v>
    <v>BVMF</v>
    <v>Rua Rio De Janeiro, 680, Centro, BELO HORIZONTE, MINAS GERAIS, 30.160-912 BR</v>
    <v>15.75</v>
    <v>Banking Services</v>
    <v>Stock</v>
    <v>45275.875000010936</v>
    <v>51</v>
    <v>15.16</v>
    <v>1683923000</v>
    <v>Banco Mercantil do Brasil S.A.</v>
    <v>Banco Mercantil do Brasil S.A.</v>
    <v>15.38</v>
    <v>15.17</v>
    <v>15.16</v>
    <v>104831600</v>
    <v>BMEB4</v>
    <v>Banco Mercantil do Brasil S.A. (BVMF:BMEB4)</v>
    <v>16300</v>
    <v>12590</v>
    <v>1940</v>
  </rv>
  <rv s="2">
    <v>52</v>
  </rv>
  <rv s="0">
    <v>https://www.bing.com/financeapi/forcetrigger?t=apmb7w&amp;q=BVMF%3aCPLE6&amp;form=skydnc</v>
    <v>Learn more on Bing</v>
  </rv>
  <rv s="3">
    <v>pt-BR</v>
    <v>apmb7w</v>
    <v>268435456</v>
    <v>1</v>
    <v>Powered by Refinitiv</v>
    <v>5</v>
    <v>COMPANHIA PARANAENSE DE ENERGIA (BVMF:CPLE6)</v>
    <v>2</v>
    <v>6</v>
    <v>Finance</v>
    <v>4</v>
    <v>10.08</v>
    <v>6.31</v>
    <v>0.80459999999999998</v>
    <v>0</v>
    <v>0</v>
    <v>BRL</v>
    <v>A COMPANHIA PARANAENSE DE ENERGIA está envolvida na geração, transmissão, distribuição e venda de energia elétrica no Estado do Paraná. A Empresa também presta serviços de telecomunicações e outros serviços. Seus segmentos são Geração e Transmissão de Energia, Distribuição e Venda de Energia, Telecomunicações, Gás e Empresa Holding. O segmento de Geração e Transmissão de Energia inclui a geração de energia elétrica de usinas hidrelétricas, eólicas e térmicas; o transporte e a transformação da energia gerada pela Empresa, bem como a construção, operação e manutenção de todas as subestações e linhas de transmissão. O segmento de Distribuição e Venda de Energia inclui a distribuição e venda de energia elétrica, bem como a operação e manutenção da infraestrutura de distribuição. O segmento de Telecomunicações inclui serviços de telecomunicações e comunicações em geral. O segmento de Gás inclui o serviço público de distribuição de gás natural canalizado. O segmento de Empresa Holding inclui participação em outras empresas.</v>
    <v>5830</v>
    <v>B3 - Brazil Stock Exchange</v>
    <v>BVMF</v>
    <v>BVMF</v>
    <v>Rua Jose Izidoro Biazetto, n 158 Bloco A, Mossungue, CURITIBA, PARANA, 81.200-240 BR</v>
    <v>10.07</v>
    <v>Electrical Utilities &amp; IPPs</v>
    <v>Stock</v>
    <v>45275.880464976559</v>
    <v>54</v>
    <v>9.75</v>
    <v>28778580000</v>
    <v>COMPANHIA PARANAENSE DE ENERGIA</v>
    <v>COMPANHIA PARANAENSE DE ENERGIA</v>
    <v>10.050000000000001</v>
    <v>9.93</v>
    <v>9.93</v>
    <v>2982811000</v>
    <v>CPLE6</v>
    <v>COMPANHIA PARANAENSE DE ENERGIA (BVMF:CPLE6)</v>
    <v>29532700</v>
    <v>20534270</v>
    <v>1954</v>
  </rv>
  <rv s="2">
    <v>55</v>
  </rv>
  <rv s="0">
    <v>https://www.bing.com/financeapi/forcetrigger?t=apn852&amp;q=BVMF%3aRANI3&amp;form=skydnc</v>
    <v>Learn more on Bing</v>
  </rv>
  <rv s="3">
    <v>pt-BR</v>
    <v>apn852</v>
    <v>268435456</v>
    <v>1</v>
    <v>Powered by Refinitiv</v>
    <v>5</v>
    <v>IRANI PAPEL E EMBALAGEM S.A. (BVMF:RANI3)</v>
    <v>2</v>
    <v>6</v>
    <v>Finance</v>
    <v>4</v>
    <v>13.02</v>
    <v>6.94</v>
    <v>0.76919999999999999</v>
    <v>-0.04</v>
    <v>-3.5870000000000003E-3</v>
    <v>BRL</v>
    <v>A Irani Papel e Embalagem SA, anteriormente conhecida como Celulose Irani SA, (Irani) é uma empresa brasileira que atua principalmente na indústria de papel. As atividades da Companhia estão divididas em três linhas de negócios: segmento Embalagem de Papelão Ondulado (Embalagem PO), que fabrica caixas e chapas de papelão ondulado; Segmento de Papel para Embalagem, que produz papéis Kraft de alta e baixa gramatura e papel reciclado; RS Segmento Florestal e Resinas, por meio do qual a Companhia cultiva pinus, comercializa madeira e produz resina extraída do pinus, que é utilizada como matéria-prima para a produção de alcatrão e terebintina. A Irani possui várias subsidiárias, como a Iraflor Comércio de Madeiras Ltda, a Irani Geração de Energia Sustentavel Ltda, a HGE Geração de Energia Sustentavel SA e a Hsul Florestal SA.</v>
    <v>2362</v>
    <v>B3 - Brazil Stock Exchange</v>
    <v>BVMF</v>
    <v>BVMF</v>
    <v>Rua General Joao Manoel, 157 9 andar, PORTO ALEGRE, RIO GRANDE DO SUL, 90.010-030 BR</v>
    <v>11.24</v>
    <v>Containers &amp; Packaging</v>
    <v>Stock</v>
    <v>45275.879166863284</v>
    <v>57</v>
    <v>10.95</v>
    <v>2864695000</v>
    <v>IRANI PAPEL E EMBALAGEM S.A.</v>
    <v>IRANI PAPEL E EMBALAGEM S.A.</v>
    <v>11.21</v>
    <v>11.15</v>
    <v>11.11</v>
    <v>256720200</v>
    <v>RANI3</v>
    <v>IRANI PAPEL E EMBALAGEM S.A. (BVMF:RANI3)</v>
    <v>726000</v>
    <v>1233070</v>
    <v>1941</v>
  </rv>
  <rv s="2">
    <v>58</v>
  </rv>
  <rv s="0">
    <v>https://www.bing.com/financeapi/forcetrigger?t=apmuyc&amp;q=BVMF%3aLEVE3&amp;form=skydnc</v>
    <v>Learn more on Bing</v>
  </rv>
  <rv s="3">
    <v>pt-BR</v>
    <v>apmuyc</v>
    <v>268435456</v>
    <v>1</v>
    <v>Powered by Refinitiv</v>
    <v>5</v>
    <v>MAHLE Metal Leve S.A (BVMF:LEVE3)</v>
    <v>2</v>
    <v>6</v>
    <v>Finance</v>
    <v>4</v>
    <v>39.409999999999997</v>
    <v>17.36</v>
    <v>0.85750000000000004</v>
    <v>-0.7</v>
    <v>-1.9713000000000001E-2</v>
    <v>BRL</v>
    <v>A MAHLE Metal Leve S.A. é uma empresa brasileira dedicada essencialmente à fabricação de peças para motores automotivos. As atividades da Empresa se dividem em dois segmentos comerciais: Componentes do motor e Filtros. A divisão Componentes do motor produz peças para motores de combustão interna e veículos automotores, como anéis, sensores, balancins, varetas, pedivelas, buchas, mangas do cilindro, tampas de rolamento, conjuntos de balancins, coroas, injetores, sincronizadores, juntas universais, eixos, engrenagens, guias e assentos de válvula, pistões, impulsores de bombas de água e óleo, e eixos e polias do pistão. A divisão Filtros fabrica vários tipos de filtros, como filtros de combustível, ar, óleo, de cabine e prensa, usados em veículos, e aplicados na indústria, estações de serviços automobilísticos, transporte de passageiros e de carga, terraplanagem, terminais de pesca e fazendas. A Empresa é indiretamente controlada pela Mahle Industriebeteiligungen GmbH.</v>
    <v>7514</v>
    <v>B3 - Brazil Stock Exchange</v>
    <v>BVMF</v>
    <v>BVMF</v>
    <v>Av. Ernst MAHLE, 2000, Mombaca, MOGI GUACU, SAO PAULO, 13.849-050 BR</v>
    <v>36</v>
    <v>Automobiles &amp; Auto Parts</v>
    <v>Stock</v>
    <v>45275.879861608591</v>
    <v>60</v>
    <v>34.5</v>
    <v>4738845000</v>
    <v>MAHLE Metal Leve S.A</v>
    <v>MAHLE Metal Leve S.A</v>
    <v>35.700000000000003</v>
    <v>35.51</v>
    <v>34.81</v>
    <v>135539000</v>
    <v>LEVE3</v>
    <v>MAHLE Metal Leve S.A (BVMF:LEVE3)</v>
    <v>616300</v>
    <v>649970</v>
    <v>1950</v>
  </rv>
  <rv s="2">
    <v>61</v>
  </rv>
  <rv s="0">
    <v>https://www.bing.com/financeapi/forcetrigger?t=apn4gh&amp;q=BVMF%3aPETR4&amp;form=skydnc</v>
    <v>Learn more on Bing</v>
  </rv>
  <rv s="3">
    <v>pt-BR</v>
    <v>apn4gh</v>
    <v>268435456</v>
    <v>1</v>
    <v>Powered by Refinitiv</v>
    <v>5</v>
    <v>Petróleo Brasileiro S.A. (Petrobras) (BVMF:PETR4)</v>
    <v>2</v>
    <v>6</v>
    <v>Finance</v>
    <v>4</v>
    <v>37.43</v>
    <v>16.18</v>
    <v>1.3129</v>
    <v>0.08</v>
    <v>2.2650000000000001E-3</v>
    <v>BRL</v>
    <v>A PETRÓLEO BRASILEIRO S.A. - PETROBRAS é uma empresa especializada na indústria de petróleo, gás natural e energia. A Empresa está envolvida na prospecção, perfuração, refinação, transformação, comercialização e transporte de petróleo bruto proveniente da produção de campos petrolíferos onshore e offshore e de xisto ou outras rochas. Seus segmentos incluem Exploração e Produção, que abrange as atividades de exploração, desenvolvimento e produção de petróleo bruto, gás natural líquido e gás natural; Refinação, Transporte e Marketing, que abrange as atividades de refinação, logística, transporte e comercialização de petróleo, exportação de etanol e extração e processamento de xistos; Gás e Energia, que se dedica ao transporte e comercialização de gás natural produzido no Brasil e gás natural importado; Biocombustíveis, que abrange as atividades de produção de biodiesel e seus co-produtos, e atividades relacionadas ao etanol; Distribuição, que inclui as atividades de sua subsidiária Petrobras Distribuidora S.A. e Corporativa.</v>
    <v>45149</v>
    <v>B3 - Brazil Stock Exchange</v>
    <v>BVMF</v>
    <v>BVMF</v>
    <v>Av. Republica do Chile, n 65, 24 andar, Centro, Rio de Janeiro, RIO DE JANEIRO, 20.031-912 BR</v>
    <v>35.79</v>
    <v>Oil &amp; Gas</v>
    <v>Stock</v>
    <v>45275.883698553123</v>
    <v>63</v>
    <v>35</v>
    <v>475988900000</v>
    <v>Petróleo Brasileiro S.A. (Petrobras)</v>
    <v>Petróleo Brasileiro S.A. (Petrobras)</v>
    <v>35.28</v>
    <v>35.32</v>
    <v>35.4</v>
    <v>13044500000</v>
    <v>PETR4</v>
    <v>Petróleo Brasileiro S.A. (Petrobras) (BVMF:PETR4)</v>
    <v>56299400</v>
    <v>47525700</v>
    <v>1953</v>
  </rv>
  <rv s="2">
    <v>64</v>
  </rv>
  <rv s="0">
    <v>https://www.bing.com/financeapi/forcetrigger?t=c2yvmw&amp;q=BVMF%3aRAIZ4&amp;form=skydnc</v>
    <v>Learn more on Bing</v>
  </rv>
  <rv s="3">
    <v>pt-BR</v>
    <v>c2yvmw</v>
    <v>268435456</v>
    <v>1</v>
    <v>Powered by Refinitiv</v>
    <v>5</v>
    <v>Raízen S.A. (BVMF:RAIZ4)</v>
    <v>2</v>
    <v>6</v>
    <v>Finance</v>
    <v>4</v>
    <v>4.66</v>
    <v>2.2200000000000002</v>
    <v>1.321</v>
    <v>0.08</v>
    <v>2.1918000000000003E-2</v>
    <v>BRL</v>
    <v>A Raízen SA, anteriormente conhecida como Raízen Combustiveis SA, é uma empresa com sede no Brasil que atua no setor de energia. As atividades da Empresa são divididas em quatro linhas de negócios: Renováveis, Marketing e Serviços, Proximidade e Açúcar. A divisão Renewables atua na produção de etanol, etanol de segunda geração, bioeletricidade, biogás e bioprodutos. A divisão de Marketing e Serviços está focada na distribuição e venda de combustíveis para postos de gasolina da Shell, aeroportos e outros clientes Business-to-Business (B2B). A divisão Proximity está envolvida na operação de lojas de conveniência sob as marcas OXXO e Shell Select. A divisão Açúcar consiste na produção de açúcar, como cristalino, líquido, refinado, orgânico e Polarização Muito Alta (VHP), entre outros. A empresa atua no Brasil e na Argentina.</v>
    <v>44738</v>
    <v>B3 - Brazil Stock Exchange</v>
    <v>BVMF</v>
    <v>BVMF</v>
    <v>Avenida Almirante Barroso, n. 81, Sala 32B109 36 andar, Centro, RIO DE JANEIRO, RIO DE JANEIRO, 20.031-004 BR</v>
    <v>3.78</v>
    <v>Oil &amp; Gas</v>
    <v>Stock</v>
    <v>45275.883697731253</v>
    <v>66</v>
    <v>3.63</v>
    <v>5091108000</v>
    <v>Raízen S.A.</v>
    <v>Raízen S.A.</v>
    <v>3.7</v>
    <v>3.65</v>
    <v>3.73</v>
    <v>1358937000</v>
    <v>RAIZ4</v>
    <v>Raízen S.A. (BVMF:RAIZ4)</v>
    <v>45713000</v>
    <v>27428470</v>
    <v>1961</v>
  </rv>
  <rv s="2">
    <v>67</v>
  </rv>
  <rv s="0">
    <v>https://www.bing.com/financeapi/forcetrigger?t=apmsoc&amp;q=BVMF%3aJBSS3&amp;form=skydnc</v>
    <v>Learn more on Bing</v>
  </rv>
  <rv s="3">
    <v>pt-BR</v>
    <v>apmsoc</v>
    <v>268435456</v>
    <v>1</v>
    <v>Powered by Refinitiv</v>
    <v>5</v>
    <v>JBS S.A. (BVMF:JBSS3)</v>
    <v>2</v>
    <v>6</v>
    <v>Finance</v>
    <v>4</v>
    <v>24.53</v>
    <v>14.31</v>
    <v>0.47120000000000001</v>
    <v>-0.25</v>
    <v>-1.043E-2</v>
    <v>BRL</v>
    <v>A JBS S.A., antiga Friboi Ltda., é uma empresa estabelecida no Brasil, que atua principalmente no setor de processamento de carne. As atividades da empresa dividem-se em três segmentos de negócios: carne bovina, que realiza o abate e o armazenamento frio e fornece as instalações de processamento para a produção de conservantes de carne bovina, gordura, ração e produtos derivados; frango, inclusive carne de aves refrigeradas e cortes de carne fornecidos para cadeias de restaurantes, processadores de alimentos, distribuidores e supermercados, dentre outros, e carne suína, que inclui o abate, processamento, armazenamento frio de carne de produtos e derivados da carne suína. Seus produtos são distribuídos sob várias marcas, como Friboi, Swift e Bertin. Além disso, a empresa atua no curtimento de couro, na produção de latas de alumínio, na gestão de resíduos industriais, na produção de sabonete, glicerina e biodiesel, além de transporte, dentre outros. A empresa opera nos Estados Unidos, no Canadá, México, na Argentina e no Paraguai, dentre outros.</v>
    <v>260000</v>
    <v>B3 - Brazil Stock Exchange</v>
    <v>BVMF</v>
    <v>BVMF</v>
    <v>Av. Marginal Direita do Tiete, 500, Bloco 3 - 3 andar, Vila Jaguara, SAO PAULO, SAO PAULO, 05.118-100 BR</v>
    <v>24.23</v>
    <v>Food &amp; Tobacco</v>
    <v>Stock</v>
    <v>45275.880319999997</v>
    <v>69</v>
    <v>23.46</v>
    <v>52844920000</v>
    <v>JBS S.A.</v>
    <v>JBS S.A.</v>
    <v>24.13</v>
    <v>23.97</v>
    <v>23.72</v>
    <v>2218116000</v>
    <v>JBSS3</v>
    <v>JBS S.A. (BVMF:JBSS3)</v>
    <v>14649300</v>
    <v>6540450</v>
    <v>1998</v>
  </rv>
  <rv s="2">
    <v>70</v>
  </rv>
  <rv s="0">
    <v>https://www.bing.com/financeapi/forcetrigger?t=apmu2w&amp;q=BVMF%3aKLBN4&amp;form=skydnc</v>
    <v>Learn more on Bing</v>
  </rv>
  <rv s="3">
    <v>pt-BR</v>
    <v>apmu2w</v>
    <v>268435456</v>
    <v>1</v>
    <v>Powered by Refinitiv</v>
    <v>5</v>
    <v>KLABIN S.A. (BVMF:KLBN4)</v>
    <v>2</v>
    <v>6</v>
    <v>Finance</v>
    <v>4</v>
    <v>4.83</v>
    <v>3.41</v>
    <v>0.52880000000000005</v>
    <v>0.01</v>
    <v>2.2989999999999998E-3</v>
    <v>BRL</v>
    <v>A KLABIN S.A., junto com suas subsidiárias, atua em segmentos da indústria atendendo mercados nacionais e estrangeiros, fornecendo madeira, papel para embalagens, sacos de papel e caixas de papelão ondulado. Os segmentos operacionais da Empresa incluem os segmentos Florestal, Papel, Conversão e Celulose. O segmento Florestal envolve operações de plantio e cultivo de pinus e eucaliptos para abastecimento de fábricas de papel da Empresa. O segmento Florestal envolve também a venda de madeira (toras) a terceiros no mercado interno. O segmento de Papel envolve principalmente a produção e venda de papelão, papel para embalagem e rolos de papel reciclado nos mercados interno e externo. O segmento de Conversão envolve a produção e venda de caixas de papelão ondulado, cartão ondulado e sacos industriais nos mercados interno e externo. O segmento de Celulose envolve a operação do Projeto Puma.</v>
    <v>14207</v>
    <v>B3 - Brazil Stock Exchange</v>
    <v>BVMF</v>
    <v>BVMF</v>
    <v>Avenida Brigadeiro Faria Lima, 3600, 3, 4 E 5 Andares, Itaim Bibi, SAO PAULO, SAO PAULO, 04.538-132 BR</v>
    <v>4.43</v>
    <v>Containers &amp; Packaging</v>
    <v>Stock</v>
    <v>45275.87986164297</v>
    <v>72</v>
    <v>4.29</v>
    <v>24580740000</v>
    <v>KLABIN S.A.</v>
    <v>KLABIN S.A.</v>
    <v>4.3499999999999996</v>
    <v>4.3499999999999996</v>
    <v>4.3600000000000003</v>
    <v>1123578000</v>
    <v>KLBN4</v>
    <v>KLABIN S.A. (BVMF:KLBN4)</v>
    <v>2356200</v>
    <v>3345410</v>
    <v>1978</v>
  </rv>
  <rv s="2">
    <v>73</v>
  </rv>
  <rv s="0">
    <v>https://www.bing.com/financeapi/forcetrigger?t=apmk77&amp;q=BVMF%3aFESA4&amp;form=skydnc</v>
    <v>Learn more on Bing</v>
  </rv>
  <rv s="3">
    <v>pt-BR</v>
    <v>apmk77</v>
    <v>268435456</v>
    <v>1</v>
    <v>Powered by Refinitiv</v>
    <v>5</v>
    <v>Companhia de Ferro Ligas da Bahia (Ferbasa) (BVMF:FESA4)</v>
    <v>2</v>
    <v>6</v>
    <v>Finance</v>
    <v>4</v>
    <v>59.77</v>
    <v>41.56</v>
    <v>0.66739999999999999</v>
    <v>0.19</v>
    <v>4.2199999999999998E-3</v>
    <v>BRL</v>
    <v>A Companhia de Ferro Ligas da Bahia Ferbasa é uma empresa sediada no Brasil, principalmente envolvida na produção e comercialização de ferroligas. A Companhia divide seus negócios em dois segmentos principais: Ligas de Cromo, que se dedica à fabricação e comercialização de ferroligas de cromo de alto e baixo carbono, e Silício, que inclui operações relacionadas à produção de ferroligas de silício. Além disso, a Companhia está envolvida na mineração de cromita; fabricação e comercialização de cal viva e cal hidratada; reflorestamento e produção de carvão vegetal e aproveitamento econômico dos resíduos sólidos gerados no processo de produção de ferroligas, incluindo a fabricação e comercialização de escória britada. Em 31 de dezembro de 2011, as subsidiárias da Companhia incluíam Mineração Vale do Jacurici SA, Reflora - Reflorestadora e Agrícola SA, Indústria de Minerios Damacal Ltda e Silício de Alta Pureza da Bahia SA - Silbasa.</v>
    <v>3220</v>
    <v>B3 - Brazil Stock Exchange</v>
    <v>BVMF</v>
    <v>BVMF</v>
    <v>Estrada de Santiago, s/n, Sede, Santiago, POJUCA, BAHIA, 48.120-000 BR</v>
    <v>45.56</v>
    <v>Metals &amp; Mining</v>
    <v>Stock</v>
    <v>45275.893912037034</v>
    <v>75</v>
    <v>44.7</v>
    <v>4554570000</v>
    <v>Companhia de Ferro Ligas da Bahia (Ferbasa)</v>
    <v>Companhia de Ferro Ligas da Bahia (Ferbasa)</v>
    <v>45.02</v>
    <v>45.02</v>
    <v>45.21</v>
    <v>88320000</v>
    <v>FESA4</v>
    <v>Companhia de Ferro Ligas da Bahia (Ferbasa) (BVMF:FESA4)</v>
    <v>181100</v>
    <v>183870</v>
    <v>1961</v>
  </rv>
  <rv s="2">
    <v>76</v>
  </rv>
  <rv s="0">
    <v>https://www.bing.com/financeapi/forcetrigger?t=aplygh&amp;q=BVMF%3aBBAS3&amp;form=skydnc</v>
    <v>Learn more on Bing</v>
  </rv>
  <rv s="3">
    <v>pt-BR</v>
    <v>aplygh</v>
    <v>268435456</v>
    <v>1</v>
    <v>Powered by Refinitiv</v>
    <v>5</v>
    <v>BANCO DO BRASIL S.A. (BVMF:BBAS3)</v>
    <v>2</v>
    <v>6</v>
    <v>Finance</v>
    <v>4</v>
    <v>54.61</v>
    <v>27.4</v>
    <v>1.054</v>
    <v>1.28</v>
    <v>2.4001999999999999E-2</v>
    <v>BRL</v>
    <v>O BANCO DO BRASIL S.A. é uma empresa brasileira dedicada sobretudo ao setor financeiro. As atividades da Empresa estão divididas em cinco segmentos: bancário, investimentos, gestão de ativos, segurança e tipos de pagamento. O Banco também participa de outras atividades econômicas, como leasing e suporte operacional. O Banco tem clientes individuais e corporativos. Oferece uma variedade de produtos e serviços financeiros, como depósitos, contas poupança, gestão de ativos, empréstimos, e seguros de saúde, de vida e patrimonial. Além disso, oferece transações financeiras em várias formas, incluindo operações cambiais e atividades complementares, com ênfase na previdência privada, capitalização, valores mobiliários, corretagem, administração de cartões de crédito e de débito, consórcios, fundos de investimento e portfólios de gestão. O BANCO DO BRASIL S.A. atua nos mercados nacional e internacional.</v>
    <v>85953</v>
    <v>B3 - Brazil Stock Exchange</v>
    <v>BVMF</v>
    <v>BVMF</v>
    <v>SAUN QD 5 LT B, Asa Norte, BRASILIA, DISTRITO FEDERAL, 70.040-912 BR</v>
    <v>54.61</v>
    <v>Banking Services</v>
    <v>Stock</v>
    <v>45275.880439860935</v>
    <v>78</v>
    <v>52.82</v>
    <v>157168000000</v>
    <v>BANCO DO BRASIL S.A.</v>
    <v>BANCO DO BRASIL S.A.</v>
    <v>53.25</v>
    <v>53.33</v>
    <v>54.61</v>
    <v>2865417000</v>
    <v>BBAS3</v>
    <v>BANCO DO BRASIL S.A. (BVMF:BBAS3)</v>
    <v>18158500</v>
    <v>11075760</v>
    <v>1808</v>
  </rv>
  <rv s="2">
    <v>79</v>
  </rv>
  <rv s="0">
    <v>https://www.bing.com/financeapi/forcetrigger?t=apltsm&amp;q=BVMF%3aABCB4&amp;form=skydnc</v>
    <v>Learn more on Bing</v>
  </rv>
  <rv s="3">
    <v>pt-BR</v>
    <v>apltsm</v>
    <v>268435456</v>
    <v>1</v>
    <v>Powered by Refinitiv</v>
    <v>5</v>
    <v>Banco ABC Brasil S.A (BVMF:ABCB4)</v>
    <v>2</v>
    <v>6</v>
    <v>Finance</v>
    <v>4</v>
    <v>24.09</v>
    <v>14.98</v>
    <v>0.94210000000000005</v>
    <v>0.4</v>
    <v>1.6884999999999997E-2</v>
    <v>BRL</v>
    <v>O Banco ABC Brasil S.A. é uma instituição brasileira que atua no setor bancário. Suas atividades comerciais se concentram na gestão de empréstimos e outras operações de crédito, serviços de depósito e contas correntes para grandes e médias empresas e clientes institucionais. Além disso, o Banco é responsável pela promoção de operações de mercado de capitais e outros serviços bancários. O portfólio de produtos e serviços do Banco inclui empréstimos em moeda local e em moeda estrangeira, vários tipos de garantias, financiamento de comércio internacional, operações com derivativos, financiamento de investimentos, bem como consultoria em fusões e aquisições (F&amp;A), entre outros. O Banco atua por meio de uma rede de filiais no Brasil e no exterior através de uma filial no exterior localizada nas Ilhas Cayman. Suas subsidiárias incluem a ABC Brasil Administração e Participações Ltda. e a ABC Brasil Distribuidora de Títulos e Valores Mobiliários S.A. O Banco é indiretamente controlado pela Arab Banking Corporation BSC.</v>
    <v>441</v>
    <v>B3 - Brazil Stock Exchange</v>
    <v>BVMF</v>
    <v>BVMF</v>
    <v>Avenida Cidade Jardim, 803, 2 Andar, Itaim Bibi, SAO PAULO, SAO PAULO, 01.453-000 BR</v>
    <v>24.09</v>
    <v>Banking Services</v>
    <v>Stock</v>
    <v>45275.879861260939</v>
    <v>81</v>
    <v>23.63</v>
    <v>2853311000</v>
    <v>Banco ABC Brasil S.A</v>
    <v>Banco ABC Brasil S.A</v>
    <v>23.7</v>
    <v>23.69</v>
    <v>24.09</v>
    <v>117925600</v>
    <v>ABCB4</v>
    <v>Banco ABC Brasil S.A (BVMF:ABCB4)</v>
    <v>595300</v>
    <v>542840</v>
    <v>1983</v>
  </rv>
  <rv s="2">
    <v>82</v>
  </rv>
  <rv s="0">
    <v>https://www.bing.com/financeapi/forcetrigger?t=c1s56h&amp;q=BVMF%3aCXSE3&amp;form=skydnc</v>
    <v>Learn more on Bing</v>
  </rv>
  <rv s="3">
    <v>pt-BR</v>
    <v>c1s56h</v>
    <v>268435456</v>
    <v>1</v>
    <v>Powered by Refinitiv</v>
    <v>5</v>
    <v>Caixa Seguridade Participações S.A (BVMF:CXSE3)</v>
    <v>2</v>
    <v>6</v>
    <v>Finance</v>
    <v>4</v>
    <v>12.17</v>
    <v>6.68</v>
    <v>0.84599999999999997</v>
    <v>0</v>
    <v>0</v>
    <v>BRL</v>
    <v>A Caixa Seguridade Participacoes SA é uma empresa de participações sediada no Brasil que consolida os investimentos da CAIXA em empresas dos ramos de seguros, previdência privada, capitalização, consórcio, serviços de assistência e corretagem de seguros e atua principalmente por meio do sistema de Bancassurance na rede de distribuição da CAIXA. A Companhia possui o direito exclusivo de acessar a base de clientes da CAIXA e de explorar economicamente a marca “CAIXA” e sua rede de agências próprias, revendedores lotéricos, correspondentes bancários, o internet banking, caixas eletrônicos e outros canais de distribuição. A Caixa Economica Federal (CAIXA) é o maior banco brasileiro em número de clientes.</v>
    <v>135</v>
    <v>B3 - Brazil Stock Exchange</v>
    <v>BVMF</v>
    <v>BVMF</v>
    <v>SAUS Quadra 3 Bloco E, 3 andar, Asa Sul, BRASILIA, DISTRITO FEDERAL, 70.070-030 BR</v>
    <v>12.09</v>
    <v>Insurance</v>
    <v>Stock</v>
    <v>45275.879861503905</v>
    <v>84</v>
    <v>11.98</v>
    <v>35970000000</v>
    <v>Caixa Seguridade Participações S.A</v>
    <v>Caixa Seguridade Participações S.A</v>
    <v>12.01</v>
    <v>11.99</v>
    <v>11.99</v>
    <v>3000000000</v>
    <v>CXSE3</v>
    <v>Caixa Seguridade Participações S.A (BVMF:CXSE3)</v>
    <v>2788100</v>
    <v>2769590</v>
    <v>1967</v>
  </rv>
  <rv s="2">
    <v>85</v>
  </rv>
  <rv s="0">
    <v>https://www.bing.com/financeapi/forcetrigger?t=aply7w&amp;q=BVMF%3aBAZA3&amp;form=skydnc</v>
    <v>Learn more on Bing</v>
  </rv>
  <rv s="3">
    <v>pt-BR</v>
    <v>aply7w</v>
    <v>268435456</v>
    <v>1</v>
    <v>Powered by Refinitiv</v>
    <v>5</v>
    <v>Banco da Amazônia S.A. (BVMF:BAZA3)</v>
    <v>2</v>
    <v>6</v>
    <v>Finance</v>
    <v>4</v>
    <v>91.5</v>
    <v>42.42</v>
    <v>0.49719999999999998</v>
    <v>-0.26</v>
    <v>-2.9729999999999999E-3</v>
    <v>BRL</v>
    <v>O BANCO DA AMAZÔNIA S.A., anteriormente Banco de Crédito da Amazônia S.A., é um banco comercial estabelecido no Brasil. O Banco oferece uma variedade de produtos e serviços financeiros, incluindo câmbio, empréstimos pessoais, produtos de financiamento, cartões de crédito, banco de investimento, gestão de portfólio, contas poupança e apólices de seguro de vida, saúde, patrimonial e contra acidentes, entre outros. Além disso, as atividades do Banco incluem a administração do Fundo Constitucional para o Financiamento da Região Norte, o Fundo de Investimento da Amazônia e o Fundo de Desenvolvimento da Amazônia. Em 31 de dezembro de 2011, o Banco atuava através de 117 agências, 54 pontos eletrônicos de atendimento ao cliente, cinco pontos de atendimento bancário e cinco pontos avançados de atendimento ao cliente.</v>
    <v>2934</v>
    <v>B3 - Brazil Stock Exchange</v>
    <v>BVMF</v>
    <v>BVMF</v>
    <v>Avenida Presidente Vargas , 800, SECRE, Campina, BELEM, PARA, 66.017-910 BR</v>
    <v>87.73</v>
    <v>Banking Services</v>
    <v>Stock</v>
    <v>45275.878472395314</v>
    <v>87</v>
    <v>86.54</v>
    <v>4909766000</v>
    <v>Banco da Amazônia S.A.</v>
    <v>Banco da Amazônia S.A.</v>
    <v>87.73</v>
    <v>87.46</v>
    <v>87.2</v>
    <v>56058320</v>
    <v>BAZA3</v>
    <v>Banco da Amazônia S.A. (BVMF:BAZA3)</v>
    <v>1600</v>
    <v>2270</v>
    <v>1942</v>
  </rv>
  <rv s="2">
    <v>88</v>
  </rv>
  <rv s="0">
    <v>https://www.bing.com/financeapi/forcetrigger?t=apmzur&amp;q=BVMF%3aMTSA4&amp;form=skydnc</v>
    <v>Learn more on Bing</v>
  </rv>
  <rv s="3">
    <v>pt-BR</v>
    <v>apmzur</v>
    <v>268435456</v>
    <v>1</v>
    <v>Powered by Refinitiv</v>
    <v>5</v>
    <v>METISA METALURGICA TIMBOENSE S.A. (BVMF:MTSA4)</v>
    <v>2</v>
    <v>6</v>
    <v>Finance</v>
    <v>4</v>
    <v>53.07</v>
    <v>31.49</v>
    <v>0.60240000000000005</v>
    <v>-0.15</v>
    <v>-3.2879999999999997E-3</v>
    <v>BRL</v>
    <v>A METISA Metalúrgica Timboense S.A. é uma empresa brasileira dedicada essencialmente à produção de peças de aço para máquinas industriais e agrícolas. Os produtos da Empresa incluem peças para equipamentos agrícolas, peças para tratores, lâminas para o setor da construção, lâminas para corte de pedras, acessórios ferroviários, itens para equipamentos rodoviários, arruelas, ferramentas manuais, acessórios para caminhões e outros produtos de aço. O processo de fabricação consiste no processamento a quente do aço, tratamento térmico e operações de acabamento. A Metisa vende seus produtos para outras empresas, que os utilizam para produzir máquinas, como também para o mercado de peças de reposição. Em 31 de dezembro de 2011, a Empresa detinha integralmente a METISA Florestal e Energética S.A., que se dedica ao reflorestamento e à exploração comercial de produtos florestais.</v>
    <v>1065</v>
    <v>B3 - Brazil Stock Exchange</v>
    <v>BVMF</v>
    <v>BVMF</v>
    <v>Rua Fritz Lorenz, 2442, Distrito Industrial, TIMBO, SANTA CATARINA, 89.120-000 BR</v>
    <v>45.63</v>
    <v>Machinery, Equipment &amp; Components</v>
    <v>Stock</v>
    <v>45275.878472881253</v>
    <v>90</v>
    <v>43</v>
    <v>417297000</v>
    <v>METISA METALURGICA TIMBOENSE S.A.</v>
    <v>METISA METALURGICA TIMBOENSE S.A.</v>
    <v>45.31</v>
    <v>45.62</v>
    <v>45.47</v>
    <v>9137260</v>
    <v>MTSA4</v>
    <v>METISA METALURGICA TIMBOENSE S.A. (BVMF:MTSA4)</v>
    <v>10100</v>
    <v>6960</v>
    <v>1942</v>
  </rv>
  <rv s="2">
    <v>91</v>
  </rv>
  <rv s="0">
    <v>https://www.bing.com/financeapi/forcetrigger?t=apmcfr&amp;q=BVMF%3aCSAN3&amp;form=skydnc</v>
    <v>Learn more on Bing</v>
  </rv>
  <rv s="3">
    <v>pt-BR</v>
    <v>apmcfr</v>
    <v>268435456</v>
    <v>1</v>
    <v>Powered by Refinitiv</v>
    <v>5</v>
    <v>Cosan S.A (BVMF:CSAN3)</v>
    <v>2</v>
    <v>6</v>
    <v>Finance</v>
    <v>4</v>
    <v>20.81</v>
    <v>13.09</v>
    <v>1.1456</v>
    <v>-0.2</v>
    <v>-1.0741000000000001E-2</v>
    <v>BRL</v>
    <v>A Cosan SA, anteriormente conhecida como Cosan SA Indústria e Comércio, é uma empresa sediada no Brasil que atua principalmente no setor de marketing de petróleo. As atividades da Companhia estão divididas em seis segmentos de negócios: Raizen Energia, que produz e distribui derivados de cana-de-açúcar, como açúcar bruto e etanol hidratado, e co-gera energia a partir do bagaço de cana; Raizen Combustiveis, que distribui combustível, principalmente através de uma rede de postos de gasolina sob a marca Shell; Comgas, que se concentra na distribuição de gás natural no estado de São Paulo, Brasil; Radar, responsável pela compra, venda, gerenciamento e arrendamento de terras agrícolas; Lubrificantes, que fabrica e vende lubrificantes sob a marca Mobil no mercado latino-americano, bem como a marca Comma no mercado europeu e asiático, e Outros, que inclui investimentos em outros negócios. A Companhia é uma subsidiária da Cosan Ltd.</v>
    <v>53498</v>
    <v>B3 - Brazil Stock Exchange</v>
    <v>BVMF</v>
    <v>BVMF</v>
    <v>Av. Brigadeiro Faria Lima, 4.100 / 15 andar, Itaim Bibi, SAO PAULO, SAO PAULO, 04.538-132 BR</v>
    <v>19.02</v>
    <v>Oil &amp; Gas</v>
    <v>Stock</v>
    <v>45275.880533564065</v>
    <v>93</v>
    <v>18.420000000000002</v>
    <v>34672080000</v>
    <v>Cosan S.A</v>
    <v>Cosan S.A</v>
    <v>18.73</v>
    <v>18.62</v>
    <v>18.420000000000002</v>
    <v>1874071000</v>
    <v>CSAN3</v>
    <v>Cosan S.A (BVMF:CSAN3)</v>
    <v>7599200</v>
    <v>6938010</v>
    <v>1966</v>
  </rv>
  <rv s="2">
    <v>94</v>
  </rv>
  <rv s="0">
    <v>https://www.bing.com/financeapi/forcetrigger?t=apngm7&amp;q=BVMF%3aAESB3&amp;form=skydnc</v>
    <v>Learn more on Bing</v>
  </rv>
  <rv s="1">
    <v>pt-BR</v>
    <v>apngm7</v>
    <v>268435456</v>
    <v>1</v>
    <v>Powered by Refinitiv</v>
    <v>0</v>
    <v>AES BRASIL ENERGIA S.A. (BVMF:AESB3)</v>
    <v>2</v>
    <v>3</v>
    <v>Finance</v>
    <v>4</v>
    <v>12.9</v>
    <v>9.08</v>
    <v>0.64090000000000003</v>
    <v>0.11</v>
    <v>9.1140000000000006E-3</v>
    <v>BRL</v>
    <v>A AES Brasil Energia SA é uma holding brasileira do Grupo AES no Brasil. A Companhia atua com foco em investir e desenvolver soluções na área de energias renováveis para atender às necessidades de seus clientes. A AES Brasil Energia opera uma plataforma de energia flexível de acordo com as demandas dos clientes, oferecendo uma ampla variedade de produtos, desde opções prontas até soluções customizadas. O portfólio de ativos em operação e em construção da Companhia era composto por um total de vinte ativos de geração hidrelétrica, eólica e solar, compreendendo nove usinas hidrelétricas (UHEs), três pequenas centrais hidrelétricas (PCHs), seis complexos eólicos, quatro dos quais estão em operação e dois em construção, e dois complexos solares, fazendo com que a capacidade instalada total do portfólio seja de 4.691 megawatts (MW).</v>
    <v>B3 - Brazil Stock Exchange</v>
    <v>BVMF</v>
    <v>BVMF</v>
    <v>Av. Luiz Carlos Berrini, 1.376 12 Andar Torre A, Brooklin Paulista, SAO PAULO, SAO PAULO, 04.571-936 BR</v>
    <v>12.32</v>
    <v>Electrical Utilities &amp; IPPs</v>
    <v>Stock</v>
    <v>45275.000092592592</v>
    <v>96</v>
    <v>12.07</v>
    <v>7331474514</v>
    <v>AES BRASIL ENERGIA S.A.</v>
    <v>AES BRASIL ENERGIA S.A.</v>
    <v>12.07</v>
    <v>12.07</v>
    <v>12.18</v>
    <v>601927300</v>
    <v>AESB3</v>
    <v>AES BRASIL ENERGIA S.A. (BVMF:AESB3)</v>
    <v>2463700</v>
    <v>2064170</v>
    <v>2020</v>
  </rv>
  <rv s="2">
    <v>97</v>
  </rv>
</rvData>
</file>

<file path=xl/richData/rdrichvaluestructure.xml><?xml version="1.0" encoding="utf-8"?>
<rvStructures xmlns="http://schemas.microsoft.com/office/spreadsheetml/2017/richdata" count="5">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Exchange" t="s"/>
    <k n="Exchange abbreviation" t="s"/>
    <k n="High"/>
    <k n="Instrument type" t="s"/>
    <k n="Last trade time"/>
    <k n="LearnMoreOnLink" t="r"/>
    <k n="Low"/>
    <k n="Name" t="s"/>
    <k n="Open"/>
    <k n="Previous close"/>
    <k n="Price"/>
    <k n="Ticker symbol" t="s"/>
    <k n="UniqueName" t="s"/>
    <k n="Volume"/>
  </s>
</rvStructures>
</file>

<file path=xl/richData/rdsupportingpropertybag.xml><?xml version="1.0" encoding="utf-8"?>
<supportingPropertyBags xmlns="http://schemas.microsoft.com/office/spreadsheetml/2017/richdata2">
  <spbArrays count="3">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30">
      <v t="s">%EntityServiceId</v>
      <v t="s">_Format</v>
      <v t="s">%IsRefreshable</v>
      <v t="s">%EntityCulture</v>
      <v t="s">%EntityId</v>
      <v t="s">_Icon</v>
      <v t="s">_Display</v>
      <v t="s">Name</v>
      <v t="s">_SubLabel</v>
      <v t="s">Price</v>
      <v t="s">Exchange</v>
      <v t="s">Last trade time</v>
      <v t="s">Ticker symbol</v>
      <v t="s">Exchange abbreviation</v>
      <v t="s">Change</v>
      <v t="s">Change (%)</v>
      <v t="s">Currency</v>
      <v t="s">Previous close</v>
      <v t="s">Open</v>
      <v t="s">High</v>
      <v t="s">Low</v>
      <v t="s">52 week high</v>
      <v t="s">52 week low</v>
      <v t="s">Volume</v>
      <v t="s">Instrument type</v>
      <v t="s">_Flags</v>
      <v t="s">UniqueName</v>
      <v t="s">_DisplayString</v>
      <v t="s">LearnMoreOnLink</v>
      <v t="s">%ProviderInfo</v>
    </a>
  </spbArrays>
  <spbData count="10">
    <spb s="0">
      <v>0</v>
      <v>Name</v>
      <v>LearnMoreOnLink</v>
    </spb>
    <spb s="1">
      <v>0</v>
      <v>0</v>
      <v>0</v>
    </spb>
    <spb s="2">
      <v>1</v>
      <v>1</v>
      <v>1</v>
      <v>1</v>
    </spb>
    <spb s="3">
      <v>1</v>
      <v>2</v>
      <v>1</v>
      <v>3</v>
      <v>1</v>
      <v>1</v>
      <v>1</v>
      <v>4</v>
      <v>5</v>
      <v>6</v>
      <v>1</v>
      <v>1</v>
      <v>1</v>
      <v>4</v>
      <v>7</v>
      <v>8</v>
      <v>9</v>
      <v>4</v>
    </spb>
    <spb s="4">
      <v>Delayed 30 minutes</v>
      <v>from previous close</v>
      <v>from previous close</v>
      <v>GMT</v>
    </spb>
    <spb s="0">
      <v>1</v>
      <v>Name</v>
      <v>LearnMoreOnLink</v>
    </spb>
    <spb s="5">
      <v>1</v>
      <v>2</v>
      <v>1</v>
      <v>3</v>
      <v>1</v>
      <v>1</v>
      <v>1</v>
      <v>4</v>
      <v>4</v>
      <v>5</v>
      <v>6</v>
      <v>1</v>
      <v>1</v>
      <v>1</v>
      <v>4</v>
      <v>7</v>
      <v>8</v>
      <v>9</v>
      <v>4</v>
    </spb>
    <spb s="0">
      <v>2</v>
      <v>Name</v>
      <v>LearnMoreOnLink</v>
    </spb>
    <spb s="6">
      <v>1</v>
      <v>1</v>
      <v>1</v>
    </spb>
    <spb s="7">
      <v>1</v>
      <v>1</v>
      <v>3</v>
      <v>1</v>
      <v>1</v>
      <v>1</v>
      <v>4</v>
      <v>5</v>
      <v>1</v>
      <v>1</v>
      <v>1</v>
      <v>7</v>
      <v>9</v>
    </spb>
  </spbData>
</supportingPropertyBags>
</file>

<file path=xl/richData/rdsupportingpropertybagstructure.xml><?xml version="1.0" encoding="utf-8"?>
<spbStructures xmlns="http://schemas.microsoft.com/office/spreadsheetml/2017/richdata2" count="8">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Price" t="s"/>
    <k n="Change" t="s"/>
    <k n="Change (%)" t="s"/>
    <k n="Last trade time" t="s"/>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UniqueName" t="spb"/>
    <k n="`%ProviderInfo" t="spb"/>
    <k n="LearnMoreOnLink" t="spb"/>
  </s>
  <s>
    <k n="Low" t="i"/>
    <k n="High" t="i"/>
    <k n="Name" t="i"/>
    <k n="Open" t="i"/>
    <k n="Price" t="i"/>
    <k n="Change" t="i"/>
    <k n="Volume" t="i"/>
    <k n="Change (%)" t="i"/>
    <k n="52 week low" t="i"/>
    <k n="52 week high" t="i"/>
    <k n="Previous close" t="i"/>
    <k n="Last trade time" t="i"/>
    <k n="`%EntityServiceId"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_-[$R$-pt-BR] * #,##0.00_-;-[$R$-pt-BR] * #,##0.00_-;_-[$R$-pt-BR] * "-"??_-;_-@_-</rpv>
    </rSty>
    <rSty dxfid="5">
      <rpv i="0">#,##0.00</rpv>
    </rSty>
    <rSty>
      <rpv i="1">1</rpv>
    </rSty>
    <rSty dxfid="4">
      <rpv i="0">#,##0</rpv>
    </rSty>
    <rSty dxfid="3"/>
    <rSty dxfid="1">
      <rpv i="0">_-[$R$-pt-BR] * #,##0_-;-[$R$-pt-BR] * #,##0_-;_-[$R$-pt-BR] * "-"_-;_-@_-</rpv>
    </rSty>
    <rSty dxfid="2"/>
    <rSty dxfid="6">
      <rpv i="0">0</rpv>
    </rSty>
    <rSty dxfid="0">
      <rpv i="0">0.00</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F91DE9C-A89D-4564-8EF1-A0150B3BE045}" name="Tabela2" displayName="Tabela2" ref="A2:H35" totalsRowShown="0">
  <autoFilter ref="A2:H35" xr:uid="{1F91DE9C-A89D-4564-8EF1-A0150B3BE045}"/>
  <sortState xmlns:xlrd2="http://schemas.microsoft.com/office/spreadsheetml/2017/richdata2" ref="A3:H35">
    <sortCondition descending="1" ref="H2:H35"/>
  </sortState>
  <tableColumns count="8">
    <tableColumn id="1" xr3:uid="{B3EDC97D-312B-4BDC-AC85-6B1B4F921B0F}" name="Empresa"/>
    <tableColumn id="9" xr3:uid="{3EF27926-CF73-4A44-842D-EB2E987A9E8F}" name="Nome_Empresa" dataDxfId="1"/>
    <tableColumn id="2" xr3:uid="{8B887391-982A-4B0B-A9CB-C0EEAFAC84E0}" name="media_valor_div_5anos"/>
    <tableColumn id="3" xr3:uid="{534736D5-4430-43F5-A618-27A040F8E79F}" name="Barsi_preco_Teto"/>
    <tableColumn id="8" xr3:uid="{823443D3-C593-49B0-8673-4858C4F60D7B}" name="Preço Atual" dataDxfId="0">
      <calculatedColumnFormula array="1">_FV(Tabela2[[#This Row],[Empresa]],"Price")</calculatedColumnFormula>
    </tableColumn>
    <tableColumn id="5" xr3:uid="{E7F84E5E-54A2-4A64-9734-02EC02AA93A0}" name="margem_preco_Barsi %"/>
    <tableColumn id="6" xr3:uid="{9198BB73-D6BF-4793-9BF0-5AF06E348BF8}" name="meu preço"/>
    <tableColumn id="7" xr3:uid="{940433AE-014D-4D2E-B2A5-02EFBF2F237C}" name="margem meu preco %"/>
  </tableColumns>
  <tableStyleInfo name="TableStyleLight13"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4345D-9D3C-47F1-BD64-5F041B5BC8B9}">
  <dimension ref="A1:H35"/>
  <sheetViews>
    <sheetView tabSelected="1" workbookViewId="0">
      <selection activeCell="A6" sqref="A6"/>
    </sheetView>
  </sheetViews>
  <sheetFormatPr defaultRowHeight="15" x14ac:dyDescent="0.25"/>
  <cols>
    <col min="1" max="1" width="18.42578125" customWidth="1"/>
    <col min="2" max="2" width="51.28515625" customWidth="1"/>
    <col min="3" max="3" width="24" customWidth="1"/>
    <col min="4" max="4" width="18.42578125" customWidth="1"/>
    <col min="5" max="5" width="23" customWidth="1"/>
    <col min="6" max="6" width="22.5703125" customWidth="1"/>
    <col min="7" max="7" width="17.28515625" customWidth="1"/>
    <col min="8" max="8" width="22.42578125" customWidth="1"/>
  </cols>
  <sheetData>
    <row r="1" spans="1:8" ht="18.75" x14ac:dyDescent="0.3">
      <c r="A1" s="3" t="s">
        <v>5</v>
      </c>
      <c r="B1" s="3"/>
      <c r="C1" s="3"/>
      <c r="D1" s="3"/>
      <c r="E1" s="3"/>
      <c r="F1" s="3"/>
      <c r="G1" s="3"/>
      <c r="H1" s="3"/>
    </row>
    <row r="2" spans="1:8" x14ac:dyDescent="0.25">
      <c r="A2" t="s">
        <v>0</v>
      </c>
      <c r="B2" t="s">
        <v>39</v>
      </c>
      <c r="C2" t="s">
        <v>1</v>
      </c>
      <c r="D2" t="s">
        <v>2</v>
      </c>
      <c r="E2" t="s">
        <v>6</v>
      </c>
      <c r="F2" t="s">
        <v>7</v>
      </c>
      <c r="G2" t="s">
        <v>3</v>
      </c>
      <c r="H2" t="s">
        <v>4</v>
      </c>
    </row>
    <row r="3" spans="1:8" x14ac:dyDescent="0.25">
      <c r="A3" t="e" vm="1">
        <v>#VALUE!</v>
      </c>
      <c r="B3" s="2" t="s">
        <v>8</v>
      </c>
      <c r="C3">
        <v>2.1448</v>
      </c>
      <c r="D3">
        <f>Tabela2[[#This Row],[media_valor_div_5anos]]/0.06</f>
        <v>35.74666666666667</v>
      </c>
      <c r="E3" s="1" cm="1">
        <f t="array" ref="E3">_FV(Tabela2[[#This Row],[Empresa]],"Price")</f>
        <v>4.26</v>
      </c>
      <c r="F3">
        <f>100 - ((Tabela2[[#This Row],[Preço Atual]]/Tabela2[[#This Row],[Barsi_preco_Teto]]) *100)</f>
        <v>88.082804923536003</v>
      </c>
      <c r="G3">
        <f>3.5</f>
        <v>3.5</v>
      </c>
      <c r="H3">
        <f>100 - ((Tabela2[[#This Row],[Preço Atual]]/G3) *100)</f>
        <v>-21.714285714285708</v>
      </c>
    </row>
    <row r="4" spans="1:8" x14ac:dyDescent="0.25">
      <c r="A4" t="e" vm="2">
        <v>#VALUE!</v>
      </c>
      <c r="B4" s="2" t="s">
        <v>10</v>
      </c>
      <c r="C4">
        <v>3.9729999999999999</v>
      </c>
      <c r="D4">
        <f>Tabela2[[#This Row],[media_valor_div_5anos]]/0.06</f>
        <v>66.216666666666669</v>
      </c>
      <c r="E4" s="1" cm="1">
        <f t="array" ref="E4">_FV(Tabela2[[#This Row],[Empresa]],"Price")</f>
        <v>24.41</v>
      </c>
      <c r="F4">
        <f>100 - ((Tabela2[[#This Row],[Preço Atual]]/Tabela2[[#This Row],[Barsi_preco_Teto]]) *100)</f>
        <v>63.136169141706524</v>
      </c>
      <c r="G4">
        <f t="shared" ref="G3:G9" si="0">D4</f>
        <v>66.216666666666669</v>
      </c>
      <c r="H4">
        <f>100 - ((Tabela2[[#This Row],[Preço Atual]]/G4) *100)</f>
        <v>63.136169141706524</v>
      </c>
    </row>
    <row r="5" spans="1:8" x14ac:dyDescent="0.25">
      <c r="A5" t="e" vm="3">
        <v>#VALUE!</v>
      </c>
      <c r="B5" s="2" t="s">
        <v>11</v>
      </c>
      <c r="C5">
        <v>0.49</v>
      </c>
      <c r="D5">
        <f>Tabela2[[#This Row],[media_valor_div_5anos]]/0.06</f>
        <v>8.1666666666666661</v>
      </c>
      <c r="E5" s="1" cm="1">
        <f t="array" ref="E5">_FV(Tabela2[[#This Row],[Empresa]],"Price")</f>
        <v>4.53</v>
      </c>
      <c r="F5">
        <f>100 - ((Tabela2[[#This Row],[Preço Atual]]/Tabela2[[#This Row],[Barsi_preco_Teto]]) *100)</f>
        <v>44.530612244897952</v>
      </c>
      <c r="G5">
        <f t="shared" si="0"/>
        <v>8.1666666666666661</v>
      </c>
      <c r="H5">
        <f>100 - ((Tabela2[[#This Row],[Preço Atual]]/G5) *100)</f>
        <v>44.530612244897952</v>
      </c>
    </row>
    <row r="6" spans="1:8" x14ac:dyDescent="0.25">
      <c r="A6" t="e" vm="4">
        <v>#VALUE!</v>
      </c>
      <c r="B6" s="2" t="s">
        <v>12</v>
      </c>
      <c r="C6">
        <v>0.68669999999999998</v>
      </c>
      <c r="D6">
        <f>Tabela2[[#This Row],[media_valor_div_5anos]]/0.06</f>
        <v>11.445</v>
      </c>
      <c r="E6" s="1" cm="1">
        <f t="array" ref="E6">_FV(Tabela2[[#This Row],[Empresa]],"Price")</f>
        <v>7.16</v>
      </c>
      <c r="F6">
        <f>100 - ((Tabela2[[#This Row],[Preço Atual]]/Tabela2[[#This Row],[Barsi_preco_Teto]]) *100)</f>
        <v>37.439930100480559</v>
      </c>
      <c r="G6">
        <f t="shared" si="0"/>
        <v>11.445</v>
      </c>
      <c r="H6">
        <f>100 - ((Tabela2[[#This Row],[Preço Atual]]/G6) *100)</f>
        <v>37.439930100480559</v>
      </c>
    </row>
    <row r="7" spans="1:8" x14ac:dyDescent="0.25">
      <c r="A7" t="e" vm="5">
        <v>#VALUE!</v>
      </c>
      <c r="B7" s="2" t="s">
        <v>13</v>
      </c>
      <c r="C7">
        <v>1.1891099999999999</v>
      </c>
      <c r="D7">
        <f>Tabela2[[#This Row],[media_valor_div_5anos]]/0.06</f>
        <v>19.8185</v>
      </c>
      <c r="E7" s="1" cm="1">
        <f t="array" ref="E7">_FV(Tabela2[[#This Row],[Empresa]],"Price")</f>
        <v>12.75</v>
      </c>
      <c r="F7">
        <f>100 - ((Tabela2[[#This Row],[Preço Atual]]/Tabela2[[#This Row],[Barsi_preco_Teto]]) *100)</f>
        <v>35.666170497262655</v>
      </c>
      <c r="G7">
        <f t="shared" si="0"/>
        <v>19.8185</v>
      </c>
      <c r="H7">
        <f>100 - ((Tabela2[[#This Row],[Preço Atual]]/G7) *100)</f>
        <v>35.666170497262655</v>
      </c>
    </row>
    <row r="8" spans="1:8" x14ac:dyDescent="0.25">
      <c r="A8" t="e" vm="6">
        <v>#VALUE!</v>
      </c>
      <c r="B8" s="2" t="s">
        <v>15</v>
      </c>
      <c r="C8">
        <v>6.7252000000000001</v>
      </c>
      <c r="D8">
        <f>Tabela2[[#This Row],[media_valor_div_5anos]]/0.06</f>
        <v>112.08666666666667</v>
      </c>
      <c r="E8" s="1" cm="1">
        <f t="array" ref="E8">_FV(Tabela2[[#This Row],[Empresa]],"Price")</f>
        <v>77.75</v>
      </c>
      <c r="F8">
        <f>100 - ((Tabela2[[#This Row],[Preço Atual]]/Tabela2[[#This Row],[Barsi_preco_Teto]]) *100)</f>
        <v>30.634033188604064</v>
      </c>
      <c r="G8">
        <f t="shared" si="0"/>
        <v>112.08666666666667</v>
      </c>
      <c r="H8">
        <f>100 - ((Tabela2[[#This Row],[Preço Atual]]/G8) *100)</f>
        <v>30.634033188604064</v>
      </c>
    </row>
    <row r="9" spans="1:8" x14ac:dyDescent="0.25">
      <c r="A9" t="e" vm="7">
        <v>#VALUE!</v>
      </c>
      <c r="B9" s="2" t="s">
        <v>38</v>
      </c>
      <c r="C9">
        <v>1.99613</v>
      </c>
      <c r="D9">
        <f>Tabela2[[#This Row],[media_valor_div_5anos]]/0.06</f>
        <v>33.268833333333333</v>
      </c>
      <c r="E9" s="1" cm="1">
        <f t="array" ref="E9">_FV(Tabela2[[#This Row],[Empresa]],"Price")</f>
        <v>23.64</v>
      </c>
      <c r="F9">
        <f>100 - ((Tabela2[[#This Row],[Preço Atual]]/Tabela2[[#This Row],[Barsi_preco_Teto]]) *100)</f>
        <v>28.942503744746091</v>
      </c>
      <c r="G9">
        <f t="shared" si="0"/>
        <v>33.268833333333333</v>
      </c>
      <c r="H9">
        <f>100 - ((Tabela2[[#This Row],[Preço Atual]]/G9) *100)</f>
        <v>28.942503744746091</v>
      </c>
    </row>
    <row r="10" spans="1:8" x14ac:dyDescent="0.25">
      <c r="A10" t="e" vm="8">
        <v>#VALUE!</v>
      </c>
      <c r="B10" s="2" t="s">
        <v>37</v>
      </c>
      <c r="C10">
        <v>3.4494549999999999</v>
      </c>
      <c r="D10">
        <f>Tabela2[[#This Row],[media_valor_div_5anos]]/0.06</f>
        <v>57.490916666666671</v>
      </c>
      <c r="E10" s="1" cm="1">
        <f t="array" ref="E10">_FV(Tabela2[[#This Row],[Empresa]],"Price")</f>
        <v>37.21</v>
      </c>
      <c r="F10">
        <f>100 - ((Tabela2[[#This Row],[Preço Atual]]/Tabela2[[#This Row],[Barsi_preco_Teto]]) *100)</f>
        <v>35.276732121451076</v>
      </c>
      <c r="G10">
        <v>50</v>
      </c>
      <c r="H10">
        <f>100 - ((Tabela2[[#This Row],[Preço Atual]]/G10) *100)</f>
        <v>25.58</v>
      </c>
    </row>
    <row r="11" spans="1:8" x14ac:dyDescent="0.25">
      <c r="A11" t="e" vm="9">
        <v>#VALUE!</v>
      </c>
      <c r="B11" s="2" t="s">
        <v>16</v>
      </c>
      <c r="C11">
        <v>2.0550000000000002</v>
      </c>
      <c r="D11">
        <f>Tabela2[[#This Row],[media_valor_div_5anos]]/0.06</f>
        <v>34.250000000000007</v>
      </c>
      <c r="E11" s="1" cm="1">
        <f t="array" ref="E11">_FV(Tabela2[[#This Row],[Empresa]],"Price")</f>
        <v>25.98</v>
      </c>
      <c r="F11">
        <f>100 - ((Tabela2[[#This Row],[Preço Atual]]/Tabela2[[#This Row],[Barsi_preco_Teto]]) *100)</f>
        <v>24.145985401459868</v>
      </c>
      <c r="G11">
        <f t="shared" ref="G11:G16" si="1">D11</f>
        <v>34.250000000000007</v>
      </c>
      <c r="H11">
        <f>100 - ((Tabela2[[#This Row],[Preço Atual]]/G11) *100)</f>
        <v>24.145985401459868</v>
      </c>
    </row>
    <row r="12" spans="1:8" x14ac:dyDescent="0.25">
      <c r="A12" t="e" vm="10">
        <v>#VALUE!</v>
      </c>
      <c r="B12" s="2" t="s">
        <v>17</v>
      </c>
      <c r="C12">
        <v>0.82</v>
      </c>
      <c r="D12">
        <f>Tabela2[[#This Row],[media_valor_div_5anos]]/0.06</f>
        <v>13.666666666666666</v>
      </c>
      <c r="E12" s="1" cm="1">
        <f t="array" ref="E12">_FV(Tabela2[[#This Row],[Empresa]],"Price")</f>
        <v>10.47</v>
      </c>
      <c r="F12">
        <f>100 - ((Tabela2[[#This Row],[Preço Atual]]/Tabela2[[#This Row],[Barsi_preco_Teto]]) *100)</f>
        <v>23.390243902439011</v>
      </c>
      <c r="G12">
        <f t="shared" si="1"/>
        <v>13.666666666666666</v>
      </c>
      <c r="H12">
        <f>100 - ((Tabela2[[#This Row],[Preço Atual]]/G12) *100)</f>
        <v>23.390243902439011</v>
      </c>
    </row>
    <row r="13" spans="1:8" x14ac:dyDescent="0.25">
      <c r="A13" t="e" vm="11">
        <v>#VALUE!</v>
      </c>
      <c r="B13" s="2" t="s">
        <v>14</v>
      </c>
      <c r="C13">
        <v>0.75780000000000003</v>
      </c>
      <c r="D13">
        <f>Tabela2[[#This Row],[media_valor_div_5anos]]/0.06</f>
        <v>12.63</v>
      </c>
      <c r="E13" s="1" cm="1">
        <f t="array" ref="E13">_FV(Tabela2[[#This Row],[Empresa]],"Price")</f>
        <v>10.14</v>
      </c>
      <c r="F13">
        <f>100 - ((Tabela2[[#This Row],[Preço Atual]]/Tabela2[[#This Row],[Barsi_preco_Teto]]) *100)</f>
        <v>19.714964370546312</v>
      </c>
      <c r="G13">
        <f t="shared" si="1"/>
        <v>12.63</v>
      </c>
      <c r="H13">
        <f>100 - ((Tabela2[[#This Row],[Preço Atual]]/G13) *100)</f>
        <v>19.714964370546312</v>
      </c>
    </row>
    <row r="14" spans="1:8" x14ac:dyDescent="0.25">
      <c r="A14" t="e" vm="12">
        <v>#VALUE!</v>
      </c>
      <c r="B14" s="2" t="s">
        <v>36</v>
      </c>
      <c r="C14">
        <f>AVERAGE(2.24,2.836,2.805,2.09,1.765)</f>
        <v>2.3472</v>
      </c>
      <c r="D14">
        <f>Tabela2[[#This Row],[media_valor_div_5anos]]/0.06</f>
        <v>39.119999999999997</v>
      </c>
      <c r="E14" s="1" cm="1">
        <f t="array" ref="E14">_FV(Tabela2[[#This Row],[Empresa]],"Price")</f>
        <v>31.41</v>
      </c>
      <c r="F14">
        <f>100 - ((Tabela2[[#This Row],[Preço Atual]]/Tabela2[[#This Row],[Barsi_preco_Teto]]) *100)</f>
        <v>19.708588957055213</v>
      </c>
      <c r="G14">
        <f t="shared" si="1"/>
        <v>39.119999999999997</v>
      </c>
      <c r="H14">
        <f>100 - ((Tabela2[[#This Row],[Preço Atual]]/G14) *100)</f>
        <v>19.708588957055213</v>
      </c>
    </row>
    <row r="15" spans="1:8" x14ac:dyDescent="0.25">
      <c r="A15" t="e" vm="13">
        <v>#VALUE!</v>
      </c>
      <c r="B15" s="2" t="s">
        <v>9</v>
      </c>
      <c r="C15">
        <f>2.356435</f>
        <v>2.3564349999999998</v>
      </c>
      <c r="D15">
        <f>Tabela2[[#This Row],[media_valor_div_5anos]]/0.06</f>
        <v>39.273916666666665</v>
      </c>
      <c r="E15" s="1" cm="1">
        <f t="array" ref="E15">_FV(Tabela2[[#This Row],[Empresa]],"Price")</f>
        <v>32.07</v>
      </c>
      <c r="F15">
        <f>100 - ((Tabela2[[#This Row],[Preço Atual]]/Tabela2[[#This Row],[Barsi_preco_Teto]]) *100)</f>
        <v>18.34275080789412</v>
      </c>
      <c r="G15">
        <f t="shared" si="1"/>
        <v>39.273916666666665</v>
      </c>
      <c r="H15">
        <f>100 - ((Tabela2[[#This Row],[Preço Atual]]/G15) *100)</f>
        <v>18.34275080789412</v>
      </c>
    </row>
    <row r="16" spans="1:8" x14ac:dyDescent="0.25">
      <c r="A16" t="e" vm="14">
        <v>#VALUE!</v>
      </c>
      <c r="B16" s="2" t="s">
        <v>21</v>
      </c>
      <c r="C16">
        <v>0.79849999999999999</v>
      </c>
      <c r="D16">
        <f>Tabela2[[#This Row],[media_valor_div_5anos]]/0.06</f>
        <v>13.308333333333334</v>
      </c>
      <c r="E16" s="1" cm="1">
        <f t="array" ref="E16">_FV(Tabela2[[#This Row],[Empresa]],"Price")</f>
        <v>11.35</v>
      </c>
      <c r="F16">
        <f>100 - ((Tabela2[[#This Row],[Preço Atual]]/Tabela2[[#This Row],[Barsi_preco_Teto]]) *100)</f>
        <v>14.715090795241082</v>
      </c>
      <c r="G16">
        <f t="shared" si="1"/>
        <v>13.308333333333334</v>
      </c>
      <c r="H16">
        <f>100 - ((Tabela2[[#This Row],[Preço Atual]]/G16) *100)</f>
        <v>14.715090795241082</v>
      </c>
    </row>
    <row r="17" spans="1:8" x14ac:dyDescent="0.25">
      <c r="A17" t="e" vm="15">
        <v>#VALUE!</v>
      </c>
      <c r="B17" s="2" t="s">
        <v>19</v>
      </c>
      <c r="C17">
        <v>0.1</v>
      </c>
      <c r="D17">
        <f>Tabela2[[#This Row],[media_valor_div_5anos]]/0.06</f>
        <v>1.6666666666666667</v>
      </c>
      <c r="E17" s="1" cm="1">
        <f t="array" ref="E17">_FV(Tabela2[[#This Row],[Empresa]],"Price")</f>
        <v>13.49</v>
      </c>
      <c r="F17">
        <f>100 - ((Tabela2[[#This Row],[Preço Atual]]/Tabela2[[#This Row],[Barsi_preco_Teto]]) *100)</f>
        <v>-709.4</v>
      </c>
      <c r="G17">
        <f>0.9/0.06</f>
        <v>15.000000000000002</v>
      </c>
      <c r="H17">
        <f>100 - ((Tabela2[[#This Row],[Preço Atual]]/G17) *100)</f>
        <v>10.066666666666677</v>
      </c>
    </row>
    <row r="18" spans="1:8" x14ac:dyDescent="0.25">
      <c r="A18" t="e" vm="16">
        <v>#VALUE!</v>
      </c>
      <c r="B18" s="2" t="s">
        <v>20</v>
      </c>
      <c r="C18">
        <v>1.536</v>
      </c>
      <c r="D18">
        <f>Tabela2[[#This Row],[media_valor_div_5anos]]/0.06</f>
        <v>25.6</v>
      </c>
      <c r="E18" s="1" cm="1">
        <f t="array" ref="E18">_FV(Tabela2[[#This Row],[Empresa]],"Price")</f>
        <v>23.23</v>
      </c>
      <c r="F18">
        <f>100 - ((Tabela2[[#This Row],[Preço Atual]]/Tabela2[[#This Row],[Barsi_preco_Teto]]) *100)</f>
        <v>9.2578125</v>
      </c>
      <c r="G18">
        <f>D18</f>
        <v>25.6</v>
      </c>
      <c r="H18">
        <f>100 - ((Tabela2[[#This Row],[Preço Atual]]/G18) *100)</f>
        <v>9.2578125</v>
      </c>
    </row>
    <row r="19" spans="1:8" x14ac:dyDescent="0.25">
      <c r="A19" t="e" vm="17">
        <v>#VALUE!</v>
      </c>
      <c r="B19" s="2" t="s">
        <v>18</v>
      </c>
      <c r="C19">
        <v>2.88</v>
      </c>
      <c r="D19">
        <f>Tabela2[[#This Row],[media_valor_div_5anos]]/0.06</f>
        <v>48</v>
      </c>
      <c r="E19" s="1" cm="1">
        <f t="array" ref="E19">_FV(Tabela2[[#This Row],[Empresa]],"Price")</f>
        <v>44.91</v>
      </c>
      <c r="F19">
        <f>100 - ((Tabela2[[#This Row],[Preço Atual]]/Tabela2[[#This Row],[Barsi_preco_Teto]]) *100)</f>
        <v>6.4375</v>
      </c>
      <c r="G19">
        <f>D19</f>
        <v>48</v>
      </c>
      <c r="H19">
        <f>100 - ((Tabela2[[#This Row],[Preço Atual]]/G19) *100)</f>
        <v>6.4375</v>
      </c>
    </row>
    <row r="20" spans="1:8" x14ac:dyDescent="0.25">
      <c r="A20" t="e" vm="18">
        <v>#VALUE!</v>
      </c>
      <c r="B20" s="2" t="s">
        <v>40</v>
      </c>
      <c r="C20">
        <v>0.90981559999999995</v>
      </c>
      <c r="D20">
        <f>Tabela2[[#This Row],[media_valor_div_5anos]]/0.06</f>
        <v>15.163593333333333</v>
      </c>
      <c r="E20" s="1" cm="1">
        <f t="array" ref="E20">_FV(Tabela2[[#This Row],[Empresa]],"Price")</f>
        <v>15.16</v>
      </c>
      <c r="F20">
        <f>100 - ((Tabela2[[#This Row],[Preço Atual]]/Tabela2[[#This Row],[Barsi_preco_Teto]]) *100)</f>
        <v>2.3697109612101031E-2</v>
      </c>
      <c r="G20">
        <f>D20</f>
        <v>15.163593333333333</v>
      </c>
      <c r="H20">
        <f>100 - ((Tabela2[[#This Row],[Preço Atual]]/G20) *100)</f>
        <v>2.3697109612101031E-2</v>
      </c>
    </row>
    <row r="21" spans="1:8" x14ac:dyDescent="0.25">
      <c r="A21" t="e" vm="19">
        <v>#VALUE!</v>
      </c>
      <c r="B21" s="2" t="s">
        <v>35</v>
      </c>
      <c r="C21">
        <v>0.57356099999999999</v>
      </c>
      <c r="D21">
        <f>Tabela2[[#This Row],[media_valor_div_5anos]]/0.06</f>
        <v>9.5593500000000002</v>
      </c>
      <c r="E21" s="1" cm="1">
        <f t="array" ref="E21">_FV(Tabela2[[#This Row],[Empresa]],"Price")</f>
        <v>9.93</v>
      </c>
      <c r="F21">
        <f>100 - ((Tabela2[[#This Row],[Preço Atual]]/Tabela2[[#This Row],[Barsi_preco_Teto]]) *100)</f>
        <v>-3.877355677948799</v>
      </c>
      <c r="G21">
        <f>D21</f>
        <v>9.5593500000000002</v>
      </c>
      <c r="H21">
        <f>100 - ((Tabela2[[#This Row],[Preço Atual]]/G21) *100)</f>
        <v>-3.877355677948799</v>
      </c>
    </row>
    <row r="22" spans="1:8" x14ac:dyDescent="0.25">
      <c r="A22" t="e" vm="20">
        <v>#VALUE!</v>
      </c>
      <c r="B22" s="2" t="s">
        <v>26</v>
      </c>
      <c r="C22">
        <v>0.27124999999999999</v>
      </c>
      <c r="D22">
        <f>Tabela2[[#This Row],[media_valor_div_5anos]]/0.06</f>
        <v>4.520833333333333</v>
      </c>
      <c r="E22" s="1" cm="1">
        <f t="array" ref="E22">_FV(Tabela2[[#This Row],[Empresa]],"Price")</f>
        <v>11.11</v>
      </c>
      <c r="F22">
        <f>100 - ((Tabela2[[#This Row],[Preço Atual]]/Tabela2[[#This Row],[Barsi_preco_Teto]]) *100)</f>
        <v>-145.75115207373273</v>
      </c>
      <c r="G22">
        <f>10.5</f>
        <v>10.5</v>
      </c>
      <c r="H22">
        <f>100 - ((Tabela2[[#This Row],[Preço Atual]]/G22) *100)</f>
        <v>-5.809523809523796</v>
      </c>
    </row>
    <row r="23" spans="1:8" x14ac:dyDescent="0.25">
      <c r="A23" t="e" vm="21">
        <v>#VALUE!</v>
      </c>
      <c r="B23" s="2" t="s">
        <v>31</v>
      </c>
      <c r="C23">
        <v>1.8576999999999999</v>
      </c>
      <c r="D23">
        <f>Tabela2[[#This Row],[media_valor_div_5anos]]/0.06</f>
        <v>30.961666666666666</v>
      </c>
      <c r="E23" s="1" cm="1">
        <f t="array" ref="E23">_FV(Tabela2[[#This Row],[Empresa]],"Price")</f>
        <v>34.81</v>
      </c>
      <c r="F23">
        <f>100 - ((Tabela2[[#This Row],[Preço Atual]]/Tabela2[[#This Row],[Barsi_preco_Teto]]) *100)</f>
        <v>-12.429348118641343</v>
      </c>
      <c r="G23">
        <f>D23</f>
        <v>30.961666666666666</v>
      </c>
      <c r="H23">
        <f>100 - ((Tabela2[[#This Row],[Preço Atual]]/G23) *100)</f>
        <v>-12.429348118641343</v>
      </c>
    </row>
    <row r="24" spans="1:8" x14ac:dyDescent="0.25">
      <c r="A24" t="e" vm="22">
        <v>#VALUE!</v>
      </c>
      <c r="B24" s="2" t="s">
        <v>23</v>
      </c>
      <c r="C24">
        <v>4.5175999999999998</v>
      </c>
      <c r="D24">
        <f>Tabela2[[#This Row],[media_valor_div_5anos]]/0.06</f>
        <v>75.293333333333337</v>
      </c>
      <c r="E24" s="1" cm="1">
        <f t="array" ref="E24">_FV(Tabela2[[#This Row],[Empresa]],"Price")</f>
        <v>35.4</v>
      </c>
      <c r="F24">
        <f>100 - ((Tabela2[[#This Row],[Preço Atual]]/Tabela2[[#This Row],[Barsi_preco_Teto]]) *100)</f>
        <v>52.983885248804683</v>
      </c>
      <c r="G24">
        <f>30</f>
        <v>30</v>
      </c>
      <c r="H24">
        <f>100 - ((Tabela2[[#This Row],[Preço Atual]]/G24) *100)</f>
        <v>-18</v>
      </c>
    </row>
    <row r="25" spans="1:8" x14ac:dyDescent="0.25">
      <c r="A25" t="e" vm="23">
        <v>#VALUE!</v>
      </c>
      <c r="B25" s="2" t="s">
        <v>27</v>
      </c>
      <c r="C25">
        <v>0.18</v>
      </c>
      <c r="D25">
        <f>Tabela2[[#This Row],[media_valor_div_5anos]]/0.06</f>
        <v>3</v>
      </c>
      <c r="E25" s="1" cm="1">
        <f t="array" ref="E25">_FV(Tabela2[[#This Row],[Empresa]],"Price")</f>
        <v>3.73</v>
      </c>
      <c r="F25">
        <f>100 - ((Tabela2[[#This Row],[Preço Atual]]/Tabela2[[#This Row],[Barsi_preco_Teto]]) *100)</f>
        <v>-24.333333333333343</v>
      </c>
      <c r="G25">
        <f>D25</f>
        <v>3</v>
      </c>
      <c r="H25">
        <f>100 - ((Tabela2[[#This Row],[Preço Atual]]/G25) *100)</f>
        <v>-24.333333333333343</v>
      </c>
    </row>
    <row r="26" spans="1:8" x14ac:dyDescent="0.25">
      <c r="A26" t="e" vm="24">
        <v>#VALUE!</v>
      </c>
      <c r="B26" s="2" t="s">
        <v>22</v>
      </c>
      <c r="C26">
        <v>1.1214</v>
      </c>
      <c r="D26">
        <f>Tabela2[[#This Row],[media_valor_div_5anos]]/0.06</f>
        <v>18.690000000000001</v>
      </c>
      <c r="E26" s="1" cm="1">
        <f t="array" ref="E26">_FV(Tabela2[[#This Row],[Empresa]],"Price")</f>
        <v>23.72</v>
      </c>
      <c r="F26">
        <f>100 - ((Tabela2[[#This Row],[Preço Atual]]/Tabela2[[#This Row],[Barsi_preco_Teto]]) *100)</f>
        <v>-26.912787586944887</v>
      </c>
      <c r="G26">
        <f>D26</f>
        <v>18.690000000000001</v>
      </c>
      <c r="H26">
        <f>100 - ((Tabela2[[#This Row],[Preço Atual]]/G26) *100)</f>
        <v>-26.912787586944887</v>
      </c>
    </row>
    <row r="27" spans="1:8" x14ac:dyDescent="0.25">
      <c r="A27" t="e" vm="25">
        <v>#VALUE!</v>
      </c>
      <c r="B27" s="2" t="s">
        <v>28</v>
      </c>
      <c r="C27">
        <v>0.150417</v>
      </c>
      <c r="D27">
        <f>Tabela2[[#This Row],[media_valor_div_5anos]]/0.06</f>
        <v>2.5069500000000002</v>
      </c>
      <c r="E27" s="1" cm="1">
        <f t="array" ref="E27">_FV(Tabela2[[#This Row],[Empresa]],"Price")</f>
        <v>4.3600000000000003</v>
      </c>
      <c r="F27">
        <f>100 - ((Tabela2[[#This Row],[Preço Atual]]/Tabela2[[#This Row],[Barsi_preco_Teto]]) *100)</f>
        <v>-73.916512096372088</v>
      </c>
      <c r="G27">
        <f>3.33</f>
        <v>3.33</v>
      </c>
      <c r="H27">
        <f>100 - ((Tabela2[[#This Row],[Preço Atual]]/G27) *100)</f>
        <v>-30.930930930930941</v>
      </c>
    </row>
    <row r="28" spans="1:8" x14ac:dyDescent="0.25">
      <c r="A28" t="e" vm="26">
        <v>#VALUE!</v>
      </c>
      <c r="B28" s="2" t="s">
        <v>29</v>
      </c>
      <c r="C28">
        <v>1.9957</v>
      </c>
      <c r="D28">
        <f>Tabela2[[#This Row],[media_valor_div_5anos]]/0.06</f>
        <v>33.26166666666667</v>
      </c>
      <c r="E28" s="1" cm="1">
        <f t="array" ref="E28">_FV(Tabela2[[#This Row],[Empresa]],"Price")</f>
        <v>45.21</v>
      </c>
      <c r="F28">
        <f>100 - ((Tabela2[[#This Row],[Preço Atual]]/Tabela2[[#This Row],[Barsi_preco_Teto]]) *100)</f>
        <v>-35.922232800521101</v>
      </c>
      <c r="G28">
        <f t="shared" ref="G28:G35" si="2">D28</f>
        <v>33.26166666666667</v>
      </c>
      <c r="H28">
        <f>100 - ((Tabela2[[#This Row],[Preço Atual]]/G28) *100)</f>
        <v>-35.922232800521101</v>
      </c>
    </row>
    <row r="29" spans="1:8" x14ac:dyDescent="0.25">
      <c r="A29" t="e" vm="27">
        <v>#VALUE!</v>
      </c>
      <c r="B29" s="2" t="s">
        <v>24</v>
      </c>
      <c r="C29">
        <v>2.38</v>
      </c>
      <c r="D29">
        <f>Tabela2[[#This Row],[media_valor_div_5anos]]/0.06</f>
        <v>39.666666666666664</v>
      </c>
      <c r="E29" s="1" cm="1">
        <f t="array" ref="E29">_FV(Tabela2[[#This Row],[Empresa]],"Price")</f>
        <v>54.61</v>
      </c>
      <c r="F29">
        <f>100 - ((Tabela2[[#This Row],[Preço Atual]]/Tabela2[[#This Row],[Barsi_preco_Teto]]) *100)</f>
        <v>-37.672268907563023</v>
      </c>
      <c r="G29">
        <f t="shared" si="2"/>
        <v>39.666666666666664</v>
      </c>
      <c r="H29">
        <f>100 - ((Tabela2[[#This Row],[Preço Atual]]/G29) *100)</f>
        <v>-37.672268907563023</v>
      </c>
    </row>
    <row r="30" spans="1:8" x14ac:dyDescent="0.25">
      <c r="A30" t="e" vm="28">
        <v>#VALUE!</v>
      </c>
      <c r="B30" s="2" t="s">
        <v>25</v>
      </c>
      <c r="C30">
        <v>1.020167</v>
      </c>
      <c r="D30">
        <f>Tabela2[[#This Row],[media_valor_div_5anos]]/0.06</f>
        <v>17.002783333333333</v>
      </c>
      <c r="E30" s="1" cm="1">
        <f t="array" ref="E30">_FV(Tabela2[[#This Row],[Empresa]],"Price")</f>
        <v>24.09</v>
      </c>
      <c r="F30">
        <f>100 - ((Tabela2[[#This Row],[Preço Atual]]/Tabela2[[#This Row],[Barsi_preco_Teto]]) *100)</f>
        <v>-41.682685285840449</v>
      </c>
      <c r="G30">
        <f t="shared" si="2"/>
        <v>17.002783333333333</v>
      </c>
      <c r="H30">
        <f>100 - ((Tabela2[[#This Row],[Preço Atual]]/G30) *100)</f>
        <v>-41.682685285840449</v>
      </c>
    </row>
    <row r="31" spans="1:8" x14ac:dyDescent="0.25">
      <c r="A31" t="e" vm="29">
        <v>#VALUE!</v>
      </c>
      <c r="B31" s="2" t="s">
        <v>30</v>
      </c>
      <c r="C31">
        <v>0.44</v>
      </c>
      <c r="D31">
        <f>Tabela2[[#This Row],[media_valor_div_5anos]]/0.06</f>
        <v>7.3333333333333339</v>
      </c>
      <c r="E31" s="1" cm="1">
        <f t="array" ref="E31">_FV(Tabela2[[#This Row],[Empresa]],"Price")</f>
        <v>11.99</v>
      </c>
      <c r="F31">
        <f>100 - ((Tabela2[[#This Row],[Preço Atual]]/Tabela2[[#This Row],[Barsi_preco_Teto]]) *100)</f>
        <v>-63.499999999999972</v>
      </c>
      <c r="G31">
        <f t="shared" si="2"/>
        <v>7.3333333333333339</v>
      </c>
      <c r="H31">
        <f>100 - ((Tabela2[[#This Row],[Preço Atual]]/G31) *100)</f>
        <v>-63.499999999999972</v>
      </c>
    </row>
    <row r="32" spans="1:8" x14ac:dyDescent="0.25">
      <c r="A32" t="e" vm="30">
        <v>#VALUE!</v>
      </c>
      <c r="B32" s="2" t="s">
        <v>41</v>
      </c>
      <c r="C32">
        <v>3.0804211836923998</v>
      </c>
      <c r="D32">
        <f>Tabela2[[#This Row],[media_valor_div_5anos]]/0.06</f>
        <v>51.34035306154</v>
      </c>
      <c r="E32" s="1" cm="1">
        <f t="array" ref="E32">_FV(Tabela2[[#This Row],[Empresa]],"Price")</f>
        <v>87.2</v>
      </c>
      <c r="F32">
        <f>100 - ((Tabela2[[#This Row],[Preço Atual]]/Tabela2[[#This Row],[Barsi_preco_Teto]]) *100)</f>
        <v>-69.846903653888432</v>
      </c>
      <c r="G32">
        <f t="shared" si="2"/>
        <v>51.34035306154</v>
      </c>
      <c r="H32">
        <f>100 - ((Tabela2[[#This Row],[Preço Atual]]/G32) *100)</f>
        <v>-69.846903653888432</v>
      </c>
    </row>
    <row r="33" spans="1:8" x14ac:dyDescent="0.25">
      <c r="A33" t="e" vm="31">
        <v>#VALUE!</v>
      </c>
      <c r="B33" s="2" t="s">
        <v>32</v>
      </c>
      <c r="C33">
        <v>1.4212</v>
      </c>
      <c r="D33">
        <f>Tabela2[[#This Row],[media_valor_div_5anos]]/0.06</f>
        <v>23.686666666666667</v>
      </c>
      <c r="E33" s="1" cm="1">
        <f t="array" ref="E33">_FV(Tabela2[[#This Row],[Empresa]],"Price")</f>
        <v>45.47</v>
      </c>
      <c r="F33">
        <f>100 - ((Tabela2[[#This Row],[Preço Atual]]/Tabela2[[#This Row],[Barsi_preco_Teto]]) *100)</f>
        <v>-91.964537010976613</v>
      </c>
      <c r="G33">
        <f t="shared" si="2"/>
        <v>23.686666666666667</v>
      </c>
      <c r="H33">
        <f>100 - ((Tabela2[[#This Row],[Preço Atual]]/G33) *100)</f>
        <v>-91.964537010976613</v>
      </c>
    </row>
    <row r="34" spans="1:8" x14ac:dyDescent="0.25">
      <c r="A34" t="e" vm="32">
        <v>#VALUE!</v>
      </c>
      <c r="B34" s="2" t="s">
        <v>33</v>
      </c>
      <c r="C34">
        <v>0.39229999999999998</v>
      </c>
      <c r="D34">
        <f>Tabela2[[#This Row],[media_valor_div_5anos]]/0.06</f>
        <v>6.5383333333333331</v>
      </c>
      <c r="E34" s="1" cm="1">
        <f t="array" ref="E34">_FV(Tabela2[[#This Row],[Empresa]],"Price")</f>
        <v>18.420000000000002</v>
      </c>
      <c r="F34">
        <f>100 - ((Tabela2[[#This Row],[Preço Atual]]/Tabela2[[#This Row],[Barsi_preco_Teto]]) *100)</f>
        <v>-181.72317104256945</v>
      </c>
      <c r="G34">
        <f t="shared" si="2"/>
        <v>6.5383333333333331</v>
      </c>
      <c r="H34">
        <f>100 - ((Tabela2[[#This Row],[Preço Atual]]/G34) *100)</f>
        <v>-181.72317104256945</v>
      </c>
    </row>
    <row r="35" spans="1:8" x14ac:dyDescent="0.25">
      <c r="A35" t="e" vm="33">
        <v>#VALUE!</v>
      </c>
      <c r="B35" s="2" t="s">
        <v>34</v>
      </c>
      <c r="C35">
        <v>0.1691</v>
      </c>
      <c r="D35">
        <f>Tabela2[[#This Row],[media_valor_div_5anos]]/0.06</f>
        <v>2.8183333333333334</v>
      </c>
      <c r="E35" s="1" cm="1">
        <f t="array" ref="E35">_FV(Tabela2[[#This Row],[Empresa]],"Price")</f>
        <v>12.18</v>
      </c>
      <c r="F35">
        <f>100 - ((Tabela2[[#This Row],[Preço Atual]]/Tabela2[[#This Row],[Barsi_preco_Teto]]) *100)</f>
        <v>-332.17031342400946</v>
      </c>
      <c r="G35">
        <f t="shared" si="2"/>
        <v>2.8183333333333334</v>
      </c>
      <c r="H35">
        <f>100 - ((Tabela2[[#This Row],[Preço Atual]]/G35) *100)</f>
        <v>-332.17031342400946</v>
      </c>
    </row>
  </sheetData>
  <mergeCells count="1">
    <mergeCell ref="A1:H1"/>
  </mergeCells>
  <pageMargins left="0.511811024" right="0.511811024" top="0.78740157499999996" bottom="0.78740157499999996" header="0.31496062000000002" footer="0.31496062000000002"/>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PC</dc:creator>
  <cp:lastModifiedBy>Lima, Jonathan (J.)</cp:lastModifiedBy>
  <dcterms:created xsi:type="dcterms:W3CDTF">2023-06-06T01:21:45Z</dcterms:created>
  <dcterms:modified xsi:type="dcterms:W3CDTF">2023-12-17T14:38:06Z</dcterms:modified>
</cp:coreProperties>
</file>