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CCA38CC3-7B58-4F9E-852E-0CEDCCC9A522}" xr6:coauthVersionLast="47" xr6:coauthVersionMax="47" xr10:uidLastSave="{00000000-0000-0000-0000-000000000000}"/>
  <bookViews>
    <workbookView xWindow="11055" yWindow="135" windowWidth="17325" windowHeight="1530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 l="1"/>
  <c r="D29" i="1"/>
  <c r="G29" i="1" s="1"/>
  <c r="D5" i="1"/>
  <c r="G5" i="1" s="1"/>
  <c r="D33" i="1"/>
  <c r="G33" i="1" s="1"/>
  <c r="D20" i="1"/>
  <c r="G20" i="1" s="1"/>
  <c r="D14" i="1"/>
  <c r="G14" i="1" s="1"/>
  <c r="D22" i="1"/>
  <c r="D28" i="1"/>
  <c r="G28" i="1" s="1"/>
  <c r="D16" i="1"/>
  <c r="G16" i="1" s="1"/>
  <c r="D32" i="1"/>
  <c r="G32" i="1" s="1"/>
  <c r="D26" i="1"/>
  <c r="G26" i="1" s="1"/>
  <c r="D30" i="1"/>
  <c r="G30" i="1" s="1"/>
  <c r="D4" i="1"/>
  <c r="G4" i="1" s="1"/>
  <c r="E29" i="1" a="1"/>
  <c r="E29" i="1" s="1"/>
  <c r="F29" i="1" s="1"/>
  <c r="E5" i="1" a="1"/>
  <c r="E5" i="1" s="1"/>
  <c r="F5" i="1" s="1"/>
  <c r="E33" i="1" a="1"/>
  <c r="E33" i="1" s="1"/>
  <c r="F33" i="1" s="1"/>
  <c r="E20" i="1" a="1"/>
  <c r="E20" i="1" s="1"/>
  <c r="F20" i="1" s="1"/>
  <c r="E14" i="1" a="1"/>
  <c r="E14" i="1" s="1"/>
  <c r="F14" i="1" s="1"/>
  <c r="E22" i="1" a="1"/>
  <c r="E22" i="1" s="1"/>
  <c r="F22" i="1" s="1"/>
  <c r="E28" i="1" a="1"/>
  <c r="E28" i="1" s="1"/>
  <c r="F28" i="1" s="1"/>
  <c r="E4" i="1" a="1"/>
  <c r="E4" i="1" s="1"/>
  <c r="E30" i="1" a="1"/>
  <c r="E30" i="1" s="1"/>
  <c r="E26" i="1" a="1"/>
  <c r="E26" i="1" s="1"/>
  <c r="F26" i="1" s="1"/>
  <c r="E32" i="1" a="1"/>
  <c r="E32" i="1" s="1"/>
  <c r="E16" i="1" a="1"/>
  <c r="E16" i="1" s="1"/>
  <c r="F16" i="1" s="1"/>
  <c r="D6" i="1"/>
  <c r="D9" i="1"/>
  <c r="D12" i="1"/>
  <c r="G12" i="1" s="1"/>
  <c r="D7" i="1"/>
  <c r="G7" i="1" s="1"/>
  <c r="D11" i="1"/>
  <c r="G11" i="1" s="1"/>
  <c r="D10" i="1"/>
  <c r="D15" i="1"/>
  <c r="G15" i="1" s="1"/>
  <c r="D18" i="1"/>
  <c r="G18" i="1" s="1"/>
  <c r="D21" i="1"/>
  <c r="G21" i="1" s="1"/>
  <c r="D17" i="1"/>
  <c r="D19" i="1"/>
  <c r="G19" i="1" s="1"/>
  <c r="D25" i="1"/>
  <c r="D24" i="1"/>
  <c r="D23" i="1"/>
  <c r="D27" i="1"/>
  <c r="D31" i="1"/>
  <c r="G31" i="1" s="1"/>
  <c r="D3" i="1"/>
  <c r="G3" i="1" s="1"/>
  <c r="E3" i="1" a="1"/>
  <c r="E3" i="1" s="1"/>
  <c r="H3" i="1" s="1"/>
  <c r="E6" i="1" a="1"/>
  <c r="E6" i="1" s="1"/>
  <c r="F6" i="1" s="1"/>
  <c r="E9" i="1" a="1"/>
  <c r="E9" i="1" s="1"/>
  <c r="F9" i="1" s="1"/>
  <c r="E12" i="1" a="1"/>
  <c r="E12" i="1" s="1"/>
  <c r="F12" i="1" s="1"/>
  <c r="E7" i="1" a="1"/>
  <c r="E7" i="1" s="1"/>
  <c r="F7" i="1" s="1"/>
  <c r="E11" i="1" a="1"/>
  <c r="E11" i="1" s="1"/>
  <c r="F11" i="1" s="1"/>
  <c r="E8" i="1" a="1"/>
  <c r="E8" i="1" s="1"/>
  <c r="E10" i="1" a="1"/>
  <c r="E10" i="1" s="1"/>
  <c r="E13" i="1" a="1"/>
  <c r="E13" i="1" s="1"/>
  <c r="E15" i="1" a="1"/>
  <c r="E15" i="1" s="1"/>
  <c r="E18" i="1" a="1"/>
  <c r="E18" i="1" s="1"/>
  <c r="E21" i="1" a="1"/>
  <c r="E21" i="1" s="1"/>
  <c r="E17" i="1" a="1"/>
  <c r="E17" i="1" s="1"/>
  <c r="H17" i="1" s="1"/>
  <c r="E19" i="1" a="1"/>
  <c r="E19" i="1" s="1"/>
  <c r="F19" i="1" s="1"/>
  <c r="E25" i="1" a="1"/>
  <c r="E25" i="1" s="1"/>
  <c r="F25" i="1" s="1"/>
  <c r="E24" i="1" a="1"/>
  <c r="E24" i="1" s="1"/>
  <c r="F24" i="1" s="1"/>
  <c r="E23" i="1" a="1"/>
  <c r="E23" i="1" s="1"/>
  <c r="F23" i="1" s="1"/>
  <c r="E27" i="1" a="1"/>
  <c r="E27" i="1" s="1"/>
  <c r="F27" i="1" s="1"/>
  <c r="E31" i="1" a="1"/>
  <c r="E31" i="1" s="1"/>
  <c r="F31" i="1" s="1"/>
  <c r="G6" i="1"/>
  <c r="G17" i="1"/>
  <c r="G24" i="1"/>
  <c r="G23" i="1"/>
  <c r="G25" i="1"/>
  <c r="G27" i="1"/>
  <c r="C13" i="1"/>
  <c r="D13" i="1" s="1"/>
  <c r="C8" i="1"/>
  <c r="G10" i="1"/>
  <c r="F32" i="1" l="1"/>
  <c r="F30" i="1"/>
  <c r="F4" i="1"/>
  <c r="H4" i="1"/>
  <c r="H30" i="1"/>
  <c r="H26" i="1"/>
  <c r="H32" i="1"/>
  <c r="H16" i="1"/>
  <c r="H28" i="1"/>
  <c r="H22" i="1"/>
  <c r="H14" i="1"/>
  <c r="H20" i="1"/>
  <c r="H33" i="1"/>
  <c r="H5" i="1"/>
  <c r="H29" i="1"/>
  <c r="H18" i="1"/>
  <c r="H15" i="1"/>
  <c r="H21" i="1"/>
  <c r="F10" i="1"/>
  <c r="H9" i="1"/>
  <c r="H12" i="1"/>
  <c r="H24" i="1"/>
  <c r="F21" i="1"/>
  <c r="H7" i="1"/>
  <c r="H23" i="1"/>
  <c r="F18" i="1"/>
  <c r="H11" i="1"/>
  <c r="H27" i="1"/>
  <c r="F15" i="1"/>
  <c r="H31" i="1"/>
  <c r="F13" i="1"/>
  <c r="H10" i="1"/>
  <c r="F3" i="1"/>
  <c r="F17" i="1"/>
  <c r="H25" i="1"/>
  <c r="H6" i="1"/>
  <c r="H19" i="1"/>
  <c r="D8" i="1"/>
  <c r="G8" i="1" s="1"/>
  <c r="H8" i="1" s="1"/>
  <c r="G13" i="1"/>
  <c r="H13" i="1" s="1"/>
  <c r="F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<sst xmlns="http://schemas.openxmlformats.org/spreadsheetml/2006/main" count="40" uniqueCount="40">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</sst>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Da plataforma Refinitiv</v>
    <v>0</v>
    <v>1</v>
    <v>SYN prop e tech S.A. (BVMF:SYNE3)</v>
    <v>3</v>
    <v>4</v>
    <v>Finance</v>
    <v>5</v>
    <v>5.53</v>
    <v>2.72</v>
    <v>BVMF</v>
    <v>152644400</v>
    <v>4.01</v>
    <v>2007</v>
    <v>3.91</v>
    <v>1.0682</v>
    <v>B3 - Brazil Stock Exchange</v>
    <v>596839604</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4.0199999999999996</v>
    <v>45204.638240740744</v>
    <v>0</v>
    <v>272380</v>
    <v>BRL</v>
    <v>SYN prop e tech S.A.</v>
    <v>SYN prop e tech S.A.</v>
    <v>4.01</v>
    <v>3.91</v>
    <v>Avenida Brigadeiro Faria Lima, 3.600 Conj. 141 e 142, Itaim Bibi, SAO PAULO, SAO PAULO, 04.538-132 BR</v>
    <v>Real Estate Operations</v>
    <v>SYNE3</v>
    <v>Ações</v>
    <v>SYN prop e tech S.A. (BVMF:SYNE3)</v>
    <v>-0.11</v>
    <v>-2.7362999999999998E-2</v>
    <v>93600</v>
  </rv>
  <rv s="2">
    <v>1</v>
  </rv>
  <rv s="0">
    <v>https://www.bing.com/financeapi/forcetrigger?t=apm3p2&amp;q=BVMF%3aBRAP4&amp;form=skydnc</v>
    <v>Learn more on Bing</v>
  </rv>
  <rv s="1">
    <v>pt-BR</v>
    <v>apm3p2</v>
    <v>268435456</v>
    <v>1</v>
    <v>Da plataforma Refinitiv</v>
    <v>0</v>
    <v>1</v>
    <v>Bradespar S.A (BVMF:BRAP4)</v>
    <v>3</v>
    <v>4</v>
    <v>Finance</v>
    <v>5</v>
    <v>31.28</v>
    <v>20.78</v>
    <v>BVMF</v>
    <v>393096600</v>
    <v>22.08</v>
    <v>2000</v>
    <v>21.78</v>
    <v>0.72089999999999999</v>
    <v>B3 - Brazil Stock Exchange</v>
    <v>8326644000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21.8</v>
    <v>45204.638401272656</v>
    <v>3</v>
    <v>2136370</v>
    <v>BRL</v>
    <v>Bradespar S.A</v>
    <v>Bradespar S.A</v>
    <v>21.84</v>
    <v>21.89</v>
    <v>Avenida Paulista, 1.450,9 andar, Cerqueira Cesar, SAO PAULO, SAO PAULO, 01.310-917 BR</v>
    <v>Metals &amp; Mining</v>
    <v>BRAP4</v>
    <v>Ações</v>
    <v>Bradespar S.A (BVMF:BRAP4)</v>
    <v>0.09</v>
    <v>4.1279999999999997E-3</v>
    <v>373300</v>
  </rv>
  <rv s="2">
    <v>4</v>
  </rv>
  <rv s="0">
    <v>https://www.bing.com/financeapi/forcetrigger?t=apm9nm&amp;q=BVMF%3aCIEL3&amp;form=skydnc</v>
    <v>Learn more on Bing</v>
  </rv>
  <rv s="3">
    <v>pt-BR</v>
    <v>apm9nm</v>
    <v>268435456</v>
    <v>1</v>
    <v>Da plataforma Refinitiv</v>
    <v>6</v>
    <v>7</v>
    <v>CIELO S.A. - Instituição de Pagamento (BVMF:CIEL3)</v>
    <v>3</v>
    <v>8</v>
    <v>Finance</v>
    <v>5</v>
    <v>5.72</v>
    <v>3.24</v>
    <v>BVMF</v>
    <v>2716815000</v>
    <v>3.56</v>
    <v>1995</v>
    <v>3.42</v>
    <v>1.1171</v>
    <v>B3 - Brazil Stock Exchange</v>
    <v>9536020650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3.43</v>
    <v>4106</v>
    <v>45204.638346897656</v>
    <v>6</v>
    <v>27651460</v>
    <v>BRL</v>
    <v>CIELO S.A. - Instituição de Pagamento</v>
    <v>CIELO S.A. - Instituição de Pagamento</v>
    <v>3.43</v>
    <v>3.51</v>
    <v>Alameda Xingu 512, Alphaville, BARUERI, SAO PAULO, 06.455-030 BR</v>
    <v>Professional &amp; Commercial Services</v>
    <v>CIEL3</v>
    <v>Ações</v>
    <v>CIELO S.A. - Instituição de Pagamento (BVMF:CIEL3)</v>
    <v>0.08</v>
    <v>2.3323999999999998E-2</v>
    <v>9273800</v>
  </rv>
  <rv s="2">
    <v>7</v>
  </rv>
  <rv s="0">
    <v>https://www.bing.com/financeapi/forcetrigger?t=bxiakr&amp;q=BVMF%3aCMIN3&amp;form=skydnc</v>
    <v>Learn more on Bing</v>
  </rv>
  <rv s="3">
    <v>pt-BR</v>
    <v>bxiakr</v>
    <v>268435456</v>
    <v>1</v>
    <v>Da plataforma Refinitiv</v>
    <v>6</v>
    <v>7</v>
    <v>CSN Mineração S.A. (BVMF:CMIN3)</v>
    <v>3</v>
    <v>8</v>
    <v>Finance</v>
    <v>5</v>
    <v>4.99</v>
    <v>2.54</v>
    <v>BVMF</v>
    <v>5485339000</v>
    <v>4.71</v>
    <v>2007</v>
    <v>4.63</v>
    <v>1.1259999999999999</v>
    <v>B3 - Brazil Stock Exchange</v>
    <v>25397119570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4.66</v>
    <v>7366</v>
    <v>45204.638321759259</v>
    <v>9</v>
    <v>9825940</v>
    <v>BRL</v>
    <v>CSN Mineração S.A.</v>
    <v>CSN Mineração S.A.</v>
    <v>4.6399999999999997</v>
    <v>4.63</v>
    <v>Estrada Casa de Pedra s/n, parte, Zona Rural, CONGONHAS, MINAS GERAIS, 36.415-000 BR</v>
    <v>Metals &amp; Mining</v>
    <v>CMIN3</v>
    <v>Ações</v>
    <v>CSN Mineração S.A. (BVMF:CMIN3)</v>
    <v>-0.03</v>
    <v>-6.4380000000000001E-3</v>
    <v>2525200</v>
  </rv>
  <rv s="2">
    <v>10</v>
  </rv>
  <rv s="0">
    <v>https://www.bing.com/financeapi/forcetrigger?t=apm5c7&amp;q=BVMF%3aBRSR6&amp;form=skydnc</v>
    <v>Learn more on Bing</v>
  </rv>
  <rv s="3">
    <v>pt-BR</v>
    <v>apm5c7</v>
    <v>268435456</v>
    <v>1</v>
    <v>Da plataforma Refinitiv</v>
    <v>6</v>
    <v>7</v>
    <v>Banco do Estado do Rio Grande do Sul S.A. (BVMF:BRSR6)</v>
    <v>3</v>
    <v>8</v>
    <v>Finance</v>
    <v>5</v>
    <v>15</v>
    <v>8.3800000000000008</v>
    <v>BVMF</v>
    <v>408974500</v>
    <v>12.1</v>
    <v>1928</v>
    <v>11.75</v>
    <v>1.0246</v>
    <v>B3 - Brazil Stock Exchange</v>
    <v>4974763000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11.93</v>
    <v>8975</v>
    <v>45204.638368055559</v>
    <v>12</v>
    <v>1597680</v>
    <v>BRL</v>
    <v>Banco do Estado do Rio Grande do Sul S.A.</v>
    <v>Banco do Estado do Rio Grande do Sul S.A.</v>
    <v>11.87</v>
    <v>11.76</v>
    <v>Rua Capitao Montanha, 177, Centro, PORTO ALEGRE, RIO GRANDE DO SUL, 90.018-900 BR</v>
    <v>Banking Services</v>
    <v>BRSR6</v>
    <v>Ações</v>
    <v>Banco do Estado do Rio Grande do Sul S.A. (BVMF:BRSR6)</v>
    <v>-0.17</v>
    <v>-1.4250000000000001E-2</v>
    <v>370700</v>
  </rv>
  <rv s="2">
    <v>13</v>
  </rv>
  <rv s="0">
    <v>https://www.bing.com/financeapi/forcetrigger?t=apnatc&amp;q=BVMF%3aSANB11&amp;form=skydnc</v>
    <v>Learn more on Bing</v>
  </rv>
  <rv s="4">
    <v>pt-BR</v>
    <v>apnatc</v>
    <v>268435456</v>
    <v>1</v>
    <v>Da plataforma Refinitiv</v>
    <v>9</v>
    <v>10</v>
    <v>BCO SANTANDER UNT (BVMF:SANB11)</v>
    <v>11</v>
    <v>12</v>
    <v>Finance</v>
    <v>5</v>
    <v>31.52</v>
    <v>24.4</v>
    <v>BVMF</v>
    <v>26.91</v>
    <v>26.04</v>
    <v>B3 - Brazil Stock Exchange</v>
    <v>26.06</v>
    <v>45204.638333333336</v>
    <v>15</v>
    <v>BRL</v>
    <v>BCO SANTANDER UNT</v>
    <v>26.04</v>
    <v>26.41</v>
    <v>SANB11</v>
    <v>Fundos mais negociados</v>
    <v>BCO SANTANDER UNT (BVMF:SANB11)</v>
    <v>0.35</v>
    <v>1.3431E-2</v>
    <v>1995000</v>
  </rv>
  <rv s="2">
    <v>16</v>
  </rv>
  <rv s="0">
    <v>https://www.bing.com/financeapi/forcetrigger?t=apneqh&amp;q=BVMF%3aTAEE11&amp;form=skydnc</v>
    <v>Learn more on Bing</v>
  </rv>
  <rv s="4">
    <v>pt-BR</v>
    <v>apneqh</v>
    <v>268435456</v>
    <v>1</v>
    <v>Da plataforma Refinitiv</v>
    <v>9</v>
    <v>10</v>
    <v>TRANSMISSORA ALIANCA UNT (BVMF:TAEE11)</v>
    <v>11</v>
    <v>12</v>
    <v>Finance</v>
    <v>5</v>
    <v>37.39</v>
    <v>30.45</v>
    <v>BVMF</v>
    <v>34.58</v>
    <v>34.19</v>
    <v>B3 - Brazil Stock Exchange</v>
    <v>34.25</v>
    <v>45204.638391203705</v>
    <v>18</v>
    <v>BRL</v>
    <v>TRANSMISSORA ALIANCA UNT</v>
    <v>34.32</v>
    <v>34.22</v>
    <v>TAEE11</v>
    <v>Fundos mais negociados</v>
    <v>TRANSMISSORA ALIANCA UNT (BVMF:TAEE11)</v>
    <v>-0.03</v>
    <v>-8.7589999999999999E-4</v>
    <v>393900</v>
  </rv>
  <rv s="2">
    <v>19</v>
  </rv>
  <rv s="0">
    <v>https://www.bing.com/financeapi/forcetrigger?t=apms77&amp;q=BVMF%3aITSA4&amp;form=skydnc</v>
    <v>Learn more on Bing</v>
  </rv>
  <rv s="3">
    <v>pt-BR</v>
    <v>apms77</v>
    <v>268435456</v>
    <v>1</v>
    <v>Da plataforma Refinitiv</v>
    <v>6</v>
    <v>7</v>
    <v>ITAUSA S.A. (BVMF:ITSA4)</v>
    <v>3</v>
    <v>8</v>
    <v>Finance</v>
    <v>5</v>
    <v>9.84</v>
    <v>7.33</v>
    <v>BVMF</v>
    <v>9836333000</v>
    <v>9.0399999999999991</v>
    <v>1966</v>
    <v>8.85</v>
    <v>0.98</v>
    <v>B3 - Brazil Stock Exchange</v>
    <v>87884440000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8.89</v>
    <v>127000</v>
    <v>45204.638397904688</v>
    <v>21</v>
    <v>19908980</v>
    <v>BRL</v>
    <v>ITAUSA S.A.</v>
    <v>ITAUSA S.A.</v>
    <v>8.89</v>
    <v>8.9</v>
    <v>Avenida Paulista, 1938, 5Th Floor, Bela Vista, SAO PAULO, SAO PAULO, 01.310-200 BR</v>
    <v>Banking Services</v>
    <v>ITSA4</v>
    <v>Ações</v>
    <v>ITAUSA S.A. (BVMF:ITSA4)</v>
    <v>0.01</v>
    <v>1.1250000000000001E-3</v>
    <v>6355800</v>
  </rv>
  <rv s="2">
    <v>22</v>
  </rv>
  <rv s="0">
    <v>https://www.bing.com/financeapi/forcetrigger?t=apnhoc&amp;q=BVMF%3aTRPL4&amp;form=skydnc</v>
    <v>Learn more on Bing</v>
  </rv>
  <rv s="3">
    <v>pt-BR</v>
    <v>apnhoc</v>
    <v>268435456</v>
    <v>1</v>
    <v>Da plataforma Refinitiv</v>
    <v>6</v>
    <v>7</v>
    <v>CTEEP - Companhia de Transmissão de Energia Elétrica Paulista (BVMF:TRPL4)</v>
    <v>3</v>
    <v>8</v>
    <v>Finance</v>
    <v>5</v>
    <v>26.08</v>
    <v>20.3</v>
    <v>BVMF</v>
    <v>658883300</v>
    <v>23.09</v>
    <v>1999</v>
    <v>22.71</v>
    <v>0.5655</v>
    <v>B3 - Brazil Stock Exchange</v>
    <v>16897190000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22.76</v>
    <v>1400</v>
    <v>45204.638356481482</v>
    <v>24</v>
    <v>3466900</v>
    <v>BRL</v>
    <v>CTEEP - Companhia de Transmissão de Energia Elétrica Paulista</v>
    <v>CTEEP - Companhia de Transmissão de Energia Elétrica Paulista</v>
    <v>22.85</v>
    <v>22.72</v>
    <v>Av. das Nacoes Unidas, 14.171 - Torre Crystal - 6 andar, SAO PAULO, SAO PAULO, 04.794-000 BR</v>
    <v>Electrical Utilities &amp; IPPs</v>
    <v>TRPL4</v>
    <v>Ações</v>
    <v>CTEEP - Companhia de Transmissão de Energia Elétrica Paulista (BVMF:TRPL4)</v>
    <v>-0.04</v>
    <v>-1.7569999999999999E-3</v>
    <v>583300</v>
  </rv>
  <rv s="2">
    <v>25</v>
  </rv>
  <rv s="0">
    <v>https://www.bing.com/financeapi/forcetrigger?t=apniz2&amp;q=BVMF%3aUNIP6&amp;form=skydnc</v>
    <v>Learn more on Bing</v>
  </rv>
  <rv s="3">
    <v>pt-BR</v>
    <v>apniz2</v>
    <v>268435456</v>
    <v>1</v>
    <v>Da plataforma Refinitiv</v>
    <v>6</v>
    <v>7</v>
    <v>UNIPAR CARBOCLORO S.A. (BVMF:UNIP6)</v>
    <v>3</v>
    <v>8</v>
    <v>Finance</v>
    <v>5</v>
    <v>108.57</v>
    <v>61.77</v>
    <v>BVMF</v>
    <v>103876200</v>
    <v>79.48</v>
    <v>1969</v>
    <v>77.75</v>
    <v>0.91610000000000003</v>
    <v>B3 - Brazil Stock Exchange</v>
    <v>7936431000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78.849999999999994</v>
    <v>1400</v>
    <v>45204.638322198436</v>
    <v>27</v>
    <v>174250</v>
    <v>BRL</v>
    <v>UNIPAR CARBOCLORO S.A.</v>
    <v>UNIPAR CARBOCLORO S.A.</v>
    <v>78.900000000000006</v>
    <v>77.8</v>
    <v>Avenida Presidente Juscelino Kubitschek, n 1327,22 andar, Itaim Bibi, SAO PAULO, SAO PAULO, 04.543-011 BR</v>
    <v>Chemicals</v>
    <v>UNIP6</v>
    <v>Ações</v>
    <v>UNIPAR CARBOCLORO S.A. (BVMF:UNIP6)</v>
    <v>-1.05</v>
    <v>-1.3316E-2</v>
    <v>55500</v>
  </rv>
  <rv s="2">
    <v>28</v>
  </rv>
  <rv s="0">
    <v>https://www.bing.com/financeapi/forcetrigger?t=aplz4c&amp;q=BVMF%3aBBSE3&amp;form=skydnc</v>
    <v>Learn more on Bing</v>
  </rv>
  <rv s="3">
    <v>pt-BR</v>
    <v>aplz4c</v>
    <v>268435456</v>
    <v>1</v>
    <v>Da plataforma Refinitiv</v>
    <v>6</v>
    <v>7</v>
    <v>BB Seguridade Participações S.A. (BVMF:BBSE3)</v>
    <v>3</v>
    <v>8</v>
    <v>Finance</v>
    <v>5</v>
    <v>34.549999999999997</v>
    <v>23.99</v>
    <v>BVMF</v>
    <v>2000000000</v>
    <v>32.619999999999997</v>
    <v>2012</v>
    <v>31.87</v>
    <v>0.65600000000000003</v>
    <v>B3 - Brazil Stock Exchange</v>
    <v>63940000000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32.200000000000003</v>
    <v>223</v>
    <v>45204.638333333336</v>
    <v>30</v>
    <v>4565030</v>
    <v>BRL</v>
    <v>BB Seguridade Participações S.A.</v>
    <v>BB Seguridade Participações S.A.</v>
    <v>32.200000000000003</v>
    <v>31.97</v>
    <v>SAUN, Quadra 05, Bloco B, 3 andar Edificio Banco do Br, Asa Norte, BRASILIA, DISTRITO FEDERAL, 70.040-912 BR</v>
    <v>Insurance</v>
    <v>BBSE3</v>
    <v>Ações</v>
    <v>BB Seguridade Participações S.A. (BVMF:BBSE3)</v>
    <v>-0.23</v>
    <v>-7.143E-3</v>
    <v>1567100</v>
  </rv>
  <rv s="2">
    <v>31</v>
  </rv>
  <rv s="0">
    <v>https://www.bing.com/financeapi/forcetrigger?t=apluur&amp;q=BVMF%3aAGRO3&amp;form=skydnc</v>
    <v>Learn more on Bing</v>
  </rv>
  <rv s="1">
    <v>pt-BR</v>
    <v>apluur</v>
    <v>268435456</v>
    <v>1</v>
    <v>Da plataforma Refinitiv</v>
    <v>0</v>
    <v>1</v>
    <v>Brasilagro - Companhia Brasileira de Propriedades Agrícolas (BVMF:AGRO3)</v>
    <v>3</v>
    <v>4</v>
    <v>Finance</v>
    <v>5</v>
    <v>31.93</v>
    <v>22.29</v>
    <v>BVMF</v>
    <v>102683400</v>
    <v>28.86</v>
    <v>2005</v>
    <v>28.12</v>
    <v>0.57469999999999999</v>
    <v>B3 - Brazil Stock Exchange</v>
    <v>2893618212</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28.78</v>
    <v>45204.638349316403</v>
    <v>33</v>
    <v>507420</v>
    <v>BRL</v>
    <v>Brasilagro - Companhia Brasileira de Propriedades Agrícolas</v>
    <v>Brasilagro - Companhia Brasileira de Propriedades Agrícolas</v>
    <v>28.86</v>
    <v>28.18</v>
    <v>Avenida Brigadeiro Faria Lima, 1.309, 5 andar, SAO PAULO, SAO PAULO, 01.452-002 BR</v>
    <v>Food &amp; Tobacco</v>
    <v>AGRO3</v>
    <v>Ações</v>
    <v>Brasilagro - Companhia Brasileira de Propriedades Agrícolas (BVMF:AGRO3)</v>
    <v>-0.6</v>
    <v>-2.0847999999999998E-2</v>
    <v>210200</v>
  </rv>
  <rv s="2">
    <v>34</v>
  </rv>
  <rv s="0">
    <v>https://www.bing.com/financeapi/forcetrigger?t=apmo1h&amp;q=BVMF%3aGOAU4&amp;form=skydnc</v>
    <v>Learn more on Bing</v>
  </rv>
  <rv s="3">
    <v>pt-BR</v>
    <v>apmo1h</v>
    <v>268435456</v>
    <v>1</v>
    <v>Da plataforma Refinitiv</v>
    <v>6</v>
    <v>7</v>
    <v>METALURGICA GERDAU S.A. (BVMF:GOAU4)</v>
    <v>3</v>
    <v>8</v>
    <v>Finance</v>
    <v>5</v>
    <v>13.98</v>
    <v>9.83</v>
    <v>BVMF</v>
    <v>1033841000</v>
    <v>10.67</v>
    <v>1901</v>
    <v>10.51</v>
    <v>1.1480999999999999</v>
    <v>B3 - Brazil Stock Exchange</v>
    <v>11031700000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10.66</v>
    <v>45000</v>
    <v>45204.638344907406</v>
    <v>36</v>
    <v>6067890</v>
    <v>BRL</v>
    <v>METALURGICA GERDAU S.A.</v>
    <v>METALURGICA GERDAU S.A.</v>
    <v>10.64</v>
    <v>10.51</v>
    <v>Avenida Doutora Ruth Cardoso, 8.501,8 andar, Pinheiros, SAO PAULO, SAO PAULO, 05.425-070 BR</v>
    <v>Metals &amp; Mining</v>
    <v>GOAU4</v>
    <v>Ações</v>
    <v>METALURGICA GERDAU S.A. (BVMF:GOAU4)</v>
    <v>-0.15</v>
    <v>-1.4071E-2</v>
    <v>1404100</v>
  </rv>
  <rv s="2">
    <v>37</v>
  </rv>
  <rv s="0">
    <v>https://www.bing.com/financeapi/forcetrigger?t=apmgoc&amp;q=BVMF%3aEGIE3&amp;form=skydnc</v>
    <v>Learn more on Bing</v>
  </rv>
  <rv s="3">
    <v>pt-BR</v>
    <v>apmgoc</v>
    <v>268435456</v>
    <v>1</v>
    <v>Da plataforma Refinitiv</v>
    <v>6</v>
    <v>7</v>
    <v>ENGIE BRASIL ENERGIA S.A. (BVMF:EGIE3)</v>
    <v>3</v>
    <v>8</v>
    <v>Finance</v>
    <v>5</v>
    <v>44.97</v>
    <v>33.96</v>
    <v>BVMF</v>
    <v>815927700</v>
    <v>41.2</v>
    <v>1998</v>
    <v>40.630000000000003</v>
    <v>0.61550000000000005</v>
    <v>B3 - Brazil Stock Exchange</v>
    <v>33224575944</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40.96</v>
    <v>1215</v>
    <v>45204.638298611113</v>
    <v>39</v>
    <v>1528910</v>
    <v>BRL</v>
    <v>ENGIE BRASIL ENERGIA S.A.</v>
    <v>ENGIE BRASIL ENERGIA S.A.</v>
    <v>40.96</v>
    <v>40.72</v>
    <v>Rua Paschoal Apostolo Pitsica, 5064, Agronomica, FLORIANOPOLIS, SANTA CATARINA, 88.025-255 BR</v>
    <v>Electrical Utilities &amp; IPPs</v>
    <v>EGIE3</v>
    <v>Ações</v>
    <v>ENGIE BRASIL ENERGIA S.A. (BVMF:EGIE3)</v>
    <v>-0.24</v>
    <v>-5.8589999999999996E-3</v>
    <v>257700</v>
  </rv>
  <rv s="2">
    <v>40</v>
  </rv>
  <rv s="0">
    <v>https://www.bing.com/financeapi/forcetrigger?t=c5nr77&amp;q=BVMF%3aAURE3&amp;form=skydnc</v>
    <v>Learn more on Bing</v>
  </rv>
  <rv s="1">
    <v>pt-BR</v>
    <v>c5nr77</v>
    <v>268435456</v>
    <v>1</v>
    <v>Da plataforma Refinitiv</v>
    <v>0</v>
    <v>1</v>
    <v>Auren Energia S.A. (BVMF:AURE3)</v>
    <v>3</v>
    <v>4</v>
    <v>Finance</v>
    <v>5</v>
    <v>15.1</v>
    <v>12.01</v>
    <v>BVMF</v>
    <v>1000000000</v>
    <v>13.69</v>
    <v>2017</v>
    <v>13.55</v>
    <v>0.35799999999999998</v>
    <v>B3 - Brazil Stock Exchange</v>
    <v>13570000000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13.6</v>
    <v>45204.638374837501</v>
    <v>42</v>
    <v>3339100</v>
    <v>BRL</v>
    <v>Auren Energia S.A.</v>
    <v>Auren Energia S.A.</v>
    <v>13.61</v>
    <v>13.57</v>
    <v>Av. dra Ruth Cardoso, 8.501 2 andar, sala 11, Pinheiros, SAO PAULO, SAO PAULO, 05.425-070 BR</v>
    <v>Electrical Utilities &amp; IPPs</v>
    <v>AURE3</v>
    <v>Ações</v>
    <v>Auren Energia S.A. (BVMF:AURE3)</v>
    <v>-0.03</v>
    <v>-2.2060000000000001E-3</v>
    <v>752700</v>
  </rv>
  <rv s="2">
    <v>43</v>
  </rv>
  <rv s="0">
    <v>https://www.bing.com/financeapi/forcetrigger?t=apmb7w&amp;q=BVMF%3aCPLE6&amp;form=skydnc</v>
    <v>Learn more on Bing</v>
  </rv>
  <rv s="3">
    <v>pt-BR</v>
    <v>apmb7w</v>
    <v>268435456</v>
    <v>1</v>
    <v>Da plataforma Refinitiv</v>
    <v>6</v>
    <v>7</v>
    <v>COMPANHIA PARANAENSE DE ENERGIA (BVMF:CPLE6)</v>
    <v>3</v>
    <v>8</v>
    <v>Finance</v>
    <v>5</v>
    <v>8.8699999999999992</v>
    <v>5.72</v>
    <v>BVMF</v>
    <v>2982811000</v>
    <v>8.5</v>
    <v>1954</v>
    <v>8.33</v>
    <v>0.81810000000000005</v>
    <v>B3 - Brazil Stock Exchange</v>
    <v>24416060000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8.4</v>
    <v>5842</v>
    <v>45204.638368055559</v>
    <v>45</v>
    <v>20702510</v>
    <v>BRL</v>
    <v>COMPANHIA PARANAENSE DE ENERGIA</v>
    <v>COMPANHIA PARANAENSE DE ENERGIA</v>
    <v>8.4</v>
    <v>8.34</v>
    <v>Rua Jose Izidoro Biazetto, n 158 Bloco A, Mossungue, CURITIBA, PARANA, 81.200-240 BR</v>
    <v>Electrical Utilities &amp; IPPs</v>
    <v>CPLE6</v>
    <v>Ações</v>
    <v>COMPANHIA PARANAENSE DE ENERGIA (BVMF:CPLE6)</v>
    <v>-0.06</v>
    <v>-7.143E-3</v>
    <v>5317500</v>
  </rv>
  <rv s="2">
    <v>46</v>
  </rv>
  <rv s="0">
    <v>https://www.bing.com/financeapi/forcetrigger?t=apmnm7&amp;q=BVMF%3aGGBR4&amp;form=skydnc</v>
    <v>Learn more on Bing</v>
  </rv>
  <rv s="3">
    <v>pt-BR</v>
    <v>apmnm7</v>
    <v>268435456</v>
    <v>1</v>
    <v>Da plataforma Refinitiv</v>
    <v>6</v>
    <v>7</v>
    <v>GERDAU S.A. (BVMF:GGBR4)</v>
    <v>3</v>
    <v>8</v>
    <v>Finance</v>
    <v>5</v>
    <v>30.83</v>
    <v>21.01</v>
    <v>BVMF</v>
    <v>1757067000</v>
    <v>23.04</v>
    <v>1961</v>
    <v>22.7</v>
    <v>1.1126</v>
    <v>B3 - Brazil Stock Exchange</v>
    <v>39367630000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23</v>
    <v>40061</v>
    <v>45204.638379629629</v>
    <v>48</v>
    <v>8822840</v>
    <v>BRL</v>
    <v>GERDAU S.A.</v>
    <v>GERDAU S.A.</v>
    <v>23</v>
    <v>22.78</v>
    <v>Avenida Doutora Ruth Cardoso, 8.501, 8 andar, Pinheiros, SAO PAULO, SAO PAULO, 05.425-070 BR</v>
    <v>Metals &amp; Mining</v>
    <v>GGBR4</v>
    <v>Ações</v>
    <v>GERDAU S.A. (BVMF:GGBR4)</v>
    <v>-0.22</v>
    <v>-9.5650000000000006E-3</v>
    <v>3234400</v>
  </rv>
  <rv s="2">
    <v>49</v>
  </rv>
  <rv s="0">
    <v>https://www.bing.com/financeapi/forcetrigger?t=apma5r&amp;q=BVMF%3aCMIG4&amp;form=skydnc</v>
    <v>Learn more on Bing</v>
  </rv>
  <rv s="3">
    <v>pt-BR</v>
    <v>apma5r</v>
    <v>268435456</v>
    <v>1</v>
    <v>Da plataforma Refinitiv</v>
    <v>6</v>
    <v>7</v>
    <v>Companhia Energética de Minas Gerais - CEMIG (BVMF:CMIG4)</v>
    <v>3</v>
    <v>8</v>
    <v>Finance</v>
    <v>5</v>
    <v>13.09</v>
    <v>9.16</v>
    <v>BVMF</v>
    <v>2201371000</v>
    <v>12.37</v>
    <v>1952</v>
    <v>12.11</v>
    <v>0.98709999999999998</v>
    <v>B3 - Brazil Stock Exchange</v>
    <v>32103250000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12.21</v>
    <v>4969</v>
    <v>45204.638321759259</v>
    <v>51</v>
    <v>8956450</v>
    <v>BRL</v>
    <v>Companhia Energética de Minas Gerais - CEMIG</v>
    <v>Companhia Energética de Minas Gerais - CEMIG</v>
    <v>12.21</v>
    <v>12.15</v>
    <v>Avenida Barbacena, 1200, 16 / B1, Santo Agostinho, BELO HORIZONTE, MINAS GERAIS, 30.190-131 BR</v>
    <v>Electrical Utilities &amp; IPPs</v>
    <v>CMIG4</v>
    <v>Ações</v>
    <v>Companhia Energética de Minas Gerais - CEMIG (BVMF:CMIG4)</v>
    <v>-0.06</v>
    <v>-4.914E-3</v>
    <v>1903200</v>
  </rv>
  <rv s="2">
    <v>52</v>
  </rv>
  <rv s="0">
    <v>https://www.bing.com/financeapi/forcetrigger?t=apmsoc&amp;q=BVMF%3aJBSS3&amp;form=skydnc</v>
    <v>Learn more on Bing</v>
  </rv>
  <rv s="3">
    <v>pt-BR</v>
    <v>apmsoc</v>
    <v>268435456</v>
    <v>1</v>
    <v>Da plataforma Refinitiv</v>
    <v>6</v>
    <v>7</v>
    <v>JBS S.A. (BVMF:JBSS3)</v>
    <v>3</v>
    <v>8</v>
    <v>Finance</v>
    <v>5</v>
    <v>25.48</v>
    <v>14.31</v>
    <v>BVMF</v>
    <v>2218116000</v>
    <v>18.32</v>
    <v>1998</v>
    <v>17.97</v>
    <v>0.45889999999999997</v>
    <v>B3 - Brazil Stock Exchange</v>
    <v>40192261920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18.21</v>
    <v>260000</v>
    <v>45204.638368055559</v>
    <v>54</v>
    <v>7490480</v>
    <v>BRL</v>
    <v>JBS S.A.</v>
    <v>JBS S.A.</v>
    <v>18.22</v>
    <v>18.12</v>
    <v>Av. Marginal Direita do Tiete, 500, Bloco 3 - 3 andar, Vila Jaguara, SAO PAULO, SAO PAULO, 05.118-100 BR</v>
    <v>Food &amp; Tobacco</v>
    <v>JBSS3</v>
    <v>Ações</v>
    <v>JBS S.A. (BVMF:JBSS3)</v>
    <v>-0.09</v>
    <v>-4.9419999999999993E-3</v>
    <v>1815600</v>
  </rv>
  <rv s="2">
    <v>55</v>
  </rv>
  <rv s="0">
    <v>https://www.bing.com/financeapi/forcetrigger?t=apn4gh&amp;q=BVMF%3aPETR4&amp;form=skydnc</v>
    <v>Learn more on Bing</v>
  </rv>
  <rv s="3">
    <v>pt-BR</v>
    <v>apn4gh</v>
    <v>268435456</v>
    <v>1</v>
    <v>Da plataforma Refinitiv</v>
    <v>6</v>
    <v>7</v>
    <v>Petróleo Brasileiro S.A. (Petrobras) (BVMF:PETR4)</v>
    <v>3</v>
    <v>8</v>
    <v>Finance</v>
    <v>5</v>
    <v>34.770000000000003</v>
    <v>16.8</v>
    <v>BVMF</v>
    <v>13044500000</v>
    <v>32.94</v>
    <v>1953</v>
    <v>32.29</v>
    <v>1.3715999999999999</v>
    <v>B3 - Brazil Stock Exchange</v>
    <v>447838800000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32.619999999999997</v>
    <v>45149</v>
    <v>45204.638391203705</v>
    <v>57</v>
    <v>41325980</v>
    <v>BRL</v>
    <v>Petróleo Brasileiro S.A. (Petrobras)</v>
    <v>Petróleo Brasileiro S.A. (Petrobras)</v>
    <v>32.51</v>
    <v>32.61</v>
    <v>Av. Republica do Chile, n 65, 24 andar, Centro, Rio de Janeiro, RIO DE JANEIRO, 20.031-912 BR</v>
    <v>Oil &amp; Gas</v>
    <v>PETR4</v>
    <v>Ações</v>
    <v>Petróleo Brasileiro S.A. (Petrobras) (BVMF:PETR4)</v>
    <v>-0.01</v>
    <v>-3.0659999999999997E-4</v>
    <v>20534100</v>
  </rv>
  <rv s="2">
    <v>58</v>
  </rv>
  <rv s="0">
    <v>https://www.bing.com/financeapi/forcetrigger?t=aplygh&amp;q=BVMF%3aBBAS3&amp;form=skydnc</v>
    <v>Learn more on Bing</v>
  </rv>
  <rv s="3">
    <v>pt-BR</v>
    <v>aplygh</v>
    <v>268435456</v>
    <v>1</v>
    <v>Da plataforma Refinitiv</v>
    <v>6</v>
    <v>7</v>
    <v>BANCO DO BRASIL S.A. (BVMF:BBAS3)</v>
    <v>3</v>
    <v>8</v>
    <v>Finance</v>
    <v>5</v>
    <v>50.76</v>
    <v>28.01</v>
    <v>BVMF</v>
    <v>2865417000</v>
    <v>47.84</v>
    <v>1808</v>
    <v>46.6</v>
    <v>1.0546</v>
    <v>B3 - Brazil Stock Exchange</v>
    <v>134731907340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46.8</v>
    <v>85953</v>
    <v>45204.638343032035</v>
    <v>60</v>
    <v>8129950</v>
    <v>BRL</v>
    <v>BANCO DO BRASIL S.A.</v>
    <v>BANCO DO BRASIL S.A.</v>
    <v>46.78</v>
    <v>47.02</v>
    <v>SAUN QD 5 LT B, Asa Norte, BRASILIA, DISTRITO FEDERAL, 70.040-912 BR</v>
    <v>Banking Services</v>
    <v>BBAS3</v>
    <v>Ações</v>
    <v>BANCO DO BRASIL S.A. (BVMF:BBAS3)</v>
    <v>0.22</v>
    <v>4.7010000000000003E-3</v>
    <v>4137000</v>
  </rv>
  <rv s="2">
    <v>61</v>
  </rv>
  <rv s="0">
    <v>https://www.bing.com/financeapi/forcetrigger?t=apltsm&amp;q=BVMF%3aABCB4&amp;form=skydnc</v>
    <v>Learn more on Bing</v>
  </rv>
  <rv s="3">
    <v>pt-BR</v>
    <v>apltsm</v>
    <v>268435456</v>
    <v>1</v>
    <v>Da plataforma Refinitiv</v>
    <v>6</v>
    <v>7</v>
    <v>Banco ABC Brasil S.A (BVMF:ABCB4)</v>
    <v>3</v>
    <v>8</v>
    <v>Finance</v>
    <v>5</v>
    <v>21.5</v>
    <v>14.98</v>
    <v>BVMF</v>
    <v>117925600</v>
    <v>20.09</v>
    <v>1983</v>
    <v>19.37</v>
    <v>0.90580000000000005</v>
    <v>B3 - Brazil Stock Exchange</v>
    <v>2290115152</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19.850000000000001</v>
    <v>441</v>
    <v>45204.638356481482</v>
    <v>63</v>
    <v>682400</v>
    <v>BRL</v>
    <v>Banco ABC Brasil S.A</v>
    <v>Banco ABC Brasil S.A</v>
    <v>19.86</v>
    <v>19.420000000000002</v>
    <v>Avenida Cidade Jardim, 803, 2 Andar, Itaim Bibi, SAO PAULO, SAO PAULO, 01.453-000 BR</v>
    <v>Banking Services</v>
    <v>ABCB4</v>
    <v>Ações</v>
    <v>Banco ABC Brasil S.A (BVMF:ABCB4)</v>
    <v>-0.43</v>
    <v>-2.1662000000000001E-2</v>
    <v>128700</v>
  </rv>
  <rv s="2">
    <v>64</v>
  </rv>
  <rv s="0">
    <v>https://www.bing.com/financeapi/forcetrigger?t=apn852&amp;q=BVMF%3aRANI3&amp;form=skydnc</v>
    <v>Learn more on Bing</v>
  </rv>
  <rv s="3">
    <v>pt-BR</v>
    <v>apn852</v>
    <v>268435456</v>
    <v>1</v>
    <v>Da plataforma Refinitiv</v>
    <v>6</v>
    <v>7</v>
    <v>IRANI PAPEL E EMBALAGEM S.A. (BVMF:RANI3)</v>
    <v>3</v>
    <v>8</v>
    <v>Finance</v>
    <v>5</v>
    <v>13.1</v>
    <v>6.98</v>
    <v>BVMF</v>
    <v>256720200</v>
    <v>12.06</v>
    <v>1941</v>
    <v>11.77</v>
    <v>0.81299999999999994</v>
    <v>B3 - Brazil Stock Exchange</v>
    <v>3026731158</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11.94</v>
    <v>2362</v>
    <v>45204.63826388889</v>
    <v>66</v>
    <v>1067340</v>
    <v>BRL</v>
    <v>IRANI PAPEL E EMBALAGEM S.A.</v>
    <v>IRANI PAPEL E EMBALAGEM S.A.</v>
    <v>12</v>
    <v>11.79</v>
    <v>Rua General Joao Manoel, 157 9 andar, PORTO ALEGRE, RIO GRANDE DO SUL, 90.010-030 BR</v>
    <v>Containers &amp; Packaging</v>
    <v>RANI3</v>
    <v>Ações</v>
    <v>IRANI PAPEL E EMBALAGEM S.A. (BVMF:RANI3)</v>
    <v>-0.15</v>
    <v>-1.2563E-2</v>
    <v>194300</v>
  </rv>
  <rv s="2">
    <v>67</v>
  </rv>
  <rv s="0">
    <v>https://www.bing.com/financeapi/forcetrigger?t=c2yvmw&amp;q=BVMF%3aRAIZ4&amp;form=skydnc</v>
    <v>Learn more on Bing</v>
  </rv>
  <rv s="3">
    <v>pt-BR</v>
    <v>c2yvmw</v>
    <v>268435456</v>
    <v>1</v>
    <v>Da plataforma Refinitiv</v>
    <v>6</v>
    <v>7</v>
    <v>Raízen S.A. (BVMF:RAIZ4)</v>
    <v>3</v>
    <v>8</v>
    <v>Finance</v>
    <v>5</v>
    <v>4.6900000000000004</v>
    <v>2.2400000000000002</v>
    <v>BVMF</v>
    <v>1358937000</v>
    <v>3.51</v>
    <v>1961</v>
    <v>3.43</v>
    <v>1.4079999999999999</v>
    <v>B3 - Brazil Stock Exchange</v>
    <v>4701922020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3.47</v>
    <v>44738</v>
    <v>45204.638327928122</v>
    <v>69</v>
    <v>20005930</v>
    <v>BRL</v>
    <v>Raízen S.A.</v>
    <v>Raízen S.A.</v>
    <v>3.46</v>
    <v>3.46</v>
    <v>Avenida Almirante Barroso, n. 81, Sala 32B109 36 andar, Centro, RIO DE JANEIRO, RIO DE JANEIRO, 20.031-004 BR</v>
    <v>Oil &amp; Gas</v>
    <v>RAIZ4</v>
    <v>Ações</v>
    <v>Raízen S.A. (BVMF:RAIZ4)</v>
    <v>-0.01</v>
    <v>-2.882E-3</v>
    <v>20923700</v>
  </rv>
  <rv s="2">
    <v>70</v>
  </rv>
  <rv s="0">
    <v>https://www.bing.com/financeapi/forcetrigger?t=apmu2w&amp;q=BVMF%3aKLBN4&amp;form=skydnc</v>
    <v>Learn more on Bing</v>
  </rv>
  <rv s="3">
    <v>pt-BR</v>
    <v>apmu2w</v>
    <v>268435456</v>
    <v>1</v>
    <v>Da plataforma Refinitiv</v>
    <v>6</v>
    <v>7</v>
    <v>KLABIN S.A. (BVMF:KLBN4)</v>
    <v>3</v>
    <v>8</v>
    <v>Finance</v>
    <v>5</v>
    <v>4.8899999999999997</v>
    <v>3.45</v>
    <v>BVMF</v>
    <v>1123578000</v>
    <v>4.79</v>
    <v>1978</v>
    <v>4.6900000000000004</v>
    <v>0.52890000000000004</v>
    <v>B3 - Brazil Stock Exchange</v>
    <v>26747440000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4.75</v>
    <v>14207</v>
    <v>45204.638298611113</v>
    <v>72</v>
    <v>1834570</v>
    <v>BRL</v>
    <v>KLABIN S.A.</v>
    <v>KLABIN S.A.</v>
    <v>4.7699999999999996</v>
    <v>4.7</v>
    <v>Avenida Brigadeiro Faria Lima, 3600, 3, 4 E 5 Andares, Itaim Bibi, SAO PAULO, SAO PAULO, 04.538-132 BR</v>
    <v>Containers &amp; Packaging</v>
    <v>KLBN4</v>
    <v>Ações</v>
    <v>KLABIN S.A. (BVMF:KLBN4)</v>
    <v>-0.05</v>
    <v>-1.0526000000000001E-2</v>
    <v>509200</v>
  </rv>
  <rv s="2">
    <v>73</v>
  </rv>
  <rv s="0">
    <v>https://www.bing.com/financeapi/forcetrigger?t=apmk77&amp;q=BVMF%3aFESA4&amp;form=skydnc</v>
    <v>Learn more on Bing</v>
  </rv>
  <rv s="3">
    <v>pt-BR</v>
    <v>apmk77</v>
    <v>268435456</v>
    <v>1</v>
    <v>Da plataforma Refinitiv</v>
    <v>6</v>
    <v>7</v>
    <v>Companhia de Ferro Ligas da Bahia (Ferbasa) (BVMF:FESA4)</v>
    <v>3</v>
    <v>8</v>
    <v>Finance</v>
    <v>5</v>
    <v>60.47</v>
    <v>42.04</v>
    <v>BVMF</v>
    <v>88320000</v>
    <v>48.28</v>
    <v>1961</v>
    <v>46.59</v>
    <v>0.75409999999999999</v>
    <v>B3 - Brazil Stock Exchange</v>
    <v>4451034000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47.09</v>
    <v>3220</v>
    <v>45204.638362094534</v>
    <v>75</v>
    <v>150110</v>
    <v>BRL</v>
    <v>Companhia de Ferro Ligas da Bahia (Ferbasa)</v>
    <v>Companhia de Ferro Ligas da Bahia (Ferbasa)</v>
    <v>47.61</v>
    <v>46.61</v>
    <v>Estrada de Santiago, s/n, Sede, Santiago, POJUCA, BAHIA, 48.120-000 BR</v>
    <v>Metals &amp; Mining</v>
    <v>FESA4</v>
    <v>Ações</v>
    <v>Companhia de Ferro Ligas da Bahia (Ferbasa) (BVMF:FESA4)</v>
    <v>-0.48</v>
    <v>-1.0193000000000001E-2</v>
    <v>63600</v>
  </rv>
  <rv s="2">
    <v>76</v>
  </rv>
  <rv s="0">
    <v>https://www.bing.com/financeapi/forcetrigger?t=c1s56h&amp;q=BVMF%3aCXSE3&amp;form=skydnc</v>
    <v>Learn more on Bing</v>
  </rv>
  <rv s="3">
    <v>pt-BR</v>
    <v>c1s56h</v>
    <v>268435456</v>
    <v>1</v>
    <v>Da plataforma Refinitiv</v>
    <v>6</v>
    <v>7</v>
    <v>CAIXA SEGURIDADE PARTICIPACOES S/A (BVMF:CXSE3)</v>
    <v>3</v>
    <v>8</v>
    <v>Finance</v>
    <v>5</v>
    <v>11.62</v>
    <v>6.98</v>
    <v>BVMF</v>
    <v>3000000000</v>
    <v>11.3</v>
    <v>1967</v>
    <v>11.16</v>
    <v>0.89600000000000002</v>
    <v>B3 - Brazil Stock Exchange</v>
    <v>33540000000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11.16</v>
    <v>135</v>
    <v>45204.638385856248</v>
    <v>78</v>
    <v>2861720</v>
    <v>BRL</v>
    <v>CAIXA SEGURIDADE PARTICIPACOES S/A</v>
    <v>CAIXA SEGURIDADE PARTICIPACOES S/A</v>
    <v>11.16</v>
    <v>11.18</v>
    <v>Setor De Autarquias Sul, Quadra 3, Bloco E, Edificio Matriz Iii Da Caixa Economica Federa, 3rd Floor, BRASILIA, DISTRITO FEDERAL, 70070-030 BR</v>
    <v>Insurance</v>
    <v>CXSE3</v>
    <v>Ações</v>
    <v>CAIXA SEGURIDADE PARTICIPACOES S/A (BVMF:CXSE3)</v>
    <v>0.02</v>
    <v>1.792E-3</v>
    <v>624500</v>
  </rv>
  <rv s="2">
    <v>79</v>
  </rv>
  <rv s="0">
    <v>https://www.bing.com/financeapi/forcetrigger?t=apmuyc&amp;q=BVMF%3aLEVE3&amp;form=skydnc</v>
    <v>Learn more on Bing</v>
  </rv>
  <rv s="3">
    <v>pt-BR</v>
    <v>apmuyc</v>
    <v>268435456</v>
    <v>1</v>
    <v>Da plataforma Refinitiv</v>
    <v>6</v>
    <v>7</v>
    <v>MAHLE Metal Leve S.A (BVMF:LEVE3)</v>
    <v>3</v>
    <v>8</v>
    <v>Finance</v>
    <v>5</v>
    <v>52.52</v>
    <v>20.399999999999999</v>
    <v>BVMF</v>
    <v>128308500</v>
    <v>48.24</v>
    <v>1950</v>
    <v>46.69</v>
    <v>0.873</v>
    <v>B3 - Brazil Stock Exchange</v>
    <v>5998422375</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48</v>
    <v>7514</v>
    <v>45204.638317372657</v>
    <v>81</v>
    <v>305200</v>
    <v>BRL</v>
    <v>MAHLE Metal Leve S.A</v>
    <v>MAHLE Metal Leve S.A</v>
    <v>47.69</v>
    <v>46.75</v>
    <v>Av. Ernst MAHLE, 2000, Mombaca, MOGI GUACU, SAO PAULO, 13.849-050 BR</v>
    <v>Automobiles &amp; Auto Parts</v>
    <v>LEVE3</v>
    <v>Ações</v>
    <v>MAHLE Metal Leve S.A (BVMF:LEVE3)</v>
    <v>-1.25</v>
    <v>-2.6041999999999999E-2</v>
    <v>85500</v>
  </rv>
  <rv s="2">
    <v>82</v>
  </rv>
  <rv s="0">
    <v>https://www.bing.com/financeapi/forcetrigger?t=apmzur&amp;q=BVMF%3aMTSA4&amp;form=skydnc</v>
    <v>Learn more on Bing</v>
  </rv>
  <rv s="3">
    <v>pt-BR</v>
    <v>apmzur</v>
    <v>268435456</v>
    <v>1</v>
    <v>Da plataforma Refinitiv</v>
    <v>6</v>
    <v>7</v>
    <v>METISA METALURGICA TIMBOENSE S.A. (BVMF:MTSA4)</v>
    <v>3</v>
    <v>8</v>
    <v>Finance</v>
    <v>5</v>
    <v>53.98</v>
    <v>32.03</v>
    <v>BVMF</v>
    <v>9137260</v>
    <v>48.01</v>
    <v>1942</v>
    <v>48.01</v>
    <v>0.65629999999999999</v>
    <v>B3 - Brazil Stock Exchange</v>
    <v>435207900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47.63</v>
    <v>1065</v>
    <v>45204.619664351849</v>
    <v>84</v>
    <v>6050</v>
    <v>BRL</v>
    <v>METISA METALURGICA TIMBOENSE S.A.</v>
    <v>METISA METALURGICA TIMBOENSE S.A.</v>
    <v>48.01</v>
    <v>48.01</v>
    <v>Rua Fritz Lorenz, 2442, Distrito Industrial, TIMBO, SANTA CATARINA, 89.120-000 BR</v>
    <v>Machinery, Equipment &amp; Components</v>
    <v>MTSA4</v>
    <v>Ações</v>
    <v>METISA METALURGICA TIMBOENSE S.A. (BVMF:MTSA4)</v>
    <v>0.38</v>
    <v>7.977999999999999E-3</v>
    <v>100</v>
  </rv>
  <rv s="2">
    <v>85</v>
  </rv>
  <rv s="0">
    <v>https://www.bing.com/financeapi/forcetrigger?t=apmcfr&amp;q=BVMF%3aCSAN3&amp;form=skydnc</v>
    <v>Learn more on Bing</v>
  </rv>
  <rv s="3">
    <v>pt-BR</v>
    <v>apmcfr</v>
    <v>268435456</v>
    <v>1</v>
    <v>Da plataforma Refinitiv</v>
    <v>6</v>
    <v>7</v>
    <v>Cosan S.A (BVMF:CSAN3)</v>
    <v>3</v>
    <v>8</v>
    <v>Finance</v>
    <v>5</v>
    <v>20.81</v>
    <v>13.09</v>
    <v>BVMF</v>
    <v>1874071000</v>
    <v>16.329999999999998</v>
    <v>1966</v>
    <v>15.88</v>
    <v>1.157</v>
    <v>B3 - Brazil Stock Exchange</v>
    <v>29816469610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16.29</v>
    <v>53498</v>
    <v>45204.638391203705</v>
    <v>87</v>
    <v>6259100</v>
    <v>BRL</v>
    <v>Cosan S.A</v>
    <v>Cosan S.A</v>
    <v>16.309999999999999</v>
    <v>15.91</v>
    <v>Av. Brigadeiro Faria Lima, 4.100 / 15 andar, Itaim Bibi, SAO PAULO, SAO PAULO, 04.538-132 BR</v>
    <v>Oil &amp; Gas</v>
    <v>CSAN3</v>
    <v>Ações</v>
    <v>Cosan S.A (BVMF:CSAN3)</v>
    <v>-0.38</v>
    <v>-2.3327000000000001E-2</v>
    <v>2179100</v>
  </rv>
  <rv s="2">
    <v>88</v>
  </rv>
  <rv s="0">
    <v>https://www.bing.com/financeapi/forcetrigger?t=apngm7&amp;q=BVMF%3aAESB3&amp;form=skydnc</v>
    <v>Learn more on Bing</v>
  </rv>
  <rv s="1">
    <v>pt-BR</v>
    <v>apngm7</v>
    <v>268435456</v>
    <v>1</v>
    <v>Da plataforma Refinitiv</v>
    <v>0</v>
    <v>1</v>
    <v>AES BRASIL ENERGIA S.A. (BVMF:AESB3)</v>
    <v>3</v>
    <v>4</v>
    <v>Finance</v>
    <v>5</v>
    <v>12.9</v>
    <v>9.08</v>
    <v>BVMF</v>
    <v>601927300</v>
    <v>10.71</v>
    <v>2020</v>
    <v>10.55</v>
    <v>0.63090000000000002</v>
    <v>B3 - Brazil Stock Exchange</v>
    <v>6362371561</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10.61</v>
    <v>45204.637986111113</v>
    <v>90</v>
    <v>2224650</v>
    <v>BRL</v>
    <v>AES BRASIL ENERGIA S.A.</v>
    <v>AES BRASIL ENERGIA S.A.</v>
    <v>10.62</v>
    <v>10.57</v>
    <v>Av. Luiz Carlos Berrini, 1.376 12 Andar Torre A, Brooklin Paulista, SAO PAULO, SAO PAULO, 04.571-936 BR</v>
    <v>Electrical Utilities &amp; IPPs</v>
    <v>AESB3</v>
    <v>Ações</v>
    <v>AES BRASIL ENERGIA S.A. (BVMF:AESB3)</v>
    <v>-0.04</v>
    <v>-3.7699999999999999E-3</v>
    <v>401800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3">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spbArrays>
  <spbData count="13">
    <spb s="0">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4</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Data>
</supportingPropertyBags>
</file>

<file path=xl/richData/rdsupportingpropertybagstructure.xml><?xml version="1.0" encoding="utf-8"?>
<spbStructures xmlns="http://schemas.microsoft.com/office/spreadsheetml/2017/richdata2" count="11">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Row],[Empresa]],"Preço")</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B3" sqref="B3"/>
    </sheetView>
  </sheetViews>
  <sheetFormatPr defaultRowHeight="15" x14ac:dyDescent="0.25"/>
  <cols>
    <col min="1" max="1" width="9.285156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Row],[Empresa]],"Preço")</f>
        <v>3.91</v>
      </c>
      <c r="F3">
        <f>100 - ((Tabela2[[#This Row],[Preço Atual]]/Tabela2[[#This Row],[Barsi_preco_Teto]]) *100)</f>
        <v>89.061917195076461</v>
      </c>
      <c r="G3">
        <f t="shared" ref="G3:G8" si="0">D3</f>
        <v>35.74666666666667</v>
      </c>
      <c r="H3">
        <f>100 - ((Tabela2[[#This Row],[Preço Atual]]/G3) *100)</f>
        <v>89.061917195076461</v>
      </c>
    </row>
    <row r="4" spans="1:8" x14ac:dyDescent="0.25">
      <c r="A4" t="e" vm="2">
        <v>#VALUE!</v>
      </c>
      <c r="B4" s="2" t="s">
        <v>10</v>
      </c>
      <c r="C4">
        <v>3.9729999999999999</v>
      </c>
      <c r="D4">
        <f>Tabela2[[#This Row],[media_valor_div_5anos]]/0.06</f>
        <v>66.216666666666669</v>
      </c>
      <c r="E4" s="1" cm="1">
        <f t="array" ref="E4">_FV(Tabela2[[#This Row],[Empresa]],"Preço")</f>
        <v>21.89</v>
      </c>
      <c r="F4">
        <f>100 - ((Tabela2[[#This Row],[Preço Atual]]/Tabela2[[#This Row],[Barsi_preco_Teto]]) *100)</f>
        <v>66.941857538384085</v>
      </c>
      <c r="G4">
        <f t="shared" si="0"/>
        <v>66.216666666666669</v>
      </c>
      <c r="H4">
        <f>100 - ((Tabela2[[#This Row],[Preço Atual]]/G4) *100)</f>
        <v>66.941857538384085</v>
      </c>
    </row>
    <row r="5" spans="1:8" x14ac:dyDescent="0.25">
      <c r="A5" t="e" vm="3">
        <v>#VALUE!</v>
      </c>
      <c r="B5" s="2" t="s">
        <v>11</v>
      </c>
      <c r="C5">
        <v>0.49</v>
      </c>
      <c r="D5">
        <f>Tabela2[[#This Row],[media_valor_div_5anos]]/0.06</f>
        <v>8.1666666666666661</v>
      </c>
      <c r="E5" s="1" cm="1">
        <f t="array" ref="E5">_FV(Tabela2[[#This Row],[Empresa]],"Preço")</f>
        <v>3.51</v>
      </c>
      <c r="F5">
        <f>100 - ((Tabela2[[#This Row],[Preço Atual]]/Tabela2[[#This Row],[Barsi_preco_Teto]]) *100)</f>
        <v>57.020408163265309</v>
      </c>
      <c r="G5">
        <f t="shared" si="0"/>
        <v>8.1666666666666661</v>
      </c>
      <c r="H5">
        <f>100 - ((Tabela2[[#This Row],[Preço Atual]]/G5) *100)</f>
        <v>57.020408163265309</v>
      </c>
    </row>
    <row r="6" spans="1:8" x14ac:dyDescent="0.25">
      <c r="A6" t="e" vm="4">
        <v>#VALUE!</v>
      </c>
      <c r="B6" s="2" t="s">
        <v>12</v>
      </c>
      <c r="C6">
        <v>0.68669999999999998</v>
      </c>
      <c r="D6">
        <f>Tabela2[[#This Row],[media_valor_div_5anos]]/0.06</f>
        <v>11.445</v>
      </c>
      <c r="E6" s="1" cm="1">
        <f t="array" ref="E6">_FV(Tabela2[[#This Row],[Empresa]],"Preço")</f>
        <v>4.63</v>
      </c>
      <c r="F6">
        <f>100 - ((Tabela2[[#This Row],[Preço Atual]]/Tabela2[[#This Row],[Barsi_preco_Teto]]) *100)</f>
        <v>59.545653123634779</v>
      </c>
      <c r="G6">
        <f t="shared" si="0"/>
        <v>11.445</v>
      </c>
      <c r="H6">
        <f>100 - ((Tabela2[[#This Row],[Preço Atual]]/G6) *100)</f>
        <v>59.545653123634779</v>
      </c>
    </row>
    <row r="7" spans="1:8" x14ac:dyDescent="0.25">
      <c r="A7" t="e" vm="5">
        <v>#VALUE!</v>
      </c>
      <c r="B7" s="2" t="s">
        <v>13</v>
      </c>
      <c r="C7">
        <v>1.1891099999999999</v>
      </c>
      <c r="D7">
        <f>Tabela2[[#This Row],[media_valor_div_5anos]]/0.06</f>
        <v>19.8185</v>
      </c>
      <c r="E7" s="1" cm="1">
        <f t="array" ref="E7">_FV(Tabela2[[#This Row],[Empresa]],"Preço")</f>
        <v>11.76</v>
      </c>
      <c r="F7">
        <f>100 - ((Tabela2[[#This Row],[Preço Atual]]/Tabela2[[#This Row],[Barsi_preco_Teto]]) *100)</f>
        <v>40.661503141004616</v>
      </c>
      <c r="G7">
        <f t="shared" si="0"/>
        <v>19.8185</v>
      </c>
      <c r="H7">
        <f>100 - ((Tabela2[[#This Row],[Preço Atual]]/G7) *100)</f>
        <v>40.661503141004616</v>
      </c>
    </row>
    <row r="8" spans="1:8" x14ac:dyDescent="0.25">
      <c r="A8" t="e" vm="6">
        <v>#VALUE!</v>
      </c>
      <c r="B8" s="2" t="s">
        <v>36</v>
      </c>
      <c r="C8">
        <f>AVERAGE(2.24,2.836,2.805,2.09,1.765)</f>
        <v>2.3472</v>
      </c>
      <c r="D8">
        <f>Tabela2[[#This Row],[media_valor_div_5anos]]/0.06</f>
        <v>39.119999999999997</v>
      </c>
      <c r="E8" s="1" cm="1">
        <f t="array" ref="E8">_FV(Tabela2[[#This Row],[Empresa]],"Preço")</f>
        <v>26.41</v>
      </c>
      <c r="F8">
        <f>100 - ((Tabela2[[#This Row],[Preço Atual]]/Tabela2[[#This Row],[Barsi_preco_Teto]]) *100)</f>
        <v>32.489775051124738</v>
      </c>
      <c r="G8">
        <f t="shared" si="0"/>
        <v>39.119999999999997</v>
      </c>
      <c r="H8">
        <f>100 - ((Tabela2[[#This Row],[Preço Atual]]/G8) *100)</f>
        <v>32.489775051124738</v>
      </c>
    </row>
    <row r="9" spans="1:8" x14ac:dyDescent="0.25">
      <c r="A9" t="e" vm="7">
        <v>#VALUE!</v>
      </c>
      <c r="B9" s="2" t="s">
        <v>37</v>
      </c>
      <c r="C9">
        <v>3.4494549999999999</v>
      </c>
      <c r="D9">
        <f>Tabela2[[#This Row],[media_valor_div_5anos]]/0.06</f>
        <v>57.490916666666671</v>
      </c>
      <c r="E9" s="1" cm="1">
        <f t="array" ref="E9">_FV(Tabela2[[#This Row],[Empresa]],"Preço")</f>
        <v>34.22</v>
      </c>
      <c r="F9">
        <f>100 - ((Tabela2[[#This Row],[Preço Atual]]/Tabela2[[#This Row],[Barsi_preco_Teto]]) *100)</f>
        <v>40.477553700512118</v>
      </c>
      <c r="G9">
        <v>50</v>
      </c>
      <c r="H9">
        <f>100 - ((Tabela2[[#This Row],[Preço Atual]]/G9) *100)</f>
        <v>31.560000000000002</v>
      </c>
    </row>
    <row r="10" spans="1:8" x14ac:dyDescent="0.25">
      <c r="A10" t="e" vm="8">
        <v>#VALUE!</v>
      </c>
      <c r="B10" s="2" t="s">
        <v>14</v>
      </c>
      <c r="C10">
        <v>0.75780000000000003</v>
      </c>
      <c r="D10">
        <f>Tabela2[[#This Row],[media_valor_div_5anos]]/0.06</f>
        <v>12.63</v>
      </c>
      <c r="E10" s="1" cm="1">
        <f t="array" ref="E10">_FV(Tabela2[[#This Row],[Empresa]],"Preço")</f>
        <v>8.9</v>
      </c>
      <c r="F10">
        <f>100 - ((Tabela2[[#This Row],[Preço Atual]]/Tabela2[[#This Row],[Barsi_preco_Teto]]) *100)</f>
        <v>29.532858273950907</v>
      </c>
      <c r="G10">
        <f t="shared" ref="G10:G16" si="1">D10</f>
        <v>12.63</v>
      </c>
      <c r="H10">
        <f>100 - ((Tabela2[[#This Row],[Preço Atual]]/G10) *100)</f>
        <v>29.532858273950907</v>
      </c>
    </row>
    <row r="11" spans="1:8" x14ac:dyDescent="0.25">
      <c r="A11" t="e" vm="9">
        <v>#VALUE!</v>
      </c>
      <c r="B11" s="2" t="s">
        <v>38</v>
      </c>
      <c r="C11">
        <v>1.99613</v>
      </c>
      <c r="D11">
        <f>Tabela2[[#This Row],[media_valor_div_5anos]]/0.06</f>
        <v>33.268833333333333</v>
      </c>
      <c r="E11" s="1" cm="1">
        <f t="array" ref="E11">_FV(Tabela2[[#This Row],[Empresa]],"Preço")</f>
        <v>22.72</v>
      </c>
      <c r="F11">
        <f>100 - ((Tabela2[[#This Row],[Preço Atual]]/Tabela2[[#This Row],[Barsi_preco_Teto]]) *100)</f>
        <v>31.707854698842269</v>
      </c>
      <c r="G11">
        <f t="shared" si="1"/>
        <v>33.268833333333333</v>
      </c>
      <c r="H11">
        <f>100 - ((Tabela2[[#This Row],[Preço Atual]]/G11) *100)</f>
        <v>31.707854698842269</v>
      </c>
    </row>
    <row r="12" spans="1:8" x14ac:dyDescent="0.25">
      <c r="A12" t="e" vm="10">
        <v>#VALUE!</v>
      </c>
      <c r="B12" s="2" t="s">
        <v>15</v>
      </c>
      <c r="C12">
        <v>6.7252000000000001</v>
      </c>
      <c r="D12">
        <f>Tabela2[[#This Row],[media_valor_div_5anos]]/0.06</f>
        <v>112.08666666666667</v>
      </c>
      <c r="E12" s="1" cm="1">
        <f t="array" ref="E12">_FV(Tabela2[[#This Row],[Empresa]],"Preço")</f>
        <v>77.8</v>
      </c>
      <c r="F12">
        <f>100 - ((Tabela2[[#This Row],[Preço Atual]]/Tabela2[[#This Row],[Barsi_preco_Teto]]) *100)</f>
        <v>30.589424849818599</v>
      </c>
      <c r="G12">
        <f t="shared" si="1"/>
        <v>112.08666666666667</v>
      </c>
      <c r="H12">
        <f>100 - ((Tabela2[[#This Row],[Preço Atual]]/G12) *100)</f>
        <v>30.589424849818599</v>
      </c>
    </row>
    <row r="13" spans="1:8" x14ac:dyDescent="0.25">
      <c r="A13" t="e" vm="11">
        <v>#VALUE!</v>
      </c>
      <c r="B13" s="2" t="s">
        <v>9</v>
      </c>
      <c r="C13">
        <f>2.356435</f>
        <v>2.3564349999999998</v>
      </c>
      <c r="D13">
        <f>Tabela2[[#This Row],[media_valor_div_5anos]]/0.06</f>
        <v>39.273916666666665</v>
      </c>
      <c r="E13" s="1" cm="1">
        <f t="array" ref="E13">_FV(Tabela2[[#This Row],[Empresa]],"Preço")</f>
        <v>31.97</v>
      </c>
      <c r="F13">
        <f>100 - ((Tabela2[[#This Row],[Preço Atual]]/Tabela2[[#This Row],[Barsi_preco_Teto]]) *100)</f>
        <v>18.597372726173219</v>
      </c>
      <c r="G13">
        <f t="shared" si="1"/>
        <v>39.273916666666665</v>
      </c>
      <c r="H13">
        <f>100 - ((Tabela2[[#This Row],[Preço Atual]]/G13) *100)</f>
        <v>18.597372726173219</v>
      </c>
    </row>
    <row r="14" spans="1:8" x14ac:dyDescent="0.25">
      <c r="A14" t="e" vm="12">
        <v>#VALUE!</v>
      </c>
      <c r="B14" s="2" t="s">
        <v>16</v>
      </c>
      <c r="C14">
        <v>2.0550000000000002</v>
      </c>
      <c r="D14">
        <f>Tabela2[[#This Row],[media_valor_div_5anos]]/0.06</f>
        <v>34.250000000000007</v>
      </c>
      <c r="E14" s="1" cm="1">
        <f t="array" ref="E14">_FV(Tabela2[[#This Row],[Empresa]],"Preço")</f>
        <v>28.18</v>
      </c>
      <c r="F14">
        <f>100 - ((Tabela2[[#This Row],[Preço Atual]]/Tabela2[[#This Row],[Barsi_preco_Teto]]) *100)</f>
        <v>17.72262773722629</v>
      </c>
      <c r="G14">
        <f t="shared" si="1"/>
        <v>34.250000000000007</v>
      </c>
      <c r="H14">
        <f>100 - ((Tabela2[[#This Row],[Preço Atual]]/G14) *100)</f>
        <v>17.72262773722629</v>
      </c>
    </row>
    <row r="15" spans="1:8" x14ac:dyDescent="0.25">
      <c r="A15" t="e" vm="13">
        <v>#VALUE!</v>
      </c>
      <c r="B15" s="2" t="s">
        <v>17</v>
      </c>
      <c r="C15">
        <v>0.82</v>
      </c>
      <c r="D15">
        <f>Tabela2[[#This Row],[media_valor_div_5anos]]/0.06</f>
        <v>13.666666666666666</v>
      </c>
      <c r="E15" s="1" cm="1">
        <f t="array" ref="E15">_FV(Tabela2[[#This Row],[Empresa]],"Preço")</f>
        <v>10.51</v>
      </c>
      <c r="F15">
        <f>100 - ((Tabela2[[#This Row],[Preço Atual]]/Tabela2[[#This Row],[Barsi_preco_Teto]]) *100)</f>
        <v>23.097560975609753</v>
      </c>
      <c r="G15">
        <f t="shared" si="1"/>
        <v>13.666666666666666</v>
      </c>
      <c r="H15">
        <f>100 - ((Tabela2[[#This Row],[Preço Atual]]/G15) *100)</f>
        <v>23.097560975609753</v>
      </c>
    </row>
    <row r="16" spans="1:8" x14ac:dyDescent="0.25">
      <c r="A16" t="e" vm="14">
        <v>#VALUE!</v>
      </c>
      <c r="B16" s="2" t="s">
        <v>18</v>
      </c>
      <c r="C16">
        <v>2.88</v>
      </c>
      <c r="D16">
        <f>Tabela2[[#This Row],[media_valor_div_5anos]]/0.06</f>
        <v>48</v>
      </c>
      <c r="E16" s="1" cm="1">
        <f t="array" ref="E16">_FV(Tabela2[[#This Row],[Empresa]],"Preço")</f>
        <v>40.72</v>
      </c>
      <c r="F16">
        <f>100 - ((Tabela2[[#This Row],[Preço Atual]]/Tabela2[[#This Row],[Barsi_preco_Teto]]) *100)</f>
        <v>15.166666666666671</v>
      </c>
      <c r="G16">
        <f t="shared" si="1"/>
        <v>48</v>
      </c>
      <c r="H16">
        <f>100 - ((Tabela2[[#This Row],[Preço Atual]]/G16) *100)</f>
        <v>15.166666666666671</v>
      </c>
    </row>
    <row r="17" spans="1:8" x14ac:dyDescent="0.25">
      <c r="A17" t="e" vm="15">
        <v>#VALUE!</v>
      </c>
      <c r="B17" s="2" t="s">
        <v>19</v>
      </c>
      <c r="C17">
        <v>0.1</v>
      </c>
      <c r="D17">
        <f>Tabela2[[#This Row],[media_valor_div_5anos]]/0.06</f>
        <v>1.6666666666666667</v>
      </c>
      <c r="E17" s="1" cm="1">
        <f t="array" ref="E17">_FV(Tabela2[[#This Row],[Empresa]],"Preço")</f>
        <v>13.57</v>
      </c>
      <c r="F17">
        <f>100 - ((Tabela2[[#This Row],[Preço Atual]]/Tabela2[[#This Row],[Barsi_preco_Teto]]) *100)</f>
        <v>-714.19999999999993</v>
      </c>
      <c r="G17">
        <f>0.9/0.06</f>
        <v>15.000000000000002</v>
      </c>
      <c r="H17">
        <f>100 - ((Tabela2[[#This Row],[Preço Atual]]/G17) *100)</f>
        <v>9.5333333333333314</v>
      </c>
    </row>
    <row r="18" spans="1:8" x14ac:dyDescent="0.25">
      <c r="A18" t="e" vm="16">
        <v>#VALUE!</v>
      </c>
      <c r="B18" s="2" t="s">
        <v>35</v>
      </c>
      <c r="C18">
        <v>0.57356099999999999</v>
      </c>
      <c r="D18">
        <f>Tabela2[[#This Row],[media_valor_div_5anos]]/0.06</f>
        <v>9.5593500000000002</v>
      </c>
      <c r="E18" s="1" cm="1">
        <f t="array" ref="E18">_FV(Tabela2[[#This Row],[Empresa]],"Preço")</f>
        <v>8.34</v>
      </c>
      <c r="F18">
        <f>100 - ((Tabela2[[#This Row],[Preço Atual]]/Tabela2[[#This Row],[Barsi_preco_Teto]]) *100)</f>
        <v>12.755574385287701</v>
      </c>
      <c r="G18">
        <f>D18</f>
        <v>9.5593500000000002</v>
      </c>
      <c r="H18">
        <f>100 - ((Tabela2[[#This Row],[Preço Atual]]/G18) *100)</f>
        <v>12.755574385287701</v>
      </c>
    </row>
    <row r="19" spans="1:8" x14ac:dyDescent="0.25">
      <c r="A19" t="e" vm="17">
        <v>#VALUE!</v>
      </c>
      <c r="B19" s="2" t="s">
        <v>20</v>
      </c>
      <c r="C19">
        <v>1.536</v>
      </c>
      <c r="D19">
        <f>Tabela2[[#This Row],[media_valor_div_5anos]]/0.06</f>
        <v>25.6</v>
      </c>
      <c r="E19" s="1" cm="1">
        <f t="array" ref="E19">_FV(Tabela2[[#This Row],[Empresa]],"Preço")</f>
        <v>22.78</v>
      </c>
      <c r="F19">
        <f>100 - ((Tabela2[[#This Row],[Preço Atual]]/Tabela2[[#This Row],[Barsi_preco_Teto]]) *100)</f>
        <v>11.015625</v>
      </c>
      <c r="G19">
        <f>D19</f>
        <v>25.6</v>
      </c>
      <c r="H19">
        <f>100 - ((Tabela2[[#This Row],[Preço Atual]]/G19) *100)</f>
        <v>11.015625</v>
      </c>
    </row>
    <row r="20" spans="1:8" x14ac:dyDescent="0.25">
      <c r="A20" t="e" vm="18">
        <v>#VALUE!</v>
      </c>
      <c r="B20" s="2" t="s">
        <v>21</v>
      </c>
      <c r="C20">
        <v>0.79849999999999999</v>
      </c>
      <c r="D20">
        <f>Tabela2[[#This Row],[media_valor_div_5anos]]/0.06</f>
        <v>13.308333333333334</v>
      </c>
      <c r="E20" s="1" cm="1">
        <f t="array" ref="E20">_FV(Tabela2[[#This Row],[Empresa]],"Preço")</f>
        <v>12.15</v>
      </c>
      <c r="F20">
        <f>100 - ((Tabela2[[#This Row],[Preço Atual]]/Tabela2[[#This Row],[Barsi_preco_Teto]]) *100)</f>
        <v>8.7038196618659924</v>
      </c>
      <c r="G20">
        <f>D20</f>
        <v>13.308333333333334</v>
      </c>
      <c r="H20">
        <f>100 - ((Tabela2[[#This Row],[Preço Atual]]/G20) *100)</f>
        <v>8.7038196618659924</v>
      </c>
    </row>
    <row r="21" spans="1:8" x14ac:dyDescent="0.25">
      <c r="A21" t="e" vm="19">
        <v>#VALUE!</v>
      </c>
      <c r="B21" s="2" t="s">
        <v>22</v>
      </c>
      <c r="C21">
        <v>1.1214</v>
      </c>
      <c r="D21">
        <f>Tabela2[[#This Row],[media_valor_div_5anos]]/0.06</f>
        <v>18.690000000000001</v>
      </c>
      <c r="E21" s="1" cm="1">
        <f t="array" ref="E21">_FV(Tabela2[[#This Row],[Empresa]],"Preço")</f>
        <v>18.12</v>
      </c>
      <c r="F21">
        <f>100 - ((Tabela2[[#This Row],[Preço Atual]]/Tabela2[[#This Row],[Barsi_preco_Teto]]) *100)</f>
        <v>3.0497592295345157</v>
      </c>
      <c r="G21">
        <f>D21</f>
        <v>18.690000000000001</v>
      </c>
      <c r="H21">
        <f>100 - ((Tabela2[[#This Row],[Preço Atual]]/G21) *100)</f>
        <v>3.0497592295345157</v>
      </c>
    </row>
    <row r="22" spans="1:8" x14ac:dyDescent="0.25">
      <c r="A22" t="e" vm="20">
        <v>#VALUE!</v>
      </c>
      <c r="B22" s="2" t="s">
        <v>23</v>
      </c>
      <c r="C22">
        <v>4.5175999999999998</v>
      </c>
      <c r="D22">
        <f>Tabela2[[#This Row],[media_valor_div_5anos]]/0.06</f>
        <v>75.293333333333337</v>
      </c>
      <c r="E22" s="1" cm="1">
        <f t="array" ref="E22">_FV(Tabela2[[#This Row],[Empresa]],"Preço")</f>
        <v>32.61</v>
      </c>
      <c r="F22">
        <f>100 - ((Tabela2[[#This Row],[Preço Atual]]/Tabela2[[#This Row],[Barsi_preco_Teto]]) *100)</f>
        <v>56.689392597839557</v>
      </c>
      <c r="G22">
        <f>30</f>
        <v>30</v>
      </c>
      <c r="H22">
        <f>100 - ((Tabela2[[#This Row],[Preço Atual]]/G22) *100)</f>
        <v>-8.7000000000000028</v>
      </c>
    </row>
    <row r="23" spans="1:8" x14ac:dyDescent="0.25">
      <c r="A23" t="e" vm="21">
        <v>#VALUE!</v>
      </c>
      <c r="B23" s="2" t="s">
        <v>24</v>
      </c>
      <c r="C23">
        <v>2.38</v>
      </c>
      <c r="D23">
        <f>Tabela2[[#This Row],[media_valor_div_5anos]]/0.06</f>
        <v>39.666666666666664</v>
      </c>
      <c r="E23" s="1" cm="1">
        <f t="array" ref="E23">_FV(Tabela2[[#This Row],[Empresa]],"Preço")</f>
        <v>47.02</v>
      </c>
      <c r="F23">
        <f>100 - ((Tabela2[[#This Row],[Preço Atual]]/Tabela2[[#This Row],[Barsi_preco_Teto]]) *100)</f>
        <v>-18.537815126050432</v>
      </c>
      <c r="G23">
        <f>D23</f>
        <v>39.666666666666664</v>
      </c>
      <c r="H23">
        <f>100 - ((Tabela2[[#This Row],[Preço Atual]]/G23) *100)</f>
        <v>-18.537815126050432</v>
      </c>
    </row>
    <row r="24" spans="1:8" x14ac:dyDescent="0.25">
      <c r="A24" t="e" vm="22">
        <v>#VALUE!</v>
      </c>
      <c r="B24" s="2" t="s">
        <v>25</v>
      </c>
      <c r="C24">
        <v>1.020167</v>
      </c>
      <c r="D24">
        <f>Tabela2[[#This Row],[media_valor_div_5anos]]/0.06</f>
        <v>17.002783333333333</v>
      </c>
      <c r="E24" s="1" cm="1">
        <f t="array" ref="E24">_FV(Tabela2[[#This Row],[Empresa]],"Preço")</f>
        <v>19.420000000000002</v>
      </c>
      <c r="F24">
        <f>100 - ((Tabela2[[#This Row],[Preço Atual]]/Tabela2[[#This Row],[Barsi_preco_Teto]]) *100)</f>
        <v>-14.216593949814111</v>
      </c>
      <c r="G24">
        <f>D24</f>
        <v>17.002783333333333</v>
      </c>
      <c r="H24">
        <f>100 - ((Tabela2[[#This Row],[Preço Atual]]/G24) *100)</f>
        <v>-14.216593949814111</v>
      </c>
    </row>
    <row r="25" spans="1:8" x14ac:dyDescent="0.25">
      <c r="A25" t="e" vm="23">
        <v>#VALUE!</v>
      </c>
      <c r="B25" s="2" t="s">
        <v>26</v>
      </c>
      <c r="C25">
        <v>0.27124999999999999</v>
      </c>
      <c r="D25">
        <f>Tabela2[[#This Row],[media_valor_div_5anos]]/0.06</f>
        <v>4.520833333333333</v>
      </c>
      <c r="E25" s="1" cm="1">
        <f t="array" ref="E25">_FV(Tabela2[[#This Row],[Empresa]],"Preço")</f>
        <v>11.79</v>
      </c>
      <c r="F25">
        <f>100 - ((Tabela2[[#This Row],[Preço Atual]]/Tabela2[[#This Row],[Barsi_preco_Teto]]) *100)</f>
        <v>-160.79262672811063</v>
      </c>
      <c r="G25">
        <f>10.5</f>
        <v>10.5</v>
      </c>
      <c r="H25">
        <f>100 - ((Tabela2[[#This Row],[Preço Atual]]/G25) *100)</f>
        <v>-12.285714285714278</v>
      </c>
    </row>
    <row r="26" spans="1:8" x14ac:dyDescent="0.25">
      <c r="A26" t="e" vm="24">
        <v>#VALUE!</v>
      </c>
      <c r="B26" s="2" t="s">
        <v>27</v>
      </c>
      <c r="C26">
        <v>0.18</v>
      </c>
      <c r="D26">
        <f>Tabela2[[#This Row],[media_valor_div_5anos]]/0.06</f>
        <v>3</v>
      </c>
      <c r="E26" s="1" cm="1">
        <f t="array" ref="E26">_FV(Tabela2[[#This Row],[Empresa]],"Preço")</f>
        <v>3.46</v>
      </c>
      <c r="F26">
        <f>100 - ((Tabela2[[#This Row],[Preço Atual]]/Tabela2[[#This Row],[Barsi_preco_Teto]]) *100)</f>
        <v>-15.333333333333329</v>
      </c>
      <c r="G26">
        <f>D26</f>
        <v>3</v>
      </c>
      <c r="H26">
        <f>100 - ((Tabela2[[#This Row],[Preço Atual]]/G26) *100)</f>
        <v>-15.333333333333329</v>
      </c>
    </row>
    <row r="27" spans="1:8" x14ac:dyDescent="0.25">
      <c r="A27" t="e" vm="25">
        <v>#VALUE!</v>
      </c>
      <c r="B27" s="2" t="s">
        <v>28</v>
      </c>
      <c r="C27">
        <v>0.150417</v>
      </c>
      <c r="D27">
        <f>Tabela2[[#This Row],[media_valor_div_5anos]]/0.06</f>
        <v>2.5069500000000002</v>
      </c>
      <c r="E27" s="1" cm="1">
        <f t="array" ref="E27">_FV(Tabela2[[#This Row],[Empresa]],"Preço")</f>
        <v>4.7</v>
      </c>
      <c r="F27">
        <f>100 - ((Tabela2[[#This Row],[Preço Atual]]/Tabela2[[#This Row],[Barsi_preco_Teto]]) *100)</f>
        <v>-87.478808911226764</v>
      </c>
      <c r="G27">
        <f>3.33</f>
        <v>3.33</v>
      </c>
      <c r="H27">
        <f>100 - ((Tabela2[[#This Row],[Preço Atual]]/G27) *100)</f>
        <v>-41.141141141141134</v>
      </c>
    </row>
    <row r="28" spans="1:8" x14ac:dyDescent="0.25">
      <c r="A28" t="e" vm="26">
        <v>#VALUE!</v>
      </c>
      <c r="B28" s="2" t="s">
        <v>29</v>
      </c>
      <c r="C28">
        <v>1.9957</v>
      </c>
      <c r="D28">
        <f>Tabela2[[#This Row],[media_valor_div_5anos]]/0.06</f>
        <v>33.26166666666667</v>
      </c>
      <c r="E28" s="1" cm="1">
        <f t="array" ref="E28">_FV(Tabela2[[#This Row],[Empresa]],"Preço")</f>
        <v>46.61</v>
      </c>
      <c r="F28">
        <f>100 - ((Tabela2[[#This Row],[Preço Atual]]/Tabela2[[#This Row],[Barsi_preco_Teto]]) *100)</f>
        <v>-40.131282256852217</v>
      </c>
      <c r="G28">
        <f t="shared" ref="G28:G33" si="2">D28</f>
        <v>33.26166666666667</v>
      </c>
      <c r="H28">
        <f>100 - ((Tabela2[[#This Row],[Preço Atual]]/G28) *100)</f>
        <v>-40.131282256852217</v>
      </c>
    </row>
    <row r="29" spans="1:8" x14ac:dyDescent="0.25">
      <c r="A29" t="e" vm="27">
        <v>#VALUE!</v>
      </c>
      <c r="B29" s="2" t="s">
        <v>30</v>
      </c>
      <c r="C29">
        <v>0.44</v>
      </c>
      <c r="D29">
        <f>Tabela2[[#This Row],[media_valor_div_5anos]]/0.06</f>
        <v>7.3333333333333339</v>
      </c>
      <c r="E29" s="1" cm="1">
        <f t="array" ref="E29">_FV(Tabela2[[#This Row],[Empresa]],"Preço")</f>
        <v>11.18</v>
      </c>
      <c r="F29">
        <f>100 - ((Tabela2[[#This Row],[Preço Atual]]/Tabela2[[#This Row],[Barsi_preco_Teto]]) *100)</f>
        <v>-52.454545454545439</v>
      </c>
      <c r="G29">
        <f t="shared" si="2"/>
        <v>7.3333333333333339</v>
      </c>
      <c r="H29">
        <f>100 - ((Tabela2[[#This Row],[Preço Atual]]/G29) *100)</f>
        <v>-52.454545454545439</v>
      </c>
    </row>
    <row r="30" spans="1:8" x14ac:dyDescent="0.25">
      <c r="A30" t="e" vm="28">
        <v>#VALUE!</v>
      </c>
      <c r="B30" s="2" t="s">
        <v>31</v>
      </c>
      <c r="C30">
        <v>1.8576999999999999</v>
      </c>
      <c r="D30">
        <f>Tabela2[[#This Row],[media_valor_div_5anos]]/0.06</f>
        <v>30.961666666666666</v>
      </c>
      <c r="E30" s="1" cm="1">
        <f t="array" ref="E30">_FV(Tabela2[[#This Row],[Empresa]],"Preço")</f>
        <v>46.75</v>
      </c>
      <c r="F30">
        <f>100 - ((Tabela2[[#This Row],[Preço Atual]]/Tabela2[[#This Row],[Barsi_preco_Teto]]) *100)</f>
        <v>-50.993163589384721</v>
      </c>
      <c r="G30">
        <f t="shared" si="2"/>
        <v>30.961666666666666</v>
      </c>
      <c r="H30">
        <f>100 - ((Tabela2[[#This Row],[Preço Atual]]/G30) *100)</f>
        <v>-50.993163589384721</v>
      </c>
    </row>
    <row r="31" spans="1:8" x14ac:dyDescent="0.25">
      <c r="A31" t="e" vm="29">
        <v>#VALUE!</v>
      </c>
      <c r="B31" s="2" t="s">
        <v>32</v>
      </c>
      <c r="C31">
        <v>1.4212</v>
      </c>
      <c r="D31">
        <f>Tabela2[[#This Row],[media_valor_div_5anos]]/0.06</f>
        <v>23.686666666666667</v>
      </c>
      <c r="E31" s="1" cm="1">
        <f t="array" ref="E31">_FV(Tabela2[[#This Row],[Empresa]],"Preço")</f>
        <v>48.01</v>
      </c>
      <c r="F31">
        <f>100 - ((Tabela2[[#This Row],[Preço Atual]]/Tabela2[[#This Row],[Barsi_preco_Teto]]) *100)</f>
        <v>-102.68786940613563</v>
      </c>
      <c r="G31">
        <f t="shared" si="2"/>
        <v>23.686666666666667</v>
      </c>
      <c r="H31">
        <f>100 - ((Tabela2[[#This Row],[Preço Atual]]/G31) *100)</f>
        <v>-102.68786940613563</v>
      </c>
    </row>
    <row r="32" spans="1:8" x14ac:dyDescent="0.25">
      <c r="A32" t="e" vm="30">
        <v>#VALUE!</v>
      </c>
      <c r="B32" s="2" t="s">
        <v>33</v>
      </c>
      <c r="C32">
        <v>0.39229999999999998</v>
      </c>
      <c r="D32">
        <f>Tabela2[[#This Row],[media_valor_div_5anos]]/0.06</f>
        <v>6.5383333333333331</v>
      </c>
      <c r="E32" s="1" cm="1">
        <f t="array" ref="E32">_FV(Tabela2[[#This Row],[Empresa]],"Preço")</f>
        <v>15.91</v>
      </c>
      <c r="F32">
        <f>100 - ((Tabela2[[#This Row],[Preço Atual]]/Tabela2[[#This Row],[Barsi_preco_Teto]]) *100)</f>
        <v>-143.33418302319654</v>
      </c>
      <c r="G32">
        <f t="shared" si="2"/>
        <v>6.5383333333333331</v>
      </c>
      <c r="H32">
        <f>100 - ((Tabela2[[#This Row],[Preço Atual]]/G32) *100)</f>
        <v>-143.33418302319654</v>
      </c>
    </row>
    <row r="33" spans="1:8" x14ac:dyDescent="0.25">
      <c r="A33" t="e" vm="31">
        <v>#VALUE!</v>
      </c>
      <c r="B33" s="2" t="s">
        <v>34</v>
      </c>
      <c r="C33">
        <v>0.1691</v>
      </c>
      <c r="D33">
        <f>Tabela2[[#This Row],[media_valor_div_5anos]]/0.06</f>
        <v>2.8183333333333334</v>
      </c>
      <c r="E33" s="1" cm="1">
        <f t="array" ref="E33">_FV(Tabela2[[#This Row],[Empresa]],"Preço")</f>
        <v>10.57</v>
      </c>
      <c r="F33">
        <f>100 - ((Tabela2[[#This Row],[Preço Atual]]/Tabela2[[#This Row],[Barsi_preco_Teto]]) *100)</f>
        <v>-275.04435245416914</v>
      </c>
      <c r="G33">
        <f t="shared" si="2"/>
        <v>2.8183333333333334</v>
      </c>
      <c r="H33">
        <f>100 - ((Tabela2[[#This Row],[Preço Atual]]/G33) *100)</f>
        <v>-275.04435245416914</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2023-10-05T15:34:17Z</dcterms:modified>
</cp:coreProperties>
</file>