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lo\Documents\Aichhof + Betrieb + Sonstiges\Technik\Section control board 16IO\"/>
    </mc:Choice>
  </mc:AlternateContent>
  <xr:revisionPtr revIDLastSave="0" documentId="13_ncr:1_{C0D158D2-BCA1-40DC-8F6E-CBB10BBA4D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M_PCB_AgOpenGPS_Section_Contr" sheetId="1" r:id="rId1"/>
  </sheets>
  <definedNames>
    <definedName name="_xlnm.Print_Area" localSheetId="0">BOM_PCB_AgOpenGPS_Section_Contr!$A$1:$M$80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5" i="1" l="1"/>
  <c r="M66" i="1" s="1"/>
  <c r="L69" i="1"/>
  <c r="M73" i="1" s="1"/>
  <c r="L70" i="1"/>
  <c r="L71" i="1"/>
  <c r="L72" i="1"/>
  <c r="L75" i="1"/>
  <c r="M76" i="1" s="1"/>
  <c r="L78" i="1"/>
  <c r="M79" i="1" s="1"/>
  <c r="L8" i="1"/>
  <c r="M8" i="1" s="1"/>
  <c r="L20" i="1"/>
  <c r="L14" i="1"/>
  <c r="L15" i="1"/>
  <c r="L16" i="1"/>
  <c r="L17" i="1"/>
  <c r="L18" i="1"/>
  <c r="L19" i="1"/>
  <c r="L21" i="1"/>
  <c r="L24" i="1"/>
  <c r="L25" i="1"/>
  <c r="L26" i="1"/>
  <c r="L27" i="1"/>
  <c r="L28" i="1"/>
  <c r="L29" i="1"/>
  <c r="L30" i="1"/>
  <c r="L31" i="1"/>
  <c r="L34" i="1"/>
  <c r="L35" i="1"/>
  <c r="L36" i="1"/>
  <c r="L37" i="1"/>
  <c r="L43" i="1"/>
  <c r="L44" i="1"/>
  <c r="L45" i="1"/>
  <c r="L46" i="1"/>
  <c r="L47" i="1"/>
  <c r="L48" i="1"/>
  <c r="L49" i="1"/>
  <c r="L50" i="1"/>
  <c r="L51" i="1"/>
  <c r="L52" i="1"/>
  <c r="L53" i="1"/>
  <c r="L56" i="1"/>
  <c r="L57" i="1"/>
  <c r="L58" i="1"/>
  <c r="L59" i="1"/>
  <c r="L60" i="1"/>
  <c r="L13" i="1"/>
  <c r="M22" i="1" l="1"/>
  <c r="N67" i="1" s="1"/>
  <c r="M38" i="1"/>
  <c r="M54" i="1"/>
  <c r="M32" i="1"/>
  <c r="M80" i="1" s="1"/>
  <c r="M61" i="1"/>
</calcChain>
</file>

<file path=xl/sharedStrings.xml><?xml version="1.0" encoding="utf-8"?>
<sst xmlns="http://schemas.openxmlformats.org/spreadsheetml/2006/main" count="222" uniqueCount="148">
  <si>
    <t>ID</t>
  </si>
  <si>
    <t>Name</t>
  </si>
  <si>
    <t>Designator</t>
  </si>
  <si>
    <t>Footprint</t>
  </si>
  <si>
    <t>Quantity</t>
  </si>
  <si>
    <t>Manufacturer Part</t>
  </si>
  <si>
    <t>Manufacturer</t>
  </si>
  <si>
    <t>Supplier</t>
  </si>
  <si>
    <t>Supplier Part</t>
  </si>
  <si>
    <t>22uF</t>
  </si>
  <si>
    <t>C1</t>
  </si>
  <si>
    <t>CAP-D10.0-F5.0</t>
  </si>
  <si>
    <t>470uF</t>
  </si>
  <si>
    <t>C2</t>
  </si>
  <si>
    <t>C3</t>
  </si>
  <si>
    <t>6-PPIN-HEADER</t>
  </si>
  <si>
    <t>U3</t>
  </si>
  <si>
    <t>6-PIN-CONNECTOR-HEADER</t>
  </si>
  <si>
    <t>1A</t>
  </si>
  <si>
    <t>F1</t>
  </si>
  <si>
    <t>FUSE-HOLDER-WITH-COVER-FOR-5X20MM-FUSE_FOOTPRINT</t>
  </si>
  <si>
    <t>WEMOS-D1 MINI ESP32</t>
  </si>
  <si>
    <t>U1</t>
  </si>
  <si>
    <t>WEMOS-ESP32 D1 MINI</t>
  </si>
  <si>
    <t>Wemos</t>
  </si>
  <si>
    <t>WEMOS</t>
  </si>
  <si>
    <t>WEMOS_S2_MINI</t>
  </si>
  <si>
    <t>JP1,JP2,JP3,JP4,JP5,JP6,JP7,JP8,JP9,JP10,JP11,JP12,JP13,JP14,JP15,JP16,JP18</t>
  </si>
  <si>
    <t>SCREWTERMINAL-5MM-2</t>
  </si>
  <si>
    <t>1N4007GU</t>
  </si>
  <si>
    <t>D2,D1</t>
  </si>
  <si>
    <t>DO-41_BD2.4-L4.7-P8.70-D0.9-RD</t>
  </si>
  <si>
    <t>DIYI Elec Tech</t>
  </si>
  <si>
    <t>RL16,RL15,RL14,RL13,RL17,RL18</t>
  </si>
  <si>
    <t>FP_FINDER-SINGLEROW</t>
  </si>
  <si>
    <t>K7805M-1000R3</t>
  </si>
  <si>
    <t>U5</t>
  </si>
  <si>
    <t>PWRM-TH_K7805M-1000R3</t>
  </si>
  <si>
    <t>MORNSUN</t>
  </si>
  <si>
    <t>SM04B-SRSS-TB(LF)(SN)</t>
  </si>
  <si>
    <t>J1</t>
  </si>
  <si>
    <t>CONN-SMD_SM04B-SRSS-TB</t>
  </si>
  <si>
    <t>RL12,RL11,RL10,RL9,RL8,RL7,RL6,RL5,RL4,RL3,RL2,RL1</t>
  </si>
  <si>
    <t>RELAY-FINDER-41.52 COPY</t>
  </si>
  <si>
    <t>1k</t>
  </si>
  <si>
    <t>R29,R19,R18,R17,R16,R12,R11,R10,R9,R8,R7,R6,R5,R4,R3,R2,R1,R15,R14,R13,R28,R27,R26,R25,R24</t>
  </si>
  <si>
    <t>RES-TH_BD2.4-L6.3-P10.30-D0.6</t>
  </si>
  <si>
    <t>RD 1/2WS 1K J T/B A1</t>
  </si>
  <si>
    <t>TyoHM</t>
  </si>
  <si>
    <t>1k8</t>
  </si>
  <si>
    <t>R30</t>
  </si>
  <si>
    <t>SWITCH_SPDT_LEVER</t>
  </si>
  <si>
    <t>Header-Male-2.54_1x4</t>
  </si>
  <si>
    <t>H1</t>
  </si>
  <si>
    <t>HDR-TH_4P-P2.54-V-M</t>
  </si>
  <si>
    <t>210S-1*4P L=11.6MMGold-plated black</t>
  </si>
  <si>
    <t>Ckmtw</t>
  </si>
  <si>
    <t>Wiznet W5500 Lite Module</t>
  </si>
  <si>
    <t>W1</t>
  </si>
  <si>
    <t>W5500 LITE MODULE MINI</t>
  </si>
  <si>
    <t>UDN2981A-T</t>
  </si>
  <si>
    <t>U10,U6,U7</t>
  </si>
  <si>
    <t>DIP-18_L22.9-W10.2-P2.54-LS7.6-BL</t>
  </si>
  <si>
    <t>Allegro MicroSystems, LLC</t>
  </si>
  <si>
    <t>S19,S20</t>
  </si>
  <si>
    <t>SWITCH_DPDT_LEVER</t>
  </si>
  <si>
    <t>RS485_to_TTL_2</t>
  </si>
  <si>
    <t>U4</t>
  </si>
  <si>
    <t>RS485_TO_TTL</t>
  </si>
  <si>
    <t>Arceli</t>
  </si>
  <si>
    <t>LED5MM</t>
  </si>
  <si>
    <t>LED17,LED16,LED12,LED11,LED10,LED9,LED8,LED7,LED6,LED5,LED4,LED3,LED2,LED1,LED13,LED15,LED14</t>
  </si>
  <si>
    <t>BiColorLED-AKA</t>
  </si>
  <si>
    <t>VD2,VD1</t>
  </si>
  <si>
    <t>LED_BICOL_AKA_5</t>
  </si>
  <si>
    <t>10k</t>
  </si>
  <si>
    <t>R23,R22,R21,R20</t>
  </si>
  <si>
    <t>MCP23017 Addr 0x20</t>
  </si>
  <si>
    <t>U8</t>
  </si>
  <si>
    <t>DIL28-3-ROUND</t>
  </si>
  <si>
    <t>U2</t>
  </si>
  <si>
    <t>BoM Section Control 16IO</t>
  </si>
  <si>
    <t>MTZ8302</t>
  </si>
  <si>
    <t>PCB - Power supply</t>
  </si>
  <si>
    <t>Conrad</t>
  </si>
  <si>
    <t>468134 - 62</t>
  </si>
  <si>
    <t>468240 - 62</t>
  </si>
  <si>
    <t>530127 - 62</t>
  </si>
  <si>
    <t>Conrad (gn)</t>
  </si>
  <si>
    <t>Conrad (rt/gn)</t>
  </si>
  <si>
    <t>LED17,LED16,LED12,LED11,LED10,LED9,LED8,LED7,LED6,LED5,LED4,LED3,LED2,LED1,LED13,LED15,LED15</t>
  </si>
  <si>
    <t>Conrad (ge)</t>
  </si>
  <si>
    <t>VD2,VD0</t>
  </si>
  <si>
    <t>LED_BICOL_AKA_4</t>
  </si>
  <si>
    <t>Conrad (ge/gn)</t>
  </si>
  <si>
    <t>FINDER-41.52.9.012.0010</t>
  </si>
  <si>
    <t>APEM 5537A 1x (I)/0/(I)</t>
  </si>
  <si>
    <t>APEM 5536A 1x I/I</t>
  </si>
  <si>
    <t>APEM 5546A 2x I/I</t>
  </si>
  <si>
    <t>1 per section + 1 rate auto/man</t>
  </si>
  <si>
    <t>Power + SC auto/man</t>
  </si>
  <si>
    <t>SC Main on/off + rate</t>
  </si>
  <si>
    <t>S17,S18</t>
  </si>
  <si>
    <t>S21,S16,S15,S14,S13,S12,S11,S10,S9,S8,S7,S6,S5,S4,S3,S2,S1</t>
  </si>
  <si>
    <t>1 per section + 1 power + 1 wifi</t>
  </si>
  <si>
    <t>2 pol 5mm screw terminal</t>
  </si>
  <si>
    <t>Power + rate + 1 per section</t>
  </si>
  <si>
    <t>Finder-34.51.7.012.0010</t>
  </si>
  <si>
    <t>2x rate + section 13,14,15,16</t>
  </si>
  <si>
    <t>sections 1 - 12</t>
  </si>
  <si>
    <t>Digikey</t>
  </si>
  <si>
    <t>2725-7805m-1000r3-nd</t>
  </si>
  <si>
    <t>Qwiic</t>
  </si>
  <si>
    <t>reichelt</t>
  </si>
  <si>
    <t>UDN291</t>
  </si>
  <si>
    <t>Socket DIP-18</t>
  </si>
  <si>
    <t>Socket 28pol 7,62mm</t>
  </si>
  <si>
    <t>connectors</t>
  </si>
  <si>
    <t>ESP32, MCP, driver, Ethernet</t>
  </si>
  <si>
    <t>sections</t>
  </si>
  <si>
    <t>parts for rate</t>
  </si>
  <si>
    <t>rate +/-</t>
  </si>
  <si>
    <t>rate auto/man</t>
  </si>
  <si>
    <t>parts for sections</t>
  </si>
  <si>
    <t>Price per unit</t>
  </si>
  <si>
    <t>price</t>
  </si>
  <si>
    <t>PCB by JLCPCB</t>
  </si>
  <si>
    <t>Amazon</t>
  </si>
  <si>
    <t>1A fuse 5x20mm</t>
  </si>
  <si>
    <t>parts for PCB</t>
  </si>
  <si>
    <t>MTZ8302/JLCPCB</t>
  </si>
  <si>
    <t>housing</t>
  </si>
  <si>
    <t>hammond 6555</t>
  </si>
  <si>
    <t>conrad</t>
  </si>
  <si>
    <t>cabeling</t>
  </si>
  <si>
    <t>2 x 2.5 Lapp Ölflex classic 110</t>
  </si>
  <si>
    <t>power supply</t>
  </si>
  <si>
    <t>box to sprayer</t>
  </si>
  <si>
    <t>25G 0.75 Ölflex classic 110</t>
  </si>
  <si>
    <t>maybe less wires</t>
  </si>
  <si>
    <t>M16 Lapp Kabelverschraubung</t>
  </si>
  <si>
    <t>M25 Lapp Kabelverschraubung</t>
  </si>
  <si>
    <t>Hirschmann GM 209 NJ</t>
  </si>
  <si>
    <t>connector for Arag</t>
  </si>
  <si>
    <t>power connector</t>
  </si>
  <si>
    <t>Hella 8JA 002 263-011</t>
  </si>
  <si>
    <t>sub-total</t>
  </si>
  <si>
    <t>PCB with components and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</si>
</sst>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1" applyFont="1" applyAlignment="1">
      <alignment horizontal="right"/>
    </xf>
    <xf numFmtId="44" fontId="0" fillId="0" borderId="0" xfId="0" applyNumberFormat="1"/>
    <xf numFmtId="44" fontId="0" fillId="0" borderId="0" xfId="1" applyFont="1" applyBorder="1"/>
    <xf numFmtId="0" fontId="16" fillId="0" borderId="0" xfId="0" applyFont="1"/>
    <xf numFmtId="0" fontId="19" fillId="0" borderId="0" xfId="0" applyFont="1"/>
    <xf numFmtId="0" fontId="0" fillId="0" borderId="10" xfId="0" applyBorder="1"/>
    <xf numFmtId="44" fontId="0" fillId="0" borderId="10" xfId="1" applyFont="1" applyBorder="1"/>
    <xf numFmtId="44" fontId="0" fillId="0" borderId="10" xfId="0" applyNumberFormat="1" applyBorder="1"/>
    <xf numFmtId="44" fontId="16" fillId="0" borderId="0" xfId="0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ährung" xfId="1" builtinId="4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"/>
  <sheetViews>
    <sheetView tabSelected="1" topLeftCell="A11" zoomScaleNormal="100" workbookViewId="0">
      <selection activeCell="K11" sqref="K11"/>
    </sheetView>
  </sheetViews>
  <sheetFormatPr baseColWidth="10" defaultRowHeight="14.4" x14ac:dyDescent="0.3"/>
  <cols>
    <col min="7" max="8" width="0" hidden="1" customWidth="1"/>
    <col min="11" max="12" width="11.5546875" style="2"/>
  </cols>
  <sheetData>
    <row r="1" spans="1:13" ht="18" x14ac:dyDescent="0.35">
      <c r="A1" s="7" t="s">
        <v>81</v>
      </c>
    </row>
    <row r="2" spans="1:13" x14ac:dyDescent="0.3">
      <c r="A2" t="s">
        <v>82</v>
      </c>
    </row>
    <row r="3" spans="1:13" x14ac:dyDescent="0.3">
      <c r="L3" s="1">
        <v>44766</v>
      </c>
    </row>
    <row r="7" spans="1:13" x14ac:dyDescent="0.3">
      <c r="A7" t="s">
        <v>0</v>
      </c>
      <c r="B7" t="s">
        <v>1</v>
      </c>
      <c r="C7" t="s">
        <v>2</v>
      </c>
      <c r="D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s="3" t="s">
        <v>124</v>
      </c>
      <c r="L7" s="3" t="s">
        <v>125</v>
      </c>
      <c r="M7" t="s">
        <v>146</v>
      </c>
    </row>
    <row r="8" spans="1:13" x14ac:dyDescent="0.3">
      <c r="A8" t="s">
        <v>126</v>
      </c>
      <c r="F8">
        <v>1</v>
      </c>
      <c r="I8" t="s">
        <v>130</v>
      </c>
      <c r="K8" s="2">
        <v>45</v>
      </c>
      <c r="L8" s="2">
        <f>F8*K8</f>
        <v>45</v>
      </c>
      <c r="M8" s="4">
        <f>SUM(L8)</f>
        <v>45</v>
      </c>
    </row>
    <row r="10" spans="1:13" x14ac:dyDescent="0.3">
      <c r="A10" s="6" t="s">
        <v>129</v>
      </c>
    </row>
    <row r="11" spans="1:13" x14ac:dyDescent="0.3">
      <c r="A11" t="s">
        <v>83</v>
      </c>
    </row>
    <row r="13" spans="1:13" x14ac:dyDescent="0.3">
      <c r="B13" t="s">
        <v>9</v>
      </c>
      <c r="C13" t="s">
        <v>10</v>
      </c>
      <c r="D13" t="s">
        <v>11</v>
      </c>
      <c r="F13">
        <v>1</v>
      </c>
      <c r="I13" t="s">
        <v>84</v>
      </c>
      <c r="J13" t="s">
        <v>86</v>
      </c>
      <c r="K13" s="2">
        <v>0.26</v>
      </c>
      <c r="L13" s="2">
        <f>F13*K13</f>
        <v>0.26</v>
      </c>
    </row>
    <row r="14" spans="1:13" x14ac:dyDescent="0.3">
      <c r="B14" t="s">
        <v>12</v>
      </c>
      <c r="C14" t="s">
        <v>13</v>
      </c>
      <c r="D14" t="s">
        <v>11</v>
      </c>
      <c r="F14">
        <v>1</v>
      </c>
      <c r="I14" t="s">
        <v>84</v>
      </c>
      <c r="J14" t="s">
        <v>85</v>
      </c>
      <c r="K14" s="2">
        <v>1.59</v>
      </c>
      <c r="L14" s="2">
        <f t="shared" ref="L14:L75" si="0">F14*K14</f>
        <v>1.59</v>
      </c>
    </row>
    <row r="15" spans="1:13" x14ac:dyDescent="0.3">
      <c r="B15" t="s">
        <v>9</v>
      </c>
      <c r="C15" t="s">
        <v>14</v>
      </c>
      <c r="D15" t="s">
        <v>11</v>
      </c>
      <c r="F15">
        <v>1</v>
      </c>
      <c r="I15" t="s">
        <v>84</v>
      </c>
      <c r="J15" t="s">
        <v>86</v>
      </c>
      <c r="K15" s="2">
        <v>0.26</v>
      </c>
      <c r="L15" s="2">
        <f t="shared" si="0"/>
        <v>0.26</v>
      </c>
    </row>
    <row r="16" spans="1:13" x14ac:dyDescent="0.3">
      <c r="B16" t="s">
        <v>18</v>
      </c>
      <c r="C16" t="s">
        <v>19</v>
      </c>
      <c r="D16" t="s">
        <v>20</v>
      </c>
      <c r="F16">
        <v>1</v>
      </c>
      <c r="I16" t="s">
        <v>84</v>
      </c>
      <c r="J16" t="s">
        <v>87</v>
      </c>
      <c r="K16" s="2">
        <v>0.39</v>
      </c>
      <c r="L16" s="2">
        <f t="shared" si="0"/>
        <v>0.39</v>
      </c>
    </row>
    <row r="17" spans="1:13" x14ac:dyDescent="0.3">
      <c r="B17" t="s">
        <v>29</v>
      </c>
      <c r="C17" t="s">
        <v>30</v>
      </c>
      <c r="D17" t="s">
        <v>31</v>
      </c>
      <c r="F17">
        <v>2</v>
      </c>
      <c r="G17" t="s">
        <v>29</v>
      </c>
      <c r="H17" t="s">
        <v>32</v>
      </c>
      <c r="I17" t="s">
        <v>84</v>
      </c>
      <c r="J17">
        <v>162272</v>
      </c>
      <c r="K17" s="2">
        <v>0.08</v>
      </c>
      <c r="L17" s="2">
        <f t="shared" si="0"/>
        <v>0.16</v>
      </c>
    </row>
    <row r="18" spans="1:13" x14ac:dyDescent="0.3">
      <c r="B18" t="s">
        <v>35</v>
      </c>
      <c r="C18" t="s">
        <v>36</v>
      </c>
      <c r="D18" t="s">
        <v>37</v>
      </c>
      <c r="F18">
        <v>1</v>
      </c>
      <c r="G18" t="s">
        <v>35</v>
      </c>
      <c r="H18" t="s">
        <v>38</v>
      </c>
      <c r="I18" t="s">
        <v>110</v>
      </c>
      <c r="J18" t="s">
        <v>111</v>
      </c>
      <c r="K18" s="2">
        <v>3.12</v>
      </c>
      <c r="L18" s="2">
        <f t="shared" si="0"/>
        <v>3.12</v>
      </c>
    </row>
    <row r="19" spans="1:13" x14ac:dyDescent="0.3">
      <c r="B19" t="s">
        <v>105</v>
      </c>
      <c r="C19" t="s">
        <v>27</v>
      </c>
      <c r="D19" t="s">
        <v>28</v>
      </c>
      <c r="E19" t="s">
        <v>106</v>
      </c>
      <c r="F19">
        <v>1</v>
      </c>
      <c r="I19" t="s">
        <v>84</v>
      </c>
      <c r="J19">
        <v>1430098</v>
      </c>
      <c r="K19" s="2">
        <v>0.4</v>
      </c>
      <c r="L19" s="2">
        <f t="shared" si="0"/>
        <v>0.4</v>
      </c>
    </row>
    <row r="20" spans="1:13" x14ac:dyDescent="0.3">
      <c r="B20" t="s">
        <v>128</v>
      </c>
      <c r="F20">
        <v>1</v>
      </c>
      <c r="I20" t="s">
        <v>84</v>
      </c>
      <c r="J20">
        <v>1576534</v>
      </c>
      <c r="K20" s="2">
        <v>0.16</v>
      </c>
      <c r="L20" s="2">
        <f t="shared" si="0"/>
        <v>0.16</v>
      </c>
    </row>
    <row r="21" spans="1:13" x14ac:dyDescent="0.3">
      <c r="B21" t="s">
        <v>98</v>
      </c>
      <c r="C21" t="s">
        <v>64</v>
      </c>
      <c r="D21" t="s">
        <v>65</v>
      </c>
      <c r="E21" t="s">
        <v>100</v>
      </c>
      <c r="F21">
        <v>2</v>
      </c>
      <c r="I21" t="s">
        <v>84</v>
      </c>
      <c r="J21">
        <v>700378</v>
      </c>
      <c r="K21" s="2">
        <v>5.99</v>
      </c>
      <c r="L21" s="2">
        <f t="shared" si="0"/>
        <v>11.98</v>
      </c>
    </row>
    <row r="22" spans="1:13" x14ac:dyDescent="0.3">
      <c r="M22" s="4">
        <f>SUM(L13:L21)</f>
        <v>18.32</v>
      </c>
    </row>
    <row r="23" spans="1:13" x14ac:dyDescent="0.3">
      <c r="A23" t="s">
        <v>118</v>
      </c>
    </row>
    <row r="24" spans="1:13" x14ac:dyDescent="0.3">
      <c r="B24" t="s">
        <v>21</v>
      </c>
      <c r="C24" t="s">
        <v>22</v>
      </c>
      <c r="D24" t="s">
        <v>23</v>
      </c>
      <c r="F24">
        <v>1</v>
      </c>
      <c r="G24" t="s">
        <v>24</v>
      </c>
      <c r="H24" t="s">
        <v>25</v>
      </c>
      <c r="I24" t="s">
        <v>127</v>
      </c>
      <c r="J24" t="s">
        <v>26</v>
      </c>
      <c r="K24" s="2">
        <v>9.98</v>
      </c>
      <c r="L24" s="2">
        <f t="shared" si="0"/>
        <v>9.98</v>
      </c>
    </row>
    <row r="25" spans="1:13" x14ac:dyDescent="0.3">
      <c r="B25" t="s">
        <v>57</v>
      </c>
      <c r="C25" t="s">
        <v>58</v>
      </c>
      <c r="D25" t="s">
        <v>59</v>
      </c>
      <c r="F25">
        <v>1</v>
      </c>
      <c r="I25" t="s">
        <v>127</v>
      </c>
      <c r="K25" s="2">
        <v>12.87</v>
      </c>
      <c r="L25" s="2">
        <f t="shared" si="0"/>
        <v>12.87</v>
      </c>
    </row>
    <row r="26" spans="1:13" x14ac:dyDescent="0.3">
      <c r="B26" t="s">
        <v>60</v>
      </c>
      <c r="C26" t="s">
        <v>61</v>
      </c>
      <c r="D26" t="s">
        <v>62</v>
      </c>
      <c r="F26">
        <v>3</v>
      </c>
      <c r="G26" t="s">
        <v>60</v>
      </c>
      <c r="H26" t="s">
        <v>63</v>
      </c>
      <c r="I26" t="s">
        <v>113</v>
      </c>
      <c r="J26" t="s">
        <v>114</v>
      </c>
      <c r="K26" s="2">
        <v>1.04</v>
      </c>
      <c r="L26" s="2">
        <f t="shared" si="0"/>
        <v>3.12</v>
      </c>
    </row>
    <row r="27" spans="1:13" x14ac:dyDescent="0.3">
      <c r="B27" t="s">
        <v>115</v>
      </c>
      <c r="F27">
        <v>3</v>
      </c>
      <c r="I27" t="s">
        <v>84</v>
      </c>
      <c r="J27">
        <v>189537</v>
      </c>
      <c r="K27" s="2">
        <v>0.24</v>
      </c>
      <c r="L27" s="2">
        <f t="shared" si="0"/>
        <v>0.72</v>
      </c>
    </row>
    <row r="28" spans="1:13" x14ac:dyDescent="0.3">
      <c r="B28" t="s">
        <v>77</v>
      </c>
      <c r="C28" t="s">
        <v>78</v>
      </c>
      <c r="D28" t="s">
        <v>79</v>
      </c>
      <c r="F28">
        <v>2</v>
      </c>
      <c r="I28" t="s">
        <v>84</v>
      </c>
      <c r="J28">
        <v>651440</v>
      </c>
      <c r="K28" s="2">
        <v>1.58</v>
      </c>
      <c r="L28" s="2">
        <f t="shared" si="0"/>
        <v>3.16</v>
      </c>
    </row>
    <row r="29" spans="1:13" x14ac:dyDescent="0.3">
      <c r="B29" t="s">
        <v>116</v>
      </c>
      <c r="C29" t="s">
        <v>80</v>
      </c>
      <c r="F29">
        <v>2</v>
      </c>
      <c r="I29" t="s">
        <v>84</v>
      </c>
      <c r="J29">
        <v>189515</v>
      </c>
      <c r="K29" s="2">
        <v>0.36</v>
      </c>
      <c r="L29" s="2">
        <f t="shared" si="0"/>
        <v>0.72</v>
      </c>
    </row>
    <row r="30" spans="1:13" x14ac:dyDescent="0.3">
      <c r="B30" t="s">
        <v>66</v>
      </c>
      <c r="C30" t="s">
        <v>67</v>
      </c>
      <c r="D30" t="s">
        <v>68</v>
      </c>
      <c r="F30">
        <v>0</v>
      </c>
      <c r="I30" t="s">
        <v>69</v>
      </c>
      <c r="L30" s="2">
        <f t="shared" si="0"/>
        <v>0</v>
      </c>
    </row>
    <row r="31" spans="1:13" x14ac:dyDescent="0.3">
      <c r="B31" t="s">
        <v>70</v>
      </c>
      <c r="C31" t="s">
        <v>71</v>
      </c>
      <c r="D31" t="s">
        <v>70</v>
      </c>
      <c r="E31" t="s">
        <v>104</v>
      </c>
      <c r="F31">
        <v>2</v>
      </c>
      <c r="I31" t="s">
        <v>88</v>
      </c>
      <c r="J31">
        <v>1526857</v>
      </c>
      <c r="K31" s="2">
        <v>0.28000000000000003</v>
      </c>
      <c r="L31" s="2">
        <f t="shared" si="0"/>
        <v>0.56000000000000005</v>
      </c>
    </row>
    <row r="32" spans="1:13" x14ac:dyDescent="0.3">
      <c r="M32" s="4">
        <f>SUM(L24:L31)</f>
        <v>31.13</v>
      </c>
    </row>
    <row r="33" spans="1:13" x14ac:dyDescent="0.3">
      <c r="A33" t="s">
        <v>117</v>
      </c>
    </row>
    <row r="34" spans="1:13" x14ac:dyDescent="0.3">
      <c r="B34" t="s">
        <v>105</v>
      </c>
      <c r="C34" t="s">
        <v>27</v>
      </c>
      <c r="D34" t="s">
        <v>28</v>
      </c>
      <c r="E34" t="s">
        <v>106</v>
      </c>
      <c r="F34">
        <v>17</v>
      </c>
      <c r="I34" t="s">
        <v>84</v>
      </c>
      <c r="J34">
        <v>1430098</v>
      </c>
      <c r="K34" s="2">
        <v>0.4</v>
      </c>
      <c r="L34" s="2">
        <f t="shared" si="0"/>
        <v>6.8000000000000007</v>
      </c>
    </row>
    <row r="35" spans="1:13" x14ac:dyDescent="0.3">
      <c r="B35" t="s">
        <v>15</v>
      </c>
      <c r="C35" t="s">
        <v>16</v>
      </c>
      <c r="D35" t="s">
        <v>17</v>
      </c>
      <c r="F35">
        <v>1</v>
      </c>
      <c r="K35" s="2">
        <v>0.2</v>
      </c>
      <c r="L35" s="2">
        <f t="shared" si="0"/>
        <v>0.2</v>
      </c>
    </row>
    <row r="36" spans="1:13" x14ac:dyDescent="0.3">
      <c r="B36" t="s">
        <v>39</v>
      </c>
      <c r="C36" t="s">
        <v>40</v>
      </c>
      <c r="D36" t="s">
        <v>41</v>
      </c>
      <c r="E36" t="s">
        <v>112</v>
      </c>
      <c r="F36">
        <v>0</v>
      </c>
      <c r="L36" s="2">
        <f t="shared" si="0"/>
        <v>0</v>
      </c>
    </row>
    <row r="37" spans="1:13" x14ac:dyDescent="0.3">
      <c r="B37" t="s">
        <v>52</v>
      </c>
      <c r="C37" t="s">
        <v>53</v>
      </c>
      <c r="D37" t="s">
        <v>54</v>
      </c>
      <c r="F37">
        <v>1</v>
      </c>
      <c r="G37" t="s">
        <v>55</v>
      </c>
      <c r="H37" t="s">
        <v>56</v>
      </c>
      <c r="K37" s="2">
        <v>0.1</v>
      </c>
      <c r="L37" s="2">
        <f t="shared" si="0"/>
        <v>0.1</v>
      </c>
    </row>
    <row r="38" spans="1:13" x14ac:dyDescent="0.3">
      <c r="M38" s="4">
        <f>SUM(L34:L37)</f>
        <v>7.1000000000000005</v>
      </c>
    </row>
    <row r="42" spans="1:13" x14ac:dyDescent="0.3">
      <c r="A42" t="s">
        <v>123</v>
      </c>
      <c r="C42">
        <v>6</v>
      </c>
      <c r="D42" t="s">
        <v>119</v>
      </c>
    </row>
    <row r="43" spans="1:13" x14ac:dyDescent="0.3">
      <c r="B43" t="s">
        <v>107</v>
      </c>
      <c r="C43" t="s">
        <v>33</v>
      </c>
      <c r="D43" t="s">
        <v>34</v>
      </c>
      <c r="E43" t="s">
        <v>108</v>
      </c>
      <c r="F43">
        <v>0</v>
      </c>
      <c r="I43" t="s">
        <v>84</v>
      </c>
      <c r="J43">
        <v>502867</v>
      </c>
      <c r="K43" s="2">
        <v>6.49</v>
      </c>
      <c r="L43" s="2">
        <f t="shared" si="0"/>
        <v>0</v>
      </c>
    </row>
    <row r="44" spans="1:13" x14ac:dyDescent="0.3">
      <c r="B44" t="s">
        <v>95</v>
      </c>
      <c r="C44" t="s">
        <v>42</v>
      </c>
      <c r="D44" t="s">
        <v>43</v>
      </c>
      <c r="E44" t="s">
        <v>109</v>
      </c>
      <c r="F44">
        <v>6</v>
      </c>
      <c r="I44" t="s">
        <v>84</v>
      </c>
      <c r="J44">
        <v>403105</v>
      </c>
      <c r="K44" s="2">
        <v>5.54</v>
      </c>
      <c r="L44" s="2">
        <f t="shared" si="0"/>
        <v>33.24</v>
      </c>
    </row>
    <row r="45" spans="1:13" x14ac:dyDescent="0.3">
      <c r="B45" t="s">
        <v>44</v>
      </c>
      <c r="C45" t="s">
        <v>45</v>
      </c>
      <c r="D45" t="s">
        <v>46</v>
      </c>
      <c r="F45">
        <v>10</v>
      </c>
      <c r="G45" t="s">
        <v>47</v>
      </c>
      <c r="H45" t="s">
        <v>48</v>
      </c>
      <c r="I45" t="s">
        <v>84</v>
      </c>
      <c r="J45">
        <v>1557045</v>
      </c>
      <c r="K45" s="2">
        <v>0.1</v>
      </c>
      <c r="L45" s="2">
        <f t="shared" si="0"/>
        <v>1</v>
      </c>
    </row>
    <row r="46" spans="1:13" x14ac:dyDescent="0.3">
      <c r="B46" t="s">
        <v>49</v>
      </c>
      <c r="C46" t="s">
        <v>50</v>
      </c>
      <c r="D46" t="s">
        <v>46</v>
      </c>
      <c r="F46">
        <v>0</v>
      </c>
      <c r="G46" t="s">
        <v>47</v>
      </c>
      <c r="H46" t="s">
        <v>48</v>
      </c>
      <c r="I46" t="s">
        <v>84</v>
      </c>
      <c r="J46">
        <v>1557364</v>
      </c>
      <c r="K46" s="2">
        <v>0.1</v>
      </c>
      <c r="L46" s="2">
        <f t="shared" si="0"/>
        <v>0</v>
      </c>
    </row>
    <row r="47" spans="1:13" x14ac:dyDescent="0.3">
      <c r="B47" t="s">
        <v>96</v>
      </c>
      <c r="C47" t="s">
        <v>102</v>
      </c>
      <c r="D47" t="s">
        <v>51</v>
      </c>
      <c r="E47" t="s">
        <v>101</v>
      </c>
      <c r="F47">
        <v>2</v>
      </c>
      <c r="I47" t="s">
        <v>84</v>
      </c>
      <c r="J47">
        <v>700351</v>
      </c>
      <c r="K47" s="2">
        <v>4.29</v>
      </c>
      <c r="L47" s="2">
        <f t="shared" si="0"/>
        <v>8.58</v>
      </c>
    </row>
    <row r="48" spans="1:13" x14ac:dyDescent="0.3">
      <c r="B48" t="s">
        <v>97</v>
      </c>
      <c r="C48" t="s">
        <v>103</v>
      </c>
      <c r="D48" t="s">
        <v>51</v>
      </c>
      <c r="E48" t="s">
        <v>99</v>
      </c>
      <c r="F48">
        <v>6</v>
      </c>
      <c r="I48" t="s">
        <v>84</v>
      </c>
      <c r="J48">
        <v>700337</v>
      </c>
      <c r="K48" s="2">
        <v>4.29</v>
      </c>
      <c r="L48" s="2">
        <f t="shared" si="0"/>
        <v>25.740000000000002</v>
      </c>
    </row>
    <row r="49" spans="1:13" x14ac:dyDescent="0.3">
      <c r="B49" t="s">
        <v>105</v>
      </c>
      <c r="C49" t="s">
        <v>27</v>
      </c>
      <c r="D49" t="s">
        <v>28</v>
      </c>
      <c r="E49" t="s">
        <v>106</v>
      </c>
      <c r="F49">
        <v>6</v>
      </c>
      <c r="I49" t="s">
        <v>84</v>
      </c>
      <c r="J49">
        <v>1430098</v>
      </c>
      <c r="K49" s="2">
        <v>0.4</v>
      </c>
      <c r="L49" s="2">
        <f t="shared" si="0"/>
        <v>2.4000000000000004</v>
      </c>
    </row>
    <row r="50" spans="1:13" x14ac:dyDescent="0.3">
      <c r="B50" t="s">
        <v>72</v>
      </c>
      <c r="C50" t="s">
        <v>92</v>
      </c>
      <c r="D50" t="s">
        <v>93</v>
      </c>
      <c r="F50">
        <v>1</v>
      </c>
      <c r="I50" t="s">
        <v>94</v>
      </c>
      <c r="J50">
        <v>1577518</v>
      </c>
      <c r="K50" s="2">
        <v>0.59</v>
      </c>
      <c r="L50" s="2">
        <f t="shared" si="0"/>
        <v>0.59</v>
      </c>
    </row>
    <row r="51" spans="1:13" x14ac:dyDescent="0.3">
      <c r="B51" t="s">
        <v>70</v>
      </c>
      <c r="C51" t="s">
        <v>71</v>
      </c>
      <c r="D51" t="s">
        <v>70</v>
      </c>
      <c r="E51" t="s">
        <v>104</v>
      </c>
      <c r="F51">
        <v>6</v>
      </c>
      <c r="I51" t="s">
        <v>88</v>
      </c>
      <c r="J51">
        <v>1526857</v>
      </c>
      <c r="K51" s="2">
        <v>0.28000000000000003</v>
      </c>
      <c r="L51" s="2">
        <f t="shared" si="0"/>
        <v>1.6800000000000002</v>
      </c>
    </row>
    <row r="52" spans="1:13" x14ac:dyDescent="0.3">
      <c r="B52" t="s">
        <v>75</v>
      </c>
      <c r="C52" t="s">
        <v>76</v>
      </c>
      <c r="D52" t="s">
        <v>46</v>
      </c>
      <c r="F52">
        <v>4</v>
      </c>
      <c r="G52" t="s">
        <v>47</v>
      </c>
      <c r="H52" t="s">
        <v>48</v>
      </c>
      <c r="I52" t="s">
        <v>84</v>
      </c>
      <c r="J52">
        <v>400378</v>
      </c>
      <c r="K52" s="2">
        <v>0.11</v>
      </c>
      <c r="L52" s="2">
        <f t="shared" si="0"/>
        <v>0.44</v>
      </c>
    </row>
    <row r="53" spans="1:13" x14ac:dyDescent="0.3">
      <c r="B53" t="s">
        <v>70</v>
      </c>
      <c r="C53" t="s">
        <v>90</v>
      </c>
      <c r="D53" t="s">
        <v>70</v>
      </c>
      <c r="F53">
        <v>0</v>
      </c>
      <c r="I53" t="s">
        <v>91</v>
      </c>
      <c r="J53">
        <v>1603104</v>
      </c>
      <c r="K53" s="2">
        <v>0.15</v>
      </c>
      <c r="L53" s="2">
        <f t="shared" si="0"/>
        <v>0</v>
      </c>
    </row>
    <row r="54" spans="1:13" x14ac:dyDescent="0.3">
      <c r="M54" s="4">
        <f>SUM(L43:L53)</f>
        <v>73.670000000000016</v>
      </c>
    </row>
    <row r="55" spans="1:13" x14ac:dyDescent="0.3">
      <c r="A55" t="s">
        <v>120</v>
      </c>
    </row>
    <row r="56" spans="1:13" x14ac:dyDescent="0.3">
      <c r="B56" t="s">
        <v>107</v>
      </c>
      <c r="C56" t="s">
        <v>33</v>
      </c>
      <c r="D56" t="s">
        <v>34</v>
      </c>
      <c r="E56" t="s">
        <v>108</v>
      </c>
      <c r="F56">
        <v>2</v>
      </c>
      <c r="I56" t="s">
        <v>84</v>
      </c>
      <c r="J56">
        <v>502867</v>
      </c>
      <c r="K56" s="2">
        <v>6.49</v>
      </c>
      <c r="L56" s="2">
        <f t="shared" si="0"/>
        <v>12.98</v>
      </c>
    </row>
    <row r="57" spans="1:13" x14ac:dyDescent="0.3">
      <c r="B57" t="s">
        <v>96</v>
      </c>
      <c r="C57" t="s">
        <v>102</v>
      </c>
      <c r="D57" t="s">
        <v>51</v>
      </c>
      <c r="E57" t="s">
        <v>121</v>
      </c>
      <c r="F57">
        <v>1</v>
      </c>
      <c r="I57" t="s">
        <v>84</v>
      </c>
      <c r="J57">
        <v>700351</v>
      </c>
      <c r="K57" s="2">
        <v>4.29</v>
      </c>
      <c r="L57" s="2">
        <f t="shared" si="0"/>
        <v>4.29</v>
      </c>
    </row>
    <row r="58" spans="1:13" x14ac:dyDescent="0.3">
      <c r="B58" t="s">
        <v>97</v>
      </c>
      <c r="C58" t="s">
        <v>103</v>
      </c>
      <c r="D58" t="s">
        <v>51</v>
      </c>
      <c r="E58" t="s">
        <v>122</v>
      </c>
      <c r="F58">
        <v>1</v>
      </c>
      <c r="I58" t="s">
        <v>84</v>
      </c>
      <c r="J58">
        <v>700337</v>
      </c>
      <c r="K58" s="2">
        <v>4.29</v>
      </c>
      <c r="L58" s="2">
        <f t="shared" si="0"/>
        <v>4.29</v>
      </c>
    </row>
    <row r="59" spans="1:13" x14ac:dyDescent="0.3">
      <c r="B59" t="s">
        <v>105</v>
      </c>
      <c r="C59" t="s">
        <v>27</v>
      </c>
      <c r="D59" t="s">
        <v>28</v>
      </c>
      <c r="E59" t="s">
        <v>106</v>
      </c>
      <c r="F59">
        <v>1</v>
      </c>
      <c r="I59" t="s">
        <v>84</v>
      </c>
      <c r="J59">
        <v>1430098</v>
      </c>
      <c r="K59" s="2">
        <v>0.4</v>
      </c>
      <c r="L59" s="2">
        <f t="shared" si="0"/>
        <v>0.4</v>
      </c>
    </row>
    <row r="60" spans="1:13" x14ac:dyDescent="0.3">
      <c r="B60" t="s">
        <v>72</v>
      </c>
      <c r="C60" t="s">
        <v>73</v>
      </c>
      <c r="D60" t="s">
        <v>74</v>
      </c>
      <c r="F60">
        <v>1</v>
      </c>
      <c r="I60" t="s">
        <v>89</v>
      </c>
      <c r="J60">
        <v>1577346</v>
      </c>
      <c r="K60" s="5">
        <v>0.59</v>
      </c>
      <c r="L60" s="5">
        <f t="shared" si="0"/>
        <v>0.59</v>
      </c>
    </row>
    <row r="61" spans="1:13" x14ac:dyDescent="0.3">
      <c r="K61" s="5"/>
      <c r="L61" s="5"/>
      <c r="M61" s="4">
        <f>SUM(L56:L60)</f>
        <v>22.549999999999997</v>
      </c>
    </row>
    <row r="62" spans="1:13" x14ac:dyDescent="0.3">
      <c r="K62" s="5"/>
      <c r="L62" s="5"/>
    </row>
    <row r="63" spans="1:13" x14ac:dyDescent="0.3">
      <c r="L63" s="5"/>
    </row>
    <row r="64" spans="1:13" x14ac:dyDescent="0.3">
      <c r="A64" s="6" t="s">
        <v>131</v>
      </c>
      <c r="L64" s="5"/>
    </row>
    <row r="65" spans="1:15" x14ac:dyDescent="0.3">
      <c r="B65" t="s">
        <v>132</v>
      </c>
      <c r="F65">
        <v>1</v>
      </c>
      <c r="I65" t="s">
        <v>133</v>
      </c>
      <c r="J65">
        <v>531864</v>
      </c>
      <c r="K65" s="2">
        <v>10.55</v>
      </c>
      <c r="L65" s="5">
        <f t="shared" si="0"/>
        <v>10.55</v>
      </c>
    </row>
    <row r="66" spans="1:15" x14ac:dyDescent="0.3">
      <c r="L66" s="5"/>
      <c r="M66" s="4">
        <f>SUM(L65)</f>
        <v>10.55</v>
      </c>
    </row>
    <row r="67" spans="1:15" x14ac:dyDescent="0.3">
      <c r="L67" s="5"/>
      <c r="N67" s="11">
        <f>SUM(M8:M66)</f>
        <v>208.32000000000005</v>
      </c>
      <c r="O67" s="6" t="s">
        <v>147</v>
      </c>
    </row>
    <row r="68" spans="1:15" x14ac:dyDescent="0.3">
      <c r="A68" s="6" t="s">
        <v>134</v>
      </c>
      <c r="L68" s="5"/>
    </row>
    <row r="69" spans="1:15" x14ac:dyDescent="0.3">
      <c r="B69" t="s">
        <v>135</v>
      </c>
      <c r="E69" t="s">
        <v>136</v>
      </c>
      <c r="F69">
        <v>2</v>
      </c>
      <c r="I69" t="s">
        <v>133</v>
      </c>
      <c r="J69">
        <v>601836</v>
      </c>
      <c r="K69" s="2">
        <v>3.29</v>
      </c>
      <c r="L69" s="5">
        <f t="shared" si="0"/>
        <v>6.58</v>
      </c>
    </row>
    <row r="70" spans="1:15" x14ac:dyDescent="0.3">
      <c r="B70" t="s">
        <v>138</v>
      </c>
      <c r="D70" t="s">
        <v>139</v>
      </c>
      <c r="E70" t="s">
        <v>137</v>
      </c>
      <c r="F70">
        <v>6</v>
      </c>
      <c r="I70" t="s">
        <v>133</v>
      </c>
      <c r="J70">
        <v>600248</v>
      </c>
      <c r="K70" s="2">
        <v>9.49</v>
      </c>
      <c r="L70" s="5">
        <f t="shared" si="0"/>
        <v>56.94</v>
      </c>
    </row>
    <row r="71" spans="1:15" x14ac:dyDescent="0.3">
      <c r="B71" t="s">
        <v>140</v>
      </c>
      <c r="F71">
        <v>1</v>
      </c>
      <c r="I71" t="s">
        <v>84</v>
      </c>
      <c r="J71">
        <v>127713</v>
      </c>
      <c r="K71" s="2">
        <v>1.29</v>
      </c>
      <c r="L71" s="5">
        <f t="shared" si="0"/>
        <v>1.29</v>
      </c>
    </row>
    <row r="72" spans="1:15" x14ac:dyDescent="0.3">
      <c r="B72" t="s">
        <v>141</v>
      </c>
      <c r="F72">
        <v>2</v>
      </c>
      <c r="I72" t="s">
        <v>84</v>
      </c>
      <c r="J72">
        <v>527739</v>
      </c>
      <c r="K72" s="2">
        <v>2.29</v>
      </c>
      <c r="L72" s="5">
        <f t="shared" si="0"/>
        <v>4.58</v>
      </c>
    </row>
    <row r="73" spans="1:15" x14ac:dyDescent="0.3">
      <c r="L73" s="5"/>
      <c r="M73" s="4">
        <f>SUM(L69:L72)</f>
        <v>69.39</v>
      </c>
    </row>
    <row r="74" spans="1:15" x14ac:dyDescent="0.3">
      <c r="A74" s="6" t="s">
        <v>143</v>
      </c>
      <c r="L74" s="5"/>
    </row>
    <row r="75" spans="1:15" x14ac:dyDescent="0.3">
      <c r="B75" t="s">
        <v>142</v>
      </c>
      <c r="F75">
        <v>8</v>
      </c>
      <c r="I75" t="s">
        <v>84</v>
      </c>
      <c r="J75">
        <v>734958</v>
      </c>
      <c r="K75" s="2">
        <v>2.79</v>
      </c>
      <c r="L75" s="5">
        <f t="shared" si="0"/>
        <v>22.32</v>
      </c>
    </row>
    <row r="76" spans="1:15" x14ac:dyDescent="0.3">
      <c r="L76" s="5"/>
      <c r="M76" s="4">
        <f>SUM(L75)</f>
        <v>22.32</v>
      </c>
    </row>
    <row r="77" spans="1:15" x14ac:dyDescent="0.3">
      <c r="A77" s="6" t="s">
        <v>144</v>
      </c>
      <c r="L77" s="5"/>
    </row>
    <row r="78" spans="1:15" x14ac:dyDescent="0.3">
      <c r="B78" t="s">
        <v>145</v>
      </c>
      <c r="F78">
        <v>1</v>
      </c>
      <c r="K78" s="2">
        <v>9.6300000000000008</v>
      </c>
      <c r="L78" s="5">
        <f t="shared" ref="L78" si="1">F78*K78</f>
        <v>9.6300000000000008</v>
      </c>
    </row>
    <row r="79" spans="1:15" ht="15" thickBot="1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9"/>
      <c r="L79" s="9"/>
      <c r="M79" s="10">
        <f>SUM(L78)</f>
        <v>9.6300000000000008</v>
      </c>
    </row>
    <row r="80" spans="1:15" x14ac:dyDescent="0.3">
      <c r="M80" s="2">
        <f>SUM(M8:M79)</f>
        <v>309.66000000000003</v>
      </c>
    </row>
  </sheetData>
  <phoneticPr fontId="18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BOM_PCB_AgOpenGPS_Section_Contr</vt:lpstr>
      <vt:lpstr>BOM_PCB_AgOpenGPS_Section_Contr!Druckbereich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Hammer</dc:creator>
  <cp:lastModifiedBy>Matthias Hammer</cp:lastModifiedBy>
  <cp:lastPrinted>2023-01-25T21:11:39Z</cp:lastPrinted>
  <dcterms:created xsi:type="dcterms:W3CDTF">2022-07-24T06:55:28Z</dcterms:created>
  <dcterms:modified xsi:type="dcterms:W3CDTF">2023-01-25T21:16:08Z</dcterms:modified>
</cp:coreProperties>
</file>