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han\OneDrive\Bureau\INEXVIR_johan\ContID\"/>
    </mc:Choice>
  </mc:AlternateContent>
  <xr:revisionPtr revIDLastSave="0" documentId="13_ncr:1_{5C400ADA-CB9D-456A-90B7-DC75161E00C9}" xr6:coauthVersionLast="47" xr6:coauthVersionMax="47" xr10:uidLastSave="{00000000-0000-0000-0000-000000000000}"/>
  <bookViews>
    <workbookView xWindow="20370" yWindow="-4785" windowWidth="29040" windowHeight="15840" firstSheet="6" activeTab="6" xr2:uid="{00000000-000D-0000-FFFF-FFFF00000000}"/>
  </bookViews>
  <sheets>
    <sheet name="NB_vote_mapping" sheetId="9" r:id="rId1"/>
    <sheet name="input batchC_other" sheetId="2" r:id="rId2"/>
    <sheet name="results batchC_other" sheetId="1" r:id="rId3"/>
    <sheet name="input batchC_BSV" sheetId="4" r:id="rId4"/>
    <sheet name="results batchC_BSV" sheetId="3" r:id="rId5"/>
    <sheet name="analysis batchC_other" sheetId="5" r:id="rId6"/>
    <sheet name="analysis batchC_BSV" sheetId="6" r:id="rId7"/>
    <sheet name="sRNA_predictions" sheetId="8" r:id="rId8"/>
    <sheet name="confusion matrix" sheetId="7" r:id="rId9"/>
  </sheets>
  <definedNames>
    <definedName name="_xlnm._FilterDatabase" localSheetId="6" hidden="1">'analysis batchC_BSV'!$A$1:$T$139</definedName>
    <definedName name="_xlnm._FilterDatabase" localSheetId="5" hidden="1">'analysis batchC_other'!$A$1:$T$98</definedName>
    <definedName name="_xlnm._FilterDatabase" localSheetId="2" hidden="1">'results batchC_other'!$A$1:$R$52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O5" i="9"/>
  <c r="G6" i="9"/>
  <c r="H6" i="9"/>
  <c r="N6" i="9" s="1"/>
  <c r="N7" i="9" s="1"/>
  <c r="I6" i="9"/>
  <c r="J6" i="9"/>
  <c r="K6" i="9"/>
  <c r="K7" i="9" s="1"/>
  <c r="L6" i="9"/>
  <c r="L7" i="9" s="1"/>
  <c r="M6" i="9"/>
  <c r="M7" i="9" s="1"/>
  <c r="F7" i="9"/>
  <c r="G7" i="9"/>
  <c r="I7" i="9"/>
  <c r="J7" i="9"/>
  <c r="F8" i="9"/>
  <c r="G8" i="9"/>
  <c r="G9" i="9" s="1"/>
  <c r="H8" i="9"/>
  <c r="H9" i="9" s="1"/>
  <c r="I8" i="9"/>
  <c r="I9" i="9" s="1"/>
  <c r="J8" i="9"/>
  <c r="F9" i="9"/>
  <c r="J9" i="9"/>
  <c r="G10" i="9"/>
  <c r="H10" i="9"/>
  <c r="I10" i="9"/>
  <c r="I11" i="9" s="1"/>
  <c r="J10" i="9"/>
  <c r="K10" i="9"/>
  <c r="O10" i="9" s="1"/>
  <c r="O11" i="9" s="1"/>
  <c r="L10" i="9"/>
  <c r="L11" i="9" s="1"/>
  <c r="M10" i="9"/>
  <c r="M11" i="9" s="1"/>
  <c r="N10" i="9"/>
  <c r="N11" i="9" s="1"/>
  <c r="F11" i="9"/>
  <c r="G11" i="9"/>
  <c r="H11" i="9"/>
  <c r="J11" i="9"/>
  <c r="K11" i="9"/>
  <c r="F12" i="9"/>
  <c r="G12" i="9"/>
  <c r="H12" i="9"/>
  <c r="H13" i="9" s="1"/>
  <c r="I12" i="9"/>
  <c r="I13" i="9" s="1"/>
  <c r="J12" i="9"/>
  <c r="J13" i="9" s="1"/>
  <c r="K12" i="9"/>
  <c r="F13" i="9"/>
  <c r="G13" i="9"/>
  <c r="K13" i="9"/>
  <c r="N8" i="9" l="1"/>
  <c r="N9" i="9" s="1"/>
  <c r="H7" i="9"/>
  <c r="N12" i="9"/>
  <c r="N13" i="9" s="1"/>
  <c r="M8" i="9"/>
  <c r="M9" i="9" s="1"/>
  <c r="M12" i="9"/>
  <c r="M13" i="9" s="1"/>
  <c r="L8" i="9"/>
  <c r="L9" i="9" s="1"/>
  <c r="L12" i="9"/>
  <c r="L13" i="9" s="1"/>
  <c r="K8" i="9"/>
  <c r="O6" i="9"/>
  <c r="O7" i="9" s="1"/>
  <c r="O8" i="9" l="1"/>
  <c r="O9" i="9" s="1"/>
  <c r="K9" i="9"/>
  <c r="O12" i="9"/>
  <c r="O13" i="9" s="1"/>
</calcChain>
</file>

<file path=xl/sharedStrings.xml><?xml version="1.0" encoding="utf-8"?>
<sst xmlns="http://schemas.openxmlformats.org/spreadsheetml/2006/main" count="6186" uniqueCount="960">
  <si>
    <t>Virus_detected</t>
  </si>
  <si>
    <t>Sample_name</t>
  </si>
  <si>
    <t>Sample_ID</t>
  </si>
  <si>
    <t>Reads_nb_mapped</t>
  </si>
  <si>
    <t>deduplication</t>
  </si>
  <si>
    <t>Total_Reads_Nr</t>
  </si>
  <si>
    <t>standardize_reads_nb_mapped</t>
  </si>
  <si>
    <t>mapping_ratio</t>
  </si>
  <si>
    <t>standardize_mapping_ratio</t>
  </si>
  <si>
    <t>Standart classification (3 votes) (case 1)</t>
  </si>
  <si>
    <t>Total classification (2 votes) (case 1)</t>
  </si>
  <si>
    <t>Comment (case 1)</t>
  </si>
  <si>
    <t>Classification (case 1)</t>
  </si>
  <si>
    <t>Standart classification (3 votes) (case 2)</t>
  </si>
  <si>
    <t>Total classification (2 votes) (case 2)</t>
  </si>
  <si>
    <t>Comment (case 2)</t>
  </si>
  <si>
    <t>Classification (case 2)</t>
  </si>
  <si>
    <t>Comparison both case</t>
  </si>
  <si>
    <t>BanMMV</t>
  </si>
  <si>
    <t>ITC1565</t>
  </si>
  <si>
    <t>3B6</t>
  </si>
  <si>
    <t>4.9691867826446465</t>
  </si>
  <si>
    <t>0.0021558361564521095</t>
  </si>
  <si>
    <t>0.0030133222108831657</t>
  </si>
  <si>
    <t>-</t>
  </si>
  <si>
    <t>infection</t>
  </si>
  <si>
    <t>R1:infection, R2:contamination, R3:infection</t>
  </si>
  <si>
    <t>contamination</t>
  </si>
  <si>
    <t>R1:contamination, R2:contamination, R3:infection</t>
  </si>
  <si>
    <t>unconfirmed</t>
  </si>
  <si>
    <t>ITC1859</t>
  </si>
  <si>
    <t>3B9</t>
  </si>
  <si>
    <t>1037.5177703111583</t>
  </si>
  <si>
    <t>0.566676932553126</t>
  </si>
  <si>
    <t>0.629152309666393</t>
  </si>
  <si>
    <t>R1:infection, R2:infection, R3:infection</t>
  </si>
  <si>
    <t>R1:contamination, R2:infection, R3:infection</t>
  </si>
  <si>
    <t>ITC1859 (OLD KIT)</t>
  </si>
  <si>
    <t>3B10</t>
  </si>
  <si>
    <t>449.7696327285336</t>
  </si>
  <si>
    <t>0.29257776408992914</t>
  </si>
  <si>
    <t>0.27274097017547627</t>
  </si>
  <si>
    <t>ITC1861</t>
  </si>
  <si>
    <t>3B11</t>
  </si>
  <si>
    <t>1062.7665572663075</t>
  </si>
  <si>
    <t>0.586079457961195</t>
  </si>
  <si>
    <t>0.6444632114009654</t>
  </si>
  <si>
    <t>ITC1863</t>
  </si>
  <si>
    <t>3B12</t>
  </si>
  <si>
    <t>421.8091020201141</t>
  </si>
  <si>
    <t>0.2513089005235602</t>
  </si>
  <si>
    <t>0.2557856630201834</t>
  </si>
  <si>
    <t>ITC1867</t>
  </si>
  <si>
    <t>3B13</t>
  </si>
  <si>
    <t>606.2724416913453</t>
  </si>
  <si>
    <t>0.35940868493994454</t>
  </si>
  <si>
    <t>0.367644504886695</t>
  </si>
  <si>
    <t>ITC1867 (OLD KIT)</t>
  </si>
  <si>
    <t>3B14</t>
  </si>
  <si>
    <t>246.70585782279517</t>
  </si>
  <si>
    <t>0.17185093932861104</t>
  </si>
  <si>
    <t>0.1496027968859658</t>
  </si>
  <si>
    <t>Sample J</t>
  </si>
  <si>
    <t>3B19</t>
  </si>
  <si>
    <t>RF</t>
  </si>
  <si>
    <t>1649.0724970258798</t>
  </si>
  <si>
    <t>1.0</t>
  </si>
  <si>
    <t>Sample EM4</t>
  </si>
  <si>
    <t>3B20</t>
  </si>
  <si>
    <t>0.11</t>
  </si>
  <si>
    <t>385.2594857029053</t>
  </si>
  <si>
    <t>0.27810286418232216</t>
  </si>
  <si>
    <t>0.23362192165458157</t>
  </si>
  <si>
    <t xml:space="preserve">Positive Control </t>
  </si>
  <si>
    <t>3B1</t>
  </si>
  <si>
    <t>445.4533290764113</t>
  </si>
  <si>
    <t>0.24853711117955035</t>
  </si>
  <si>
    <t>0.2701235572600909</t>
  </si>
  <si>
    <t>Positive Control (OLD KIT)</t>
  </si>
  <si>
    <t>3B2</t>
  </si>
  <si>
    <t>215.89998837850843</t>
  </si>
  <si>
    <t>0.15768401601478288</t>
  </si>
  <si>
    <t>0.130922072115014</t>
  </si>
  <si>
    <t>BBrMV</t>
  </si>
  <si>
    <t>ND</t>
  </si>
  <si>
    <t>1.4197676521841847</t>
  </si>
  <si>
    <t>6.928206460552525e-06</t>
  </si>
  <si>
    <t>9.683907724937969e-06</t>
  </si>
  <si>
    <t>R1:contamination, R2:contamination, R3:contamination</t>
  </si>
  <si>
    <t>2.2554734137199093</t>
  </si>
  <si>
    <t>1.385641292110505e-05</t>
  </si>
  <si>
    <t>1.538406399167695e-05</t>
  </si>
  <si>
    <t>2.597568302019474</t>
  </si>
  <si>
    <t>1.732051615138131e-05</t>
  </si>
  <si>
    <t>1.771741432993088e-05</t>
  </si>
  <si>
    <t>0.4421251932308157</t>
  </si>
  <si>
    <t>3.4641032302762624e-06</t>
  </si>
  <si>
    <t>3.0156339789337274e-06</t>
  </si>
  <si>
    <t>Sample 2</t>
  </si>
  <si>
    <t>3B15</t>
  </si>
  <si>
    <t>1.9981417281927807</t>
  </si>
  <si>
    <t>1.3628863911217458e-05</t>
  </si>
  <si>
    <t>Sample 3</t>
  </si>
  <si>
    <t>3B16</t>
  </si>
  <si>
    <t>3.3012748731254042</t>
  </si>
  <si>
    <t>2.25172345607543e-05</t>
  </si>
  <si>
    <t>Sample 4</t>
  </si>
  <si>
    <t>3B17</t>
  </si>
  <si>
    <t>1.633074327744953</t>
  </si>
  <si>
    <t>1.0392309690828786e-05</t>
  </si>
  <si>
    <t>1.113882336558238e-05</t>
  </si>
  <si>
    <t>Sample 5</t>
  </si>
  <si>
    <t>3B18</t>
  </si>
  <si>
    <t>0.5109000526227054</t>
  </si>
  <si>
    <t>3.4847314338039294e-06</t>
  </si>
  <si>
    <t>146611.02651030052</t>
  </si>
  <si>
    <t>80.7</t>
  </si>
  <si>
    <t>48.63741015518406</t>
  </si>
  <si>
    <t>0.0003949077682514939</t>
  </si>
  <si>
    <t>0.0003317445577789943</t>
  </si>
  <si>
    <t>BBrMV2 No.208</t>
  </si>
  <si>
    <t>3B21</t>
  </si>
  <si>
    <t>9.81</t>
  </si>
  <si>
    <t>1414.098382917582</t>
  </si>
  <si>
    <t>0.010735255910626136</t>
  </si>
  <si>
    <t>0.009645238946732504</t>
  </si>
  <si>
    <t>BBrMV3 No.58</t>
  </si>
  <si>
    <t>3B22</t>
  </si>
  <si>
    <t>10.01</t>
  </si>
  <si>
    <t>722.6083850734891</t>
  </si>
  <si>
    <t>0.005261972806789642</t>
  </si>
  <si>
    <t>0.004928745144709293</t>
  </si>
  <si>
    <t>BBrMV4 No.15</t>
  </si>
  <si>
    <t>3B23</t>
  </si>
  <si>
    <t>8.42</t>
  </si>
  <si>
    <t>2641.417516289955</t>
  </si>
  <si>
    <t>0.016333246730752576</t>
  </si>
  <si>
    <t>0.018016499707846842</t>
  </si>
  <si>
    <t>BSOLV1 No.10</t>
  </si>
  <si>
    <t>3B24</t>
  </si>
  <si>
    <t>0.5550271696900106</t>
  </si>
  <si>
    <t>3.785712322606348e-06</t>
  </si>
  <si>
    <t>BBTV No.9.58.2</t>
  </si>
  <si>
    <t>3B25</t>
  </si>
  <si>
    <t>62.5</t>
  </si>
  <si>
    <t>4.155295872648492</t>
  </si>
  <si>
    <t>2.77128258422101e-05</t>
  </si>
  <si>
    <t>2.8342314841895956e-05</t>
  </si>
  <si>
    <t>Wheat Control</t>
  </si>
  <si>
    <t>3W1</t>
  </si>
  <si>
    <t>0.5476785985386621</t>
  </si>
  <si>
    <t>3.7355894135301176e-06</t>
  </si>
  <si>
    <t>0.05</t>
  </si>
  <si>
    <t>9266.20202627722</t>
  </si>
  <si>
    <t>0.05815190092664761</t>
  </si>
  <si>
    <t>0.06320262702496118</t>
  </si>
  <si>
    <t>0.07</t>
  </si>
  <si>
    <t>3038.201984896784</t>
  </si>
  <si>
    <t>0.02495886377414047</t>
  </si>
  <si>
    <t>0.020722875060719445</t>
  </si>
  <si>
    <t>BBTV</t>
  </si>
  <si>
    <t>371.37956861795897</t>
  </si>
  <si>
    <t>13.64</t>
  </si>
  <si>
    <t>36.43112728505966</t>
  </si>
  <si>
    <t>0.09230769230769231</t>
  </si>
  <si>
    <t>0.09809674619590245</t>
  </si>
  <si>
    <t>13.46</t>
  </si>
  <si>
    <t>21.927342569692264</t>
  </si>
  <si>
    <t>0.07272727272727272</t>
  </si>
  <si>
    <t>0.05904294264569274</t>
  </si>
  <si>
    <t>CMV</t>
  </si>
  <si>
    <t>ITC0146</t>
  </si>
  <si>
    <t>3B3</t>
  </si>
  <si>
    <t>0.812372630126254</t>
  </si>
  <si>
    <t>6.121449559255632e-05</t>
  </si>
  <si>
    <t>4.5045445701139034e-05</t>
  </si>
  <si>
    <t>ITC1498</t>
  </si>
  <si>
    <t>3B5</t>
  </si>
  <si>
    <t>1.06</t>
  </si>
  <si>
    <t>595.0732721818667</t>
  </si>
  <si>
    <t>0.025863124387855044</t>
  </si>
  <si>
    <t>0.032996361246318065</t>
  </si>
  <si>
    <t>1.17</t>
  </si>
  <si>
    <t>486.98030469917535</t>
  </si>
  <si>
    <t>0.020996571988246816</t>
  </si>
  <si>
    <t>0.027002688248423196</t>
  </si>
  <si>
    <t>ITC1607</t>
  </si>
  <si>
    <t>3B7</t>
  </si>
  <si>
    <t>1.2556851143552434</t>
  </si>
  <si>
    <t>6.96267864509751e-05</t>
  </si>
  <si>
    <t>ITC1847</t>
  </si>
  <si>
    <t>3B8</t>
  </si>
  <si>
    <t>0.5822394606506269</t>
  </si>
  <si>
    <t>3.060724779627816e-05</t>
  </si>
  <si>
    <t>3.228473613854053e-05</t>
  </si>
  <si>
    <t>0.5169229191422967</t>
  </si>
  <si>
    <t>2.866298349106098e-05</t>
  </si>
  <si>
    <t>0.5195136604038949</t>
  </si>
  <si>
    <t>2.88066381274892e-05</t>
  </si>
  <si>
    <t>2.4515506365212146e-05</t>
  </si>
  <si>
    <t>0.9990708640963903</t>
  </si>
  <si>
    <t>5.539772105966916e-05</t>
  </si>
  <si>
    <t>1.9807649238752425</t>
  </si>
  <si>
    <t>9.182174338883447e-05</t>
  </si>
  <si>
    <t>0.00010983191150996348</t>
  </si>
  <si>
    <t>2.8329020114265172e-05</t>
  </si>
  <si>
    <t>803.797199406726</t>
  </si>
  <si>
    <t>0.057664054848188054</t>
  </si>
  <si>
    <t>0.044569944577005464</t>
  </si>
  <si>
    <t>0.9514264451263846</t>
  </si>
  <si>
    <t>5.275587419274287e-05</t>
  </si>
  <si>
    <t>1.1204316081823775</t>
  </si>
  <si>
    <t>6.212708219918165e-05</t>
  </si>
  <si>
    <t>1.1100543393800213</t>
  </si>
  <si>
    <t>6.155167052105801e-05</t>
  </si>
  <si>
    <t>0.5194119840810615</t>
  </si>
  <si>
    <t>2.880100025256649e-05</t>
  </si>
  <si>
    <t>18034.511979658626</t>
  </si>
  <si>
    <t>20.46</t>
  </si>
  <si>
    <t>9411.890118375602</t>
  </si>
  <si>
    <t>0.6831537708129285</t>
  </si>
  <si>
    <t>0.5218821628770106</t>
  </si>
  <si>
    <t xml:space="preserve">Negetive Control </t>
  </si>
  <si>
    <t>3B26</t>
  </si>
  <si>
    <t>0.4874633208224247</t>
  </si>
  <si>
    <t>2.702947112581928e-05</t>
  </si>
  <si>
    <t>BSCAV</t>
  </si>
  <si>
    <t>ITC0148</t>
  </si>
  <si>
    <t>3B4</t>
  </si>
  <si>
    <t>3.816830313266348</t>
  </si>
  <si>
    <t>0.0005989368870255296</t>
  </si>
  <si>
    <t>0.0005720416209414817</t>
  </si>
  <si>
    <t>7.04228724475582</t>
  </si>
  <si>
    <t>0.0007486711087819121</t>
  </si>
  <si>
    <t>0.0010554520583803911</t>
  </si>
  <si>
    <t>8.518605913105109</t>
  </si>
  <si>
    <t>0.0008984053305382946</t>
  </si>
  <si>
    <t>0.0012767130667970797</t>
  </si>
  <si>
    <t>0.6278425571776217</t>
  </si>
  <si>
    <t>7.48671108781912e-05</t>
  </si>
  <si>
    <t>9.409694553504483e-05</t>
  </si>
  <si>
    <t>218.92203720463576</t>
  </si>
  <si>
    <t>0.028150033690199895</t>
  </si>
  <si>
    <t>0.03281060637856346</t>
  </si>
  <si>
    <t>69.9196758253172</t>
  </si>
  <si>
    <t>0.00928352174889571</t>
  </si>
  <si>
    <t>0.010479104757630418</t>
  </si>
  <si>
    <t>36.45501233694431</t>
  </si>
  <si>
    <t>0.005764767537620724</t>
  </si>
  <si>
    <t>0.00546363936488997</t>
  </si>
  <si>
    <t>77.06872564516576</t>
  </si>
  <si>
    <t>0.010331661301190388</t>
  </si>
  <si>
    <t>0.011550557694095345</t>
  </si>
  <si>
    <t>1.0338458382845934</t>
  </si>
  <si>
    <t>0.0001497342217563824</t>
  </si>
  <si>
    <t>0.0001549460679664892</t>
  </si>
  <si>
    <t>122.0857101949153</t>
  </si>
  <si>
    <t>0.017593771056374934</t>
  </si>
  <si>
    <t>0.018297409583798243</t>
  </si>
  <si>
    <t>57.47627512000604</t>
  </si>
  <si>
    <t>0.009732724414164857</t>
  </si>
  <si>
    <t>0.008614169058301662</t>
  </si>
  <si>
    <t>6672.294765867743</t>
  </si>
  <si>
    <t>80.95</t>
  </si>
  <si>
    <t>27.730708934253393</t>
  </si>
  <si>
    <t>0.0031444186568840306</t>
  </si>
  <si>
    <t>0.004156097700615744</t>
  </si>
  <si>
    <t>R1:infection, R2:contamination, R3:contamination</t>
  </si>
  <si>
    <t>72.73</t>
  </si>
  <si>
    <t>5.9879392017314945</t>
  </si>
  <si>
    <t>0.0008235382196601033</t>
  </si>
  <si>
    <t>0.0008974332537529542</t>
  </si>
  <si>
    <t>64.28</t>
  </si>
  <si>
    <t>7.152600736717876</t>
  </si>
  <si>
    <t>0.001048139552294677</t>
  </si>
  <si>
    <t>0.001071985124714086</t>
  </si>
  <si>
    <t>72.41</t>
  </si>
  <si>
    <t>58.91358474130029</t>
  </si>
  <si>
    <t>0.00868458486187018</t>
  </si>
  <si>
    <t>0.008829583645296055</t>
  </si>
  <si>
    <t>16.639114000457703</t>
  </si>
  <si>
    <t>0.002919817324249457</t>
  </si>
  <si>
    <t>0.002493761829224845</t>
  </si>
  <si>
    <t>0.9126159296015373</t>
  </si>
  <si>
    <t>0.00013677692032882632</t>
  </si>
  <si>
    <t>1.9028528902527693</t>
  </si>
  <si>
    <t>0.0002994684435127648</t>
  </si>
  <si>
    <t>0.00028518717428175554</t>
  </si>
  <si>
    <t>0.5602158040911888</t>
  </si>
  <si>
    <t>8.396148907524049e-05</t>
  </si>
  <si>
    <t>99.34986337451191</t>
  </si>
  <si>
    <t>0.013401212847196227</t>
  </si>
  <si>
    <t>0.014889909223246268</t>
  </si>
  <si>
    <t>40.84702150143053</t>
  </si>
  <si>
    <t>0.00554016620498615</t>
  </si>
  <si>
    <t>0.006121885038770212</t>
  </si>
  <si>
    <t>23.192381564097587</t>
  </si>
  <si>
    <t>0.004117691098300517</t>
  </si>
  <si>
    <t>0.0034759228088571082</t>
  </si>
  <si>
    <t>BSGFV</t>
  </si>
  <si>
    <t>21.527874698345734</t>
  </si>
  <si>
    <t>0.1509433962264151</t>
  </si>
  <si>
    <t>0.17729712601679368</t>
  </si>
  <si>
    <t>4.225372346853492</t>
  </si>
  <si>
    <t>0.11320754716981132</t>
  </si>
  <si>
    <t>0.19627447697743158</t>
  </si>
  <si>
    <t>2.129651478276277</t>
  </si>
  <si>
    <t>0.05660377358490566</t>
  </si>
  <si>
    <t>0.09892530071442333</t>
  </si>
  <si>
    <t>1.883527671532865</t>
  </si>
  <si>
    <t>0.08749250438909331</t>
  </si>
  <si>
    <t>14.28</t>
  </si>
  <si>
    <t>4.075676224554389</t>
  </si>
  <si>
    <t>0.1320754716981132</t>
  </si>
  <si>
    <t>0.18932088195717603</t>
  </si>
  <si>
    <t>2.819341767149887</t>
  </si>
  <si>
    <t>0.09433962264150944</t>
  </si>
  <si>
    <t>0.1309623828016118</t>
  </si>
  <si>
    <t>2.3672085933080718</t>
  </si>
  <si>
    <t>0.10996016218405318</t>
  </si>
  <si>
    <t>9.52</t>
  </si>
  <si>
    <t>11.727849554699137</t>
  </si>
  <si>
    <t>0.39622641509433965</t>
  </si>
  <si>
    <t>0.5447750750611875</t>
  </si>
  <si>
    <t>7.236920867992153</t>
  </si>
  <si>
    <t>0.2641509433962264</t>
  </si>
  <si>
    <t>0.33616513331658604</t>
  </si>
  <si>
    <t>9.351245887270107</t>
  </si>
  <si>
    <t>0.33962264150943394</t>
  </si>
  <si>
    <t>0.43437849849565896</t>
  </si>
  <si>
    <t>5.747627512000604</t>
  </si>
  <si>
    <t>0.24528301886792453</t>
  </si>
  <si>
    <t>0.2669853663001053</t>
  </si>
  <si>
    <t>13.712644724268172</t>
  </si>
  <si>
    <t>0.5094339622641509</t>
  </si>
  <si>
    <t>0.6369715968906997</t>
  </si>
  <si>
    <t>3.4131515898374776</t>
  </si>
  <si>
    <t>0.1585456826399939</t>
  </si>
  <si>
    <t>3.8639074393245094</t>
  </si>
  <si>
    <t>0.1794839246078213</t>
  </si>
  <si>
    <t>1.2650389944053229</t>
  </si>
  <si>
    <t>0.05876283711845147</t>
  </si>
  <si>
    <t>BSIMV</t>
  </si>
  <si>
    <t>0.4771037891582935</t>
  </si>
  <si>
    <t>0.00510204081632653</t>
  </si>
  <si>
    <t>0.004792910666112837</t>
  </si>
  <si>
    <t>2.112686173426746</t>
  </si>
  <si>
    <t>0.015306122448979591</t>
  </si>
  <si>
    <t>0.021223717616307987</t>
  </si>
  <si>
    <t>85.71</t>
  </si>
  <si>
    <t>4.394897900243352</t>
  </si>
  <si>
    <t>0.03571428571428571</t>
  </si>
  <si>
    <t>0.04415046264821121</t>
  </si>
  <si>
    <t>0.5584690264142447</t>
  </si>
  <si>
    <t>0.005610293219671773</t>
  </si>
  <si>
    <t>1.55076875742689</t>
  </si>
  <si>
    <t>0.015578782409711427</t>
  </si>
  <si>
    <t>1.5585409812116846</t>
  </si>
  <si>
    <t>0.015656860964365703</t>
  </si>
  <si>
    <t>0.004441521116677009</t>
  </si>
  <si>
    <t>0.005132422687006884</t>
  </si>
  <si>
    <t>99.54364318357635</t>
  </si>
  <si>
    <t>4.266439487296847</t>
  </si>
  <si>
    <t>0.05102040816326531</t>
  </si>
  <si>
    <t>0.042859989355912634</t>
  </si>
  <si>
    <t>4.415894216370868</t>
  </si>
  <si>
    <t>0.04081632653061224</t>
  </si>
  <si>
    <t>0.044361388383456754</t>
  </si>
  <si>
    <t>3.373437318414194</t>
  </si>
  <si>
    <t>0.03388902807377634</t>
  </si>
  <si>
    <t>BSMYV</t>
  </si>
  <si>
    <t>9.03</t>
  </si>
  <si>
    <t>58.49082936909029</t>
  </si>
  <si>
    <t>0.05494086226631057</t>
  </si>
  <si>
    <t>0.03379940666560754</t>
  </si>
  <si>
    <t>10.26</t>
  </si>
  <si>
    <t>55.82114333152034</t>
  </si>
  <si>
    <t>0.04463945059137734</t>
  </si>
  <si>
    <t>0.032256706638498577</t>
  </si>
  <si>
    <t>4.54</t>
  </si>
  <si>
    <t>77.46515969231402</t>
  </si>
  <si>
    <t>0.041968714231209465</t>
  </si>
  <si>
    <t>0.044763879450825314</t>
  </si>
  <si>
    <t>16.67</t>
  </si>
  <si>
    <t>59.63024139173576</t>
  </si>
  <si>
    <t>0.032048836322014496</t>
  </si>
  <si>
    <t>0.034457825271198866</t>
  </si>
  <si>
    <t>20.090961829683895</t>
  </si>
  <si>
    <t>0.012209080503624571</t>
  </si>
  <si>
    <t>0.011609727482228825</t>
  </si>
  <si>
    <t>6.67</t>
  </si>
  <si>
    <t>43.66795954879702</t>
  </si>
  <si>
    <t>0.02861503243037009</t>
  </si>
  <si>
    <t>0.02523388946553496</t>
  </si>
  <si>
    <t>18.75</t>
  </si>
  <si>
    <t>36.08757461951855</t>
  </si>
  <si>
    <t>0.024418161007249143</t>
  </si>
  <si>
    <t>0.020853501707827387</t>
  </si>
  <si>
    <t>23.672085933080716</t>
  </si>
  <si>
    <t>0.01907668828691339</t>
  </si>
  <si>
    <t>0.013679109489567609</t>
  </si>
  <si>
    <t>9.09</t>
  </si>
  <si>
    <t>36.85895574334015</t>
  </si>
  <si>
    <t>0.02518122853872568</t>
  </si>
  <si>
    <t>0.021299250632563913</t>
  </si>
  <si>
    <t>8.2</t>
  </si>
  <si>
    <t>31.5322980676801</t>
  </si>
  <si>
    <t>0.02327355971003434</t>
  </si>
  <si>
    <t>0.018221197698623886</t>
  </si>
  <si>
    <t>17.28</t>
  </si>
  <si>
    <t>42.08060649271548</t>
  </si>
  <si>
    <t>0.030904235024799696</t>
  </si>
  <si>
    <t>0.02431662445077784</t>
  </si>
  <si>
    <t>12.96</t>
  </si>
  <si>
    <t>23.874760434464047</t>
  </si>
  <si>
    <t>0.02060282334986646</t>
  </si>
  <si>
    <t>0.013796226616592388</t>
  </si>
  <si>
    <t>1730.5282884923367</t>
  </si>
  <si>
    <t>2.7217905462415883</t>
  </si>
  <si>
    <t>0.0019076688286913392</t>
  </si>
  <si>
    <t>0.0015728090458508798</t>
  </si>
  <si>
    <t>58.33</t>
  </si>
  <si>
    <t>12.26160126294493</t>
  </si>
  <si>
    <t>0.009156810377718427</t>
  </si>
  <si>
    <t>0.007085467105323906</t>
  </si>
  <si>
    <t>28.34</t>
  </si>
  <si>
    <t>125.44530544052735</t>
  </si>
  <si>
    <t>0.09423884013735216</t>
  </si>
  <si>
    <t>0.07248960116671496</t>
  </si>
  <si>
    <t>R1:infection, R2:infection, R3:contamination</t>
  </si>
  <si>
    <t>14.079250308079596</t>
  </si>
  <si>
    <t>0.01259061426936284</t>
  </si>
  <si>
    <t>0.008135810550861124</t>
  </si>
  <si>
    <t>6.623841324556302</t>
  </si>
  <si>
    <t>0.004578405188859214</t>
  </si>
  <si>
    <t>0.0038276411709669863</t>
  </si>
  <si>
    <t>26.09</t>
  </si>
  <si>
    <t>9.698632290440809</t>
  </si>
  <si>
    <t>0.00877527661198016</t>
  </si>
  <si>
    <t>0.005604434411696563</t>
  </si>
  <si>
    <t>BSOLV</t>
  </si>
  <si>
    <t>3.249490520505016</t>
  </si>
  <si>
    <t>0.0014524328249818446</t>
  </si>
  <si>
    <t>0.0010132572196272142</t>
  </si>
  <si>
    <t>64.8</t>
  </si>
  <si>
    <t>59.63797364478669</t>
  </si>
  <si>
    <t>0.02269426289034132</t>
  </si>
  <si>
    <t>0.01859633286455201</t>
  </si>
  <si>
    <t>55.75</t>
  </si>
  <si>
    <t>79.57784586574077</t>
  </si>
  <si>
    <t>0.020515613652868556</t>
  </si>
  <si>
    <t>0.024813990481594647</t>
  </si>
  <si>
    <t>56.22</t>
  </si>
  <si>
    <t>131.3285078270371</t>
  </si>
  <si>
    <t>0.033587509077705156</t>
  </si>
  <si>
    <t>0.040950899182168904</t>
  </si>
  <si>
    <t>61.54</t>
  </si>
  <si>
    <t>8.161953243309082</t>
  </si>
  <si>
    <t>0.0023602033405954975</t>
  </si>
  <si>
    <t>0.0025450629869070633</t>
  </si>
  <si>
    <t>3206.9749492636533</t>
  </si>
  <si>
    <t>19.06</t>
  </si>
  <si>
    <t>955.7568590638116</t>
  </si>
  <si>
    <t>0.3077342047930283</t>
  </si>
  <si>
    <t>0.2980244230729837</t>
  </si>
  <si>
    <t>23.93</t>
  </si>
  <si>
    <t>421.36312960883674</t>
  </si>
  <si>
    <t>0.16158315177923022</t>
  </si>
  <si>
    <t>0.13138959183500484</t>
  </si>
  <si>
    <t>19.11</t>
  </si>
  <si>
    <t>905.8367608439048</t>
  </si>
  <si>
    <t>0.294480755265069</t>
  </si>
  <si>
    <t>0.2824583213697669</t>
  </si>
  <si>
    <t>71.43</t>
  </si>
  <si>
    <t>0.002541757443718228</t>
  </si>
  <si>
    <t>0.00225661908261984</t>
  </si>
  <si>
    <t>12.82</t>
  </si>
  <si>
    <t>1555.943412909665</t>
  </si>
  <si>
    <t>0.5437545388525781</t>
  </si>
  <si>
    <t>0.4851747947912477</t>
  </si>
  <si>
    <t>16.62</t>
  </si>
  <si>
    <t>742.3281994345396</t>
  </si>
  <si>
    <t>0.30482933914306465</t>
  </si>
  <si>
    <t>0.23147302712950218</t>
  </si>
  <si>
    <t>560.478754758075</t>
  </si>
  <si>
    <t>0.2037037037037037</t>
  </si>
  <si>
    <t>0.1747686725419434</t>
  </si>
  <si>
    <t>9.903824619376213</t>
  </si>
  <si>
    <t>0.0027233115468409588</t>
  </si>
  <si>
    <t>0.003088213901281084</t>
  </si>
  <si>
    <t>0.5443581092483176</t>
  </si>
  <si>
    <t>0.00018155410312273057</t>
  </si>
  <si>
    <t>0.00016974192747383528</t>
  </si>
  <si>
    <t>10.218001052454108</t>
  </si>
  <si>
    <t>0.0036310820624546117</t>
  </si>
  <si>
    <t>0.003186180501597071</t>
  </si>
  <si>
    <t>50.43</t>
  </si>
  <si>
    <t>58.405709010771844</t>
  </si>
  <si>
    <t>0.020878721859114015</t>
  </si>
  <si>
    <t>0.01821208769472373</t>
  </si>
  <si>
    <t>32.72</t>
  </si>
  <si>
    <t>138.23263938841785</t>
  </si>
  <si>
    <t>0.058823529411764705</t>
  </si>
  <si>
    <t>0.04310374779202973</t>
  </si>
  <si>
    <t>R1:contamination, R2:infection, R3:contamination</t>
  </si>
  <si>
    <t>0.4757132225631923</t>
  </si>
  <si>
    <t>0.00014833705597619957</t>
  </si>
  <si>
    <t>15.47</t>
  </si>
  <si>
    <t>1252.1412948206641</t>
  </si>
  <si>
    <t>0.4095860566448802</t>
  </si>
  <si>
    <t>0.3904431168407367</t>
  </si>
  <si>
    <t>23.36</t>
  </si>
  <si>
    <t>486.8523373548882</t>
  </si>
  <si>
    <t>0.16013071895424835</t>
  </si>
  <si>
    <t>0.15181045847167385</t>
  </si>
  <si>
    <t>31.28</t>
  </si>
  <si>
    <t>253.42947854586635</t>
  </si>
  <si>
    <t>0.10911401597676107</t>
  </si>
  <si>
    <t>0.07902446466070955</t>
  </si>
  <si>
    <t>classification_3vote_case1</t>
  </si>
  <si>
    <t>classification_2vote_case1</t>
  </si>
  <si>
    <t>comment_case1</t>
  </si>
  <si>
    <t>classification_overall_case1</t>
  </si>
  <si>
    <t>classification_3vote_case2</t>
  </si>
  <si>
    <t>classification_2vote_case2</t>
  </si>
  <si>
    <t>comment_case2</t>
  </si>
  <si>
    <t>classification_overall_case2</t>
  </si>
  <si>
    <t>comparison</t>
  </si>
  <si>
    <t>Prediction analysis</t>
  </si>
  <si>
    <t>Index status</t>
  </si>
  <si>
    <t>0.0923076923076923</t>
  </si>
  <si>
    <t>0.0980967461959024</t>
  </si>
  <si>
    <t>0.0727272727272727</t>
  </si>
  <si>
    <t>0.0590429426456927</t>
  </si>
  <si>
    <t>2.834231484189596e-05</t>
  </si>
  <si>
    <t>0.0107352559106261</t>
  </si>
  <si>
    <t>0.0096452389467325</t>
  </si>
  <si>
    <t>0.0052619728067896</t>
  </si>
  <si>
    <t>0.0049287451447092</t>
  </si>
  <si>
    <t>0.0163332467307525</t>
  </si>
  <si>
    <t>0.0180164997078468</t>
  </si>
  <si>
    <t>1.4197676521841849</t>
  </si>
  <si>
    <t>9.683907724937967e-06</t>
  </si>
  <si>
    <t>0.0581519009266476</t>
  </si>
  <si>
    <t>0.0632026270249611</t>
  </si>
  <si>
    <t>0.0249588637741404</t>
  </si>
  <si>
    <t>0.0207228750607194</t>
  </si>
  <si>
    <t>1.998141728192781</t>
  </si>
  <si>
    <t>3.301274873125404</t>
  </si>
  <si>
    <t>0.0003949077682514</t>
  </si>
  <si>
    <t>0.0003317445577789</t>
  </si>
  <si>
    <t>4.969186782644647</t>
  </si>
  <si>
    <t>0.0021558361564521</t>
  </si>
  <si>
    <t>0.0030133222108831</t>
  </si>
  <si>
    <t>0.2925777640899291</t>
  </si>
  <si>
    <t>0.2727409701754762</t>
  </si>
  <si>
    <t>1062.7665572663077</t>
  </si>
  <si>
    <t>0.3594086849399445</t>
  </si>
  <si>
    <t>246.7058578227952</t>
  </si>
  <si>
    <t>0.171850939328611</t>
  </si>
  <si>
    <t>0.2485371111795503</t>
  </si>
  <si>
    <t>215.89998837850845</t>
  </si>
  <si>
    <t>0.1576840160147828</t>
  </si>
  <si>
    <t>0.2781028641823221</t>
  </si>
  <si>
    <t>0.2336219216545815</t>
  </si>
  <si>
    <t>4.504544570113904e-05</t>
  </si>
  <si>
    <t>0.025863124387855</t>
  </si>
  <si>
    <t>0.032996361246318</t>
  </si>
  <si>
    <t>0.0209965719882468</t>
  </si>
  <si>
    <t>0.0270026882484231</t>
  </si>
  <si>
    <t>18034.511979658622</t>
  </si>
  <si>
    <t>0.9990708640963905</t>
  </si>
  <si>
    <t>9.182174338883449e-05</t>
  </si>
  <si>
    <t>0.0001098319115099</t>
  </si>
  <si>
    <t>2.832902011426517e-05</t>
  </si>
  <si>
    <t>0.057664054848188</t>
  </si>
  <si>
    <t>0.0445699445770054</t>
  </si>
  <si>
    <t>0.9126159296015371</t>
  </si>
  <si>
    <t>0.0001497342217563</t>
  </si>
  <si>
    <t>0.0001367769203288</t>
  </si>
  <si>
    <t>0.0002994684435127</t>
  </si>
  <si>
    <t>0.0002851871742817</t>
  </si>
  <si>
    <t>99.34986337451193</t>
  </si>
  <si>
    <t>0.0134012128471962</t>
  </si>
  <si>
    <t>0.0148899092232462</t>
  </si>
  <si>
    <t>0.0005989368870255</t>
  </si>
  <si>
    <t>0.0005720416209414</t>
  </si>
  <si>
    <t>0.0007486711087819</t>
  </si>
  <si>
    <t>0.0010554520583803</t>
  </si>
  <si>
    <t>0.0008984053305382</t>
  </si>
  <si>
    <t>0.001276713066797</t>
  </si>
  <si>
    <t>0.0281500336901998</t>
  </si>
  <si>
    <t>0.0328106063785634</t>
  </si>
  <si>
    <t>0.0092835217488957</t>
  </si>
  <si>
    <t>0.0104791047576304</t>
  </si>
  <si>
    <t>0.0057647675376207</t>
  </si>
  <si>
    <t>0.0054636393648899</t>
  </si>
  <si>
    <t>0.0103316613011903</t>
  </si>
  <si>
    <t>0.0115505576940953</t>
  </si>
  <si>
    <t>0.0001549460679664</t>
  </si>
  <si>
    <t>0.0175937710563749</t>
  </si>
  <si>
    <t>0.0182974095837982</t>
  </si>
  <si>
    <t>0.0097327244141648</t>
  </si>
  <si>
    <t>0.0086141690583016</t>
  </si>
  <si>
    <t>0.0055401662049861</t>
  </si>
  <si>
    <t>0.0061218850387702</t>
  </si>
  <si>
    <t>0.0041176910983005</t>
  </si>
  <si>
    <t>0.0034759228088571</t>
  </si>
  <si>
    <t>27.730708934253396</t>
  </si>
  <si>
    <t>0.003144418656884</t>
  </si>
  <si>
    <t>0.0041560977006157</t>
  </si>
  <si>
    <t>5.987939201731495</t>
  </si>
  <si>
    <t>0.0008235382196601</t>
  </si>
  <si>
    <t>0.0008974332537529</t>
  </si>
  <si>
    <t>0.0010481395522946</t>
  </si>
  <si>
    <t>0.001071985124714</t>
  </si>
  <si>
    <t>0.0029198173242494</t>
  </si>
  <si>
    <t>0.0024937618292248</t>
  </si>
  <si>
    <t>0.0086845848618701</t>
  </si>
  <si>
    <t>0.008829583645296</t>
  </si>
  <si>
    <t>21.52787469834573</t>
  </si>
  <si>
    <t>0.1772971260167936</t>
  </si>
  <si>
    <t>0.1132075471698113</t>
  </si>
  <si>
    <t>0.1962744769774315</t>
  </si>
  <si>
    <t>0.0566037735849056</t>
  </si>
  <si>
    <t>0.0989253007144233</t>
  </si>
  <si>
    <t>0.0874925043890933</t>
  </si>
  <si>
    <t>0.189320881957176</t>
  </si>
  <si>
    <t>0.0943396226415094</t>
  </si>
  <si>
    <t>2.367208593308072</t>
  </si>
  <si>
    <t>0.1099601621840531</t>
  </si>
  <si>
    <t>11.727849554699135</t>
  </si>
  <si>
    <t>0.3962264150943396</t>
  </si>
  <si>
    <t>0.336165133316586</t>
  </si>
  <si>
    <t>9.351245887270109</t>
  </si>
  <si>
    <t>0.3396226415094339</t>
  </si>
  <si>
    <t>0.4343784984956589</t>
  </si>
  <si>
    <t>0.2452830188679245</t>
  </si>
  <si>
    <t>3.863907439324509</t>
  </si>
  <si>
    <t>0.0587628371184514</t>
  </si>
  <si>
    <t>0.0051020408163265</t>
  </si>
  <si>
    <t>0.0047929106661128</t>
  </si>
  <si>
    <t>0.0153061224489795</t>
  </si>
  <si>
    <t>0.0212237176163079</t>
  </si>
  <si>
    <t>0.0357142857142857</t>
  </si>
  <si>
    <t>0.0441504626482112</t>
  </si>
  <si>
    <t>0.0056102932196717</t>
  </si>
  <si>
    <t>0.0155787824097114</t>
  </si>
  <si>
    <t>0.0156568609643657</t>
  </si>
  <si>
    <t>0.004441521116677</t>
  </si>
  <si>
    <t>0.0408163265306122</t>
  </si>
  <si>
    <t>0.0443613883834567</t>
  </si>
  <si>
    <t>0.0338890280737763</t>
  </si>
  <si>
    <t>0.0051324226870068</t>
  </si>
  <si>
    <t>0.0510204081632653</t>
  </si>
  <si>
    <t>0.0428599893559126</t>
  </si>
  <si>
    <t>99.54364318357636</t>
  </si>
  <si>
    <t>0.0549408622663105</t>
  </si>
  <si>
    <t>0.0337994066656075</t>
  </si>
  <si>
    <t>0.0446394505913773</t>
  </si>
  <si>
    <t>0.0322567066384985</t>
  </si>
  <si>
    <t>0.0419687142312094</t>
  </si>
  <si>
    <t>0.0447638794508253</t>
  </si>
  <si>
    <t>0.0320488363220144</t>
  </si>
  <si>
    <t>0.0344578252711988</t>
  </si>
  <si>
    <t>20.09096182968389</t>
  </si>
  <si>
    <t>0.0122090805036245</t>
  </si>
  <si>
    <t>0.0116097274822288</t>
  </si>
  <si>
    <t>0.02861503243037</t>
  </si>
  <si>
    <t>0.0252338894655349</t>
  </si>
  <si>
    <t>0.0244181610072491</t>
  </si>
  <si>
    <t>0.0208535017078273</t>
  </si>
  <si>
    <t>23.67208593308072</t>
  </si>
  <si>
    <t>0.0190766882869133</t>
  </si>
  <si>
    <t>0.0136791094895676</t>
  </si>
  <si>
    <t>0.0251812285387256</t>
  </si>
  <si>
    <t>0.0212992506325639</t>
  </si>
  <si>
    <t>0.0232735597100343</t>
  </si>
  <si>
    <t>0.0182211976986238</t>
  </si>
  <si>
    <t>0.0309042350247996</t>
  </si>
  <si>
    <t>0.0243166244507778</t>
  </si>
  <si>
    <t>0.0206028233498664</t>
  </si>
  <si>
    <t>0.0137962266165923</t>
  </si>
  <si>
    <t>0.0045784051888592</t>
  </si>
  <si>
    <t>0.0038276411709669</t>
  </si>
  <si>
    <t>9.698632290440807</t>
  </si>
  <si>
    <t>0.0087752766119801</t>
  </si>
  <si>
    <t>0.0056044344116965</t>
  </si>
  <si>
    <t>0.0019076688286913</t>
  </si>
  <si>
    <t>0.0015728090458508</t>
  </si>
  <si>
    <t>0.0091568103777184</t>
  </si>
  <si>
    <t>0.0070854671053239</t>
  </si>
  <si>
    <t>0.0125906142693628</t>
  </si>
  <si>
    <t>0.0081358105508611</t>
  </si>
  <si>
    <t>125.44530544052736</t>
  </si>
  <si>
    <t>0.0942388401373521</t>
  </si>
  <si>
    <t>0.0724896011667149</t>
  </si>
  <si>
    <t>0.0001815541031227</t>
  </si>
  <si>
    <t>0.0001483370559761</t>
  </si>
  <si>
    <t>1252.141294820664</t>
  </si>
  <si>
    <t>0.0014524328249818</t>
  </si>
  <si>
    <t>0.0010132572196272</t>
  </si>
  <si>
    <t>0.0226942628903413</t>
  </si>
  <si>
    <t>0.018596332864552</t>
  </si>
  <si>
    <t>0.0205156136528685</t>
  </si>
  <si>
    <t>0.0248139904815946</t>
  </si>
  <si>
    <t>0.0335875090777051</t>
  </si>
  <si>
    <t>0.0409508991821689</t>
  </si>
  <si>
    <t>0.0023602033405954</t>
  </si>
  <si>
    <t>0.002545062986907</t>
  </si>
  <si>
    <t>421.3631296088368</t>
  </si>
  <si>
    <t>0.1615831517792302</t>
  </si>
  <si>
    <t>0.1313895918350048</t>
  </si>
  <si>
    <t>0.0025417574437182</t>
  </si>
  <si>
    <t>0.0022566190826198</t>
  </si>
  <si>
    <t>0.3048293391430646</t>
  </si>
  <si>
    <t>0.2314730271295021</t>
  </si>
  <si>
    <t>0.1601307189542483</t>
  </si>
  <si>
    <t>0.1518104584716738</t>
  </si>
  <si>
    <t>253.42947854586637</t>
  </si>
  <si>
    <t>0.109114015976761</t>
  </si>
  <si>
    <t>0.0790244646607095</t>
  </si>
  <si>
    <t>0.0027233115468409</t>
  </si>
  <si>
    <t>0.003088213901281</t>
  </si>
  <si>
    <t>0.0001697419274738</t>
  </si>
  <si>
    <t>0.0036310820624546</t>
  </si>
  <si>
    <t>0.003186180501597</t>
  </si>
  <si>
    <t>0.0588235294117647</t>
  </si>
  <si>
    <t>0.0431037477920297</t>
  </si>
  <si>
    <t>58.40570901077184</t>
  </si>
  <si>
    <t>0.020878721859114</t>
  </si>
  <si>
    <t>0.0182120876947237</t>
  </si>
  <si>
    <t xml:space="preserve">Case 1 </t>
  </si>
  <si>
    <t xml:space="preserve">Case2 </t>
  </si>
  <si>
    <t>Comparison</t>
  </si>
  <si>
    <t>3 votes correct</t>
  </si>
  <si>
    <t>Correct</t>
  </si>
  <si>
    <t>3 votes unknown</t>
  </si>
  <si>
    <t>Unconfirmed</t>
  </si>
  <si>
    <t>3 votes wrong</t>
  </si>
  <si>
    <t>Wrong</t>
  </si>
  <si>
    <t>2 votes correct</t>
  </si>
  <si>
    <t>2 votes unknown</t>
  </si>
  <si>
    <t>2 votes wrong</t>
  </si>
  <si>
    <t>overall correct</t>
  </si>
  <si>
    <t>overall unknown</t>
  </si>
  <si>
    <t>overall wrong</t>
  </si>
  <si>
    <t>3 votes TP</t>
  </si>
  <si>
    <t>TP</t>
  </si>
  <si>
    <t>3 votes TN</t>
  </si>
  <si>
    <t>TN</t>
  </si>
  <si>
    <t>3 votes FP</t>
  </si>
  <si>
    <t>FP</t>
  </si>
  <si>
    <t>3 votes FN</t>
  </si>
  <si>
    <t>FN</t>
  </si>
  <si>
    <t>2 votes TP</t>
  </si>
  <si>
    <t>2 votes TN</t>
  </si>
  <si>
    <t>2 votes FP</t>
  </si>
  <si>
    <t>2 votes FN</t>
  </si>
  <si>
    <t>overall TP</t>
  </si>
  <si>
    <t>overall TN</t>
  </si>
  <si>
    <t>overall FP</t>
  </si>
  <si>
    <t>overall FN</t>
  </si>
  <si>
    <t>3 votes DSE</t>
  </si>
  <si>
    <t>DSE</t>
  </si>
  <si>
    <t>3 votes DSP</t>
  </si>
  <si>
    <t>0.4666666666666667</t>
  </si>
  <si>
    <t>DSP</t>
  </si>
  <si>
    <t>0.8947368421052632</t>
  </si>
  <si>
    <t>3 votes accuracy</t>
  </si>
  <si>
    <t>0.68</t>
  </si>
  <si>
    <t>accuracy</t>
  </si>
  <si>
    <t>0.9166666666666666</t>
  </si>
  <si>
    <t>3 votes accuracy Unknown</t>
  </si>
  <si>
    <t>0.18478260869565216</t>
  </si>
  <si>
    <t>0.42391304347826086</t>
  </si>
  <si>
    <t>accuracy unknown</t>
  </si>
  <si>
    <t>0.4782608695652174</t>
  </si>
  <si>
    <t>3 votes FDR</t>
  </si>
  <si>
    <t>0.4444444444444444</t>
  </si>
  <si>
    <t>0.0</t>
  </si>
  <si>
    <t>FDR</t>
  </si>
  <si>
    <t>0.2857142857142857</t>
  </si>
  <si>
    <t>3 votes FOR</t>
  </si>
  <si>
    <t>FOR</t>
  </si>
  <si>
    <t>2 votes DSE</t>
  </si>
  <si>
    <t>0.7777777777777778</t>
  </si>
  <si>
    <t>2 votes DSP</t>
  </si>
  <si>
    <t>0.4153846153846154</t>
  </si>
  <si>
    <t>0.9090909090909091</t>
  </si>
  <si>
    <t>2 votes accuracy</t>
  </si>
  <si>
    <t>0.43283582089552236</t>
  </si>
  <si>
    <t>0.8867924528301887</t>
  </si>
  <si>
    <t>2 votes accuracy Unknown</t>
  </si>
  <si>
    <t>2 votes FDR</t>
  </si>
  <si>
    <t>0.95</t>
  </si>
  <si>
    <t>0.36363636363636365</t>
  </si>
  <si>
    <t>2 votes FOR</t>
  </si>
  <si>
    <t>0.047619047619047616</t>
  </si>
  <si>
    <t>overall DSE</t>
  </si>
  <si>
    <t>0.8333333333333334</t>
  </si>
  <si>
    <t>overall DSP</t>
  </si>
  <si>
    <t>0.425</t>
  </si>
  <si>
    <t>overall accuracy</t>
  </si>
  <si>
    <t>0.5</t>
  </si>
  <si>
    <t>0.9347826086956522</t>
  </si>
  <si>
    <t>overall accuracy Unkonwn</t>
  </si>
  <si>
    <t>overall FDR</t>
  </si>
  <si>
    <t>0.7931034482758621</t>
  </si>
  <si>
    <t>overall FOR</t>
  </si>
  <si>
    <t>0.02564102564102564</t>
  </si>
  <si>
    <t>filename</t>
  </si>
  <si>
    <t>Case</t>
  </si>
  <si>
    <t>3_votes_TP</t>
  </si>
  <si>
    <t>3_votes_TN</t>
  </si>
  <si>
    <t>3_votes_FP</t>
  </si>
  <si>
    <t>3_votes_FN</t>
  </si>
  <si>
    <t>2_votes_TP</t>
  </si>
  <si>
    <t>2_votes_TN</t>
  </si>
  <si>
    <t>2_votes_FP</t>
  </si>
  <si>
    <t>2_votes_FN</t>
  </si>
  <si>
    <t>overall_TP</t>
  </si>
  <si>
    <t>overall_TN</t>
  </si>
  <si>
    <t>overall_FP</t>
  </si>
  <si>
    <t xml:space="preserve">overall_FN </t>
  </si>
  <si>
    <t>3_votes_unknown</t>
  </si>
  <si>
    <t xml:space="preserve"> Case 1 </t>
  </si>
  <si>
    <t xml:space="preserve">FN </t>
  </si>
  <si>
    <t xml:space="preserve"> Case 2 </t>
  </si>
  <si>
    <t xml:space="preserve">Wrong </t>
  </si>
  <si>
    <t>Mix-3-B1</t>
  </si>
  <si>
    <t>1B3</t>
  </si>
  <si>
    <t>4.727051535639416</t>
  </si>
  <si>
    <t>Mix-3B3</t>
  </si>
  <si>
    <t>1B4</t>
  </si>
  <si>
    <t>1.0525927992126607</t>
  </si>
  <si>
    <t>0.2</t>
  </si>
  <si>
    <t>0.2226742804212476</t>
  </si>
  <si>
    <t>Mix1-3</t>
  </si>
  <si>
    <t>1B1</t>
  </si>
  <si>
    <t>2.7253475417692217</t>
  </si>
  <si>
    <t>0.5765428028913103</t>
  </si>
  <si>
    <t>Mix2-3</t>
  </si>
  <si>
    <t>1B2</t>
  </si>
  <si>
    <t>0.8860605049960079</t>
  </si>
  <si>
    <t>0.1874446466926772</t>
  </si>
  <si>
    <t>1082.4948016614262</t>
  </si>
  <si>
    <t>6.1</t>
  </si>
  <si>
    <t>647.3445715157862</t>
  </si>
  <si>
    <t>0.537117903930131</t>
  </si>
  <si>
    <t>0.5980117137950537</t>
  </si>
  <si>
    <t>4.85</t>
  </si>
  <si>
    <t>146.07862823883028</t>
  </si>
  <si>
    <t>0.1170305676855895</t>
  </si>
  <si>
    <t>0.134946263034822</t>
  </si>
  <si>
    <t>3.101211767486028</t>
  </si>
  <si>
    <t>0.0030567685589519</t>
  </si>
  <si>
    <t>0.0028648745127701</t>
  </si>
  <si>
    <t>ITC1783-3</t>
  </si>
  <si>
    <t>1B11</t>
  </si>
  <si>
    <t>0.5469843113959806</t>
  </si>
  <si>
    <t>0.037037037037037</t>
  </si>
  <si>
    <t>0.0388821407231805</t>
  </si>
  <si>
    <t>ITC1831-BIS</t>
  </si>
  <si>
    <t>1S4</t>
  </si>
  <si>
    <t>0.5199905153729996</t>
  </si>
  <si>
    <t>0.0369632985301755</t>
  </si>
  <si>
    <t>ITC1852-3</t>
  </si>
  <si>
    <t>1B22</t>
  </si>
  <si>
    <t>2.0064861671840397</t>
  </si>
  <si>
    <t>0.1481481481481481</t>
  </si>
  <si>
    <t>0.142630192285508</t>
  </si>
  <si>
    <t>ITC1855-3</t>
  </si>
  <si>
    <t>1B23</t>
  </si>
  <si>
    <t>14.067751960732007</t>
  </si>
  <si>
    <t>0.9454103071278832</t>
  </si>
  <si>
    <t>0.074074074074074</t>
  </si>
  <si>
    <t>0.0672040785028661</t>
  </si>
  <si>
    <t>1.5788891988189908</t>
  </si>
  <si>
    <t>0.1111111111111111</t>
  </si>
  <si>
    <t>0.1122346486649907</t>
  </si>
  <si>
    <t>0.5450695083538443</t>
  </si>
  <si>
    <t>0.0387460277857701</t>
  </si>
  <si>
    <t>ITC1827</t>
  </si>
  <si>
    <t>1B14</t>
  </si>
  <si>
    <t>42.86</t>
  </si>
  <si>
    <t>11.174222409807264</t>
  </si>
  <si>
    <t>0.0023343708314806</t>
  </si>
  <si>
    <t>0.00227885124288</t>
  </si>
  <si>
    <t>23.35</t>
  </si>
  <si>
    <t>3283.4099966551385</t>
  </si>
  <si>
    <t>0.7721209426411738</t>
  </si>
  <si>
    <t>0.6696128533467565</t>
  </si>
  <si>
    <t>32.5</t>
  </si>
  <si>
    <t>21.05185598425321</t>
  </si>
  <si>
    <t>0.0044464206313917</t>
  </si>
  <si>
    <t>0.0042932784416875</t>
  </si>
  <si>
    <t>4903.445297151184</t>
  </si>
  <si>
    <t>26.16</t>
  </si>
  <si>
    <t>220.186035491508</t>
  </si>
  <si>
    <t>0.0552467763450422</t>
  </si>
  <si>
    <t>0.0449043523784046</t>
  </si>
  <si>
    <t>0.3333333333333333</t>
  </si>
  <si>
    <t>unknown</t>
  </si>
  <si>
    <t>0.3</t>
  </si>
  <si>
    <t>0.4</t>
  </si>
  <si>
    <t>0.38461538461538464</t>
  </si>
  <si>
    <t>0.5714285714285714</t>
  </si>
  <si>
    <t>0.35714285714285715</t>
  </si>
  <si>
    <t>0.625</t>
  </si>
  <si>
    <t>0.16666666666666666</t>
  </si>
  <si>
    <t>0.75</t>
  </si>
  <si>
    <t>0.5789473684210527</t>
  </si>
  <si>
    <t>0.42105263157894735</t>
  </si>
  <si>
    <t>0.55</t>
  </si>
  <si>
    <t>0.45</t>
  </si>
  <si>
    <t>0.08333333333333333</t>
  </si>
  <si>
    <t>Relax mapping</t>
  </si>
  <si>
    <t>Strict mapping</t>
  </si>
  <si>
    <t>Batch</t>
    <phoneticPr fontId="0" type="noConversion"/>
  </si>
  <si>
    <t>A</t>
  </si>
  <si>
    <t>B</t>
  </si>
  <si>
    <t>C</t>
  </si>
  <si>
    <t>D</t>
  </si>
  <si>
    <t>Average</t>
  </si>
  <si>
    <t>Sequencing method</t>
  </si>
  <si>
    <t>TotalRNA</t>
  </si>
  <si>
    <t>Relax</t>
  </si>
  <si>
    <t>Strict</t>
  </si>
  <si>
    <t>Total element tested</t>
  </si>
  <si>
    <t>Case 1</t>
  </si>
  <si>
    <t>3 votes nb</t>
  </si>
  <si>
    <t>3 votes %</t>
  </si>
  <si>
    <t>2 votes nb</t>
  </si>
  <si>
    <t>2 votes%</t>
  </si>
  <si>
    <t>Case 2</t>
  </si>
  <si>
    <t>Result_Input_file_batchA_bsv_strains_vote.csv</t>
  </si>
  <si>
    <t>Result_Input_file_other_virus_batchA_vote.csv</t>
  </si>
  <si>
    <t>Result_Input_file_batchB_bsv_strains_vote.csv</t>
  </si>
  <si>
    <t>Result_Input_file_other_virus_batchB_vote.csv</t>
  </si>
  <si>
    <t>Result_Input_file_batchC_bsv_strains_vote.csv</t>
  </si>
  <si>
    <t>Result_Input_file_other_virus_batchC_vote.csv</t>
  </si>
  <si>
    <t>Result_Input_file_batchD_bsv_strains_vote.csv</t>
  </si>
  <si>
    <t>Result_Input_file_other_virus_batchD_vote.csv</t>
  </si>
  <si>
    <t>0.9259259259259259</t>
  </si>
  <si>
    <t>0.9285714285714286</t>
  </si>
  <si>
    <t>0.9574468085106383</t>
  </si>
  <si>
    <t>0.9583333333333334</t>
  </si>
  <si>
    <t>0.8823529411764706</t>
  </si>
  <si>
    <t>0.5686274509803921</t>
  </si>
  <si>
    <t>0.9019607843137255</t>
  </si>
  <si>
    <t>0.09090909090909091</t>
  </si>
  <si>
    <t>0.8888888888888888</t>
  </si>
  <si>
    <t>0.8181818181818182</t>
  </si>
  <si>
    <t>0.896551724137931</t>
  </si>
  <si>
    <t>0.9310344827586207</t>
  </si>
  <si>
    <t>0.9411764705882353</t>
  </si>
  <si>
    <t>0.9215686274509803</t>
  </si>
  <si>
    <t>0.12</t>
  </si>
  <si>
    <t>0.06896551724137931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</si>
</sst>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eiryo"/>
      <family val="2"/>
      <charset val="128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14" xfId="0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/>
    <xf numFmtId="1" fontId="0" fillId="0" borderId="5" xfId="1" applyNumberFormat="1" applyFon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/>
    </xf>
    <xf numFmtId="1" fontId="0" fillId="0" borderId="21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21" xfId="1" applyNumberFormat="1" applyFont="1" applyBorder="1"/>
    <xf numFmtId="9" fontId="0" fillId="0" borderId="12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1" fontId="0" fillId="0" borderId="12" xfId="1" applyNumberFormat="1" applyFont="1" applyBorder="1" applyAlignment="1">
      <alignment horizontal="center" vertical="center"/>
    </xf>
    <xf numFmtId="1" fontId="0" fillId="0" borderId="23" xfId="1" applyNumberFormat="1" applyFont="1" applyBorder="1" applyAlignment="1">
      <alignment horizontal="center" vertical="center"/>
    </xf>
    <xf numFmtId="1" fontId="0" fillId="0" borderId="11" xfId="1" applyNumberFormat="1" applyFont="1" applyBorder="1" applyAlignment="1">
      <alignment horizontal="center"/>
    </xf>
    <xf numFmtId="1" fontId="0" fillId="0" borderId="23" xfId="1" applyNumberFormat="1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1" fontId="0" fillId="0" borderId="23" xfId="1" applyNumberFormat="1" applyFont="1" applyBorder="1"/>
    <xf numFmtId="9" fontId="0" fillId="0" borderId="27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" fontId="0" fillId="0" borderId="33" xfId="1" applyNumberFormat="1" applyFont="1" applyBorder="1" applyAlignment="1">
      <alignment horizontal="center"/>
    </xf>
    <xf numFmtId="1" fontId="0" fillId="0" borderId="32" xfId="1" applyNumberFormat="1" applyFont="1" applyBorder="1" applyAlignment="1">
      <alignment horizontal="center"/>
    </xf>
    <xf numFmtId="1" fontId="0" fillId="0" borderId="31" xfId="1" applyNumberFormat="1" applyFont="1" applyBorder="1" applyAlignment="1">
      <alignment horizontal="center"/>
    </xf>
    <xf numFmtId="1" fontId="0" fillId="0" borderId="32" xfId="1" applyNumberFormat="1" applyFont="1" applyBorder="1"/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5" borderId="0" xfId="0" applyFill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2CC-B19C-4456-8D00-776FC84DEB39}">
  <dimension ref="B1:O13"/>
  <sheetViews>
    <sheetView workbookViewId="0">
      <selection activeCell="L24" sqref="L24"/>
    </sheetView>
  </sheetViews>
  <sheetFormatPr defaultRowHeight="15" x14ac:dyDescent="0.25"/>
  <sheetData>
    <row r="1" spans="2:15" ht="15.75" thickBot="1" x14ac:dyDescent="0.3"/>
    <row r="2" spans="2:15" ht="19.5" thickBot="1" x14ac:dyDescent="0.3">
      <c r="F2" s="35" t="s">
        <v>917</v>
      </c>
      <c r="G2" s="36"/>
      <c r="H2" s="36"/>
      <c r="I2" s="37"/>
      <c r="J2" s="35" t="s">
        <v>918</v>
      </c>
      <c r="K2" s="36"/>
      <c r="L2" s="36"/>
      <c r="M2" s="37"/>
    </row>
    <row r="3" spans="2:15" ht="15.75" thickBot="1" x14ac:dyDescent="0.3">
      <c r="B3" s="38" t="s">
        <v>919</v>
      </c>
      <c r="C3" s="39"/>
      <c r="D3" s="39"/>
      <c r="E3" s="39"/>
      <c r="F3" s="1" t="s">
        <v>920</v>
      </c>
      <c r="G3" s="2" t="s">
        <v>921</v>
      </c>
      <c r="H3" s="2" t="s">
        <v>922</v>
      </c>
      <c r="I3" s="3" t="s">
        <v>923</v>
      </c>
      <c r="J3" s="1" t="s">
        <v>920</v>
      </c>
      <c r="K3" s="2" t="s">
        <v>921</v>
      </c>
      <c r="L3" s="2" t="s">
        <v>922</v>
      </c>
      <c r="M3" s="3" t="s">
        <v>923</v>
      </c>
      <c r="N3" s="40" t="s">
        <v>924</v>
      </c>
      <c r="O3" s="41"/>
    </row>
    <row r="4" spans="2:15" ht="15.75" thickBot="1" x14ac:dyDescent="0.3">
      <c r="B4" s="42" t="s">
        <v>925</v>
      </c>
      <c r="C4" s="43"/>
      <c r="D4" s="43"/>
      <c r="E4" s="43"/>
      <c r="F4" s="44" t="s">
        <v>926</v>
      </c>
      <c r="G4" s="45"/>
      <c r="H4" s="45"/>
      <c r="I4" s="46"/>
      <c r="J4" s="44" t="s">
        <v>926</v>
      </c>
      <c r="K4" s="45"/>
      <c r="L4" s="45"/>
      <c r="M4" s="46"/>
      <c r="N4" s="4" t="s">
        <v>927</v>
      </c>
      <c r="O4" s="4" t="s">
        <v>928</v>
      </c>
    </row>
    <row r="5" spans="2:15" ht="15.75" thickBot="1" x14ac:dyDescent="0.3">
      <c r="B5" s="49"/>
      <c r="C5" s="43" t="s">
        <v>929</v>
      </c>
      <c r="D5" s="43"/>
      <c r="E5" s="43"/>
      <c r="F5" s="5">
        <v>105</v>
      </c>
      <c r="G5" s="6">
        <v>93</v>
      </c>
      <c r="H5" s="6">
        <v>143</v>
      </c>
      <c r="I5" s="6">
        <v>128</v>
      </c>
      <c r="J5" s="5">
        <v>76</v>
      </c>
      <c r="K5" s="6">
        <v>65</v>
      </c>
      <c r="L5" s="6">
        <v>93</v>
      </c>
      <c r="M5" s="7">
        <v>68</v>
      </c>
      <c r="N5" s="8">
        <f>AVERAGE(F5:I5)</f>
        <v>117.25</v>
      </c>
      <c r="O5" s="8">
        <f>AVERAGE(J5:M5)</f>
        <v>75.5</v>
      </c>
    </row>
    <row r="6" spans="2:15" x14ac:dyDescent="0.25">
      <c r="B6" s="50"/>
      <c r="C6" s="52" t="s">
        <v>930</v>
      </c>
      <c r="D6" s="55" t="s">
        <v>931</v>
      </c>
      <c r="E6" s="56"/>
      <c r="F6" s="9">
        <v>45</v>
      </c>
      <c r="G6" s="10">
        <f>12+11</f>
        <v>23</v>
      </c>
      <c r="H6" s="9">
        <f>25+47</f>
        <v>72</v>
      </c>
      <c r="I6" s="10">
        <f>13+50</f>
        <v>63</v>
      </c>
      <c r="J6" s="11">
        <f>7+14</f>
        <v>21</v>
      </c>
      <c r="K6" s="12">
        <f>5+8</f>
        <v>13</v>
      </c>
      <c r="L6" s="13">
        <f>11+21</f>
        <v>32</v>
      </c>
      <c r="M6" s="12">
        <f>15+8</f>
        <v>23</v>
      </c>
      <c r="N6" s="14">
        <f>AVERAGE(F6:I6)</f>
        <v>50.75</v>
      </c>
      <c r="O6" s="14">
        <f>AVERAGE(J6:M6)</f>
        <v>22.25</v>
      </c>
    </row>
    <row r="7" spans="2:15" x14ac:dyDescent="0.25">
      <c r="B7" s="50"/>
      <c r="C7" s="53"/>
      <c r="D7" s="57" t="s">
        <v>932</v>
      </c>
      <c r="E7" s="58"/>
      <c r="F7" s="15">
        <f t="shared" ref="F7:O7" si="0">F6/F5</f>
        <v>0.42857142857142855</v>
      </c>
      <c r="G7" s="16">
        <f t="shared" si="0"/>
        <v>0.24731182795698925</v>
      </c>
      <c r="H7" s="15">
        <f t="shared" si="0"/>
        <v>0.50349650349650354</v>
      </c>
      <c r="I7" s="16">
        <f t="shared" si="0"/>
        <v>0.4921875</v>
      </c>
      <c r="J7" s="17">
        <f t="shared" si="0"/>
        <v>0.27631578947368424</v>
      </c>
      <c r="K7" s="16">
        <f t="shared" si="0"/>
        <v>0.2</v>
      </c>
      <c r="L7" s="15">
        <f t="shared" si="0"/>
        <v>0.34408602150537637</v>
      </c>
      <c r="M7" s="16">
        <f t="shared" si="0"/>
        <v>0.33823529411764708</v>
      </c>
      <c r="N7" s="16">
        <f t="shared" si="0"/>
        <v>0.43283582089552236</v>
      </c>
      <c r="O7" s="16">
        <f t="shared" si="0"/>
        <v>0.29470198675496689</v>
      </c>
    </row>
    <row r="8" spans="2:15" x14ac:dyDescent="0.25">
      <c r="B8" s="50"/>
      <c r="C8" s="53"/>
      <c r="D8" s="57" t="s">
        <v>933</v>
      </c>
      <c r="E8" s="58"/>
      <c r="F8" s="18">
        <f t="shared" ref="F8:M8" si="1">F5-F6</f>
        <v>60</v>
      </c>
      <c r="G8" s="19">
        <f t="shared" si="1"/>
        <v>70</v>
      </c>
      <c r="H8" s="18">
        <f t="shared" si="1"/>
        <v>71</v>
      </c>
      <c r="I8" s="19">
        <f t="shared" si="1"/>
        <v>65</v>
      </c>
      <c r="J8" s="20">
        <f t="shared" si="1"/>
        <v>55</v>
      </c>
      <c r="K8" s="21">
        <f t="shared" si="1"/>
        <v>52</v>
      </c>
      <c r="L8" s="22">
        <f t="shared" si="1"/>
        <v>61</v>
      </c>
      <c r="M8" s="21">
        <f t="shared" si="1"/>
        <v>45</v>
      </c>
      <c r="N8" s="23">
        <f>AVERAGE(F8:I8)</f>
        <v>66.5</v>
      </c>
      <c r="O8" s="23">
        <f>AVERAGE(J8:M8)</f>
        <v>53.25</v>
      </c>
    </row>
    <row r="9" spans="2:15" ht="15.75" thickBot="1" x14ac:dyDescent="0.3">
      <c r="B9" s="50"/>
      <c r="C9" s="54"/>
      <c r="D9" s="59" t="s">
        <v>934</v>
      </c>
      <c r="E9" s="60"/>
      <c r="F9" s="24">
        <f t="shared" ref="F9:O9" si="2">F8/F5</f>
        <v>0.5714285714285714</v>
      </c>
      <c r="G9" s="25">
        <f t="shared" si="2"/>
        <v>0.75268817204301075</v>
      </c>
      <c r="H9" s="24">
        <f t="shared" si="2"/>
        <v>0.49650349650349651</v>
      </c>
      <c r="I9" s="25">
        <f t="shared" si="2"/>
        <v>0.5078125</v>
      </c>
      <c r="J9" s="26">
        <f t="shared" si="2"/>
        <v>0.72368421052631582</v>
      </c>
      <c r="K9" s="25">
        <f t="shared" si="2"/>
        <v>0.8</v>
      </c>
      <c r="L9" s="24">
        <f t="shared" si="2"/>
        <v>0.65591397849462363</v>
      </c>
      <c r="M9" s="25">
        <f t="shared" si="2"/>
        <v>0.66176470588235292</v>
      </c>
      <c r="N9" s="25">
        <f t="shared" si="2"/>
        <v>0.56716417910447758</v>
      </c>
      <c r="O9" s="25">
        <f t="shared" si="2"/>
        <v>0.70529801324503316</v>
      </c>
    </row>
    <row r="10" spans="2:15" x14ac:dyDescent="0.25">
      <c r="B10" s="50"/>
      <c r="C10" s="61" t="s">
        <v>935</v>
      </c>
      <c r="D10" s="64" t="s">
        <v>931</v>
      </c>
      <c r="E10" s="65"/>
      <c r="F10" s="27">
        <v>69</v>
      </c>
      <c r="G10" s="28">
        <f>38+20</f>
        <v>58</v>
      </c>
      <c r="H10" s="27">
        <f>39+29</f>
        <v>68</v>
      </c>
      <c r="I10" s="28">
        <f>58+49</f>
        <v>107</v>
      </c>
      <c r="J10" s="29">
        <f>19+20</f>
        <v>39</v>
      </c>
      <c r="K10" s="30">
        <f>27+11</f>
        <v>38</v>
      </c>
      <c r="L10" s="31">
        <f>30+10</f>
        <v>40</v>
      </c>
      <c r="M10" s="30">
        <f>45+7</f>
        <v>52</v>
      </c>
      <c r="N10" s="32">
        <f>AVERAGE(F10:I10)</f>
        <v>75.5</v>
      </c>
      <c r="O10" s="32">
        <f>AVERAGE(J10:M10)</f>
        <v>42.25</v>
      </c>
    </row>
    <row r="11" spans="2:15" x14ac:dyDescent="0.25">
      <c r="B11" s="50"/>
      <c r="C11" s="62"/>
      <c r="D11" s="33" t="s">
        <v>932</v>
      </c>
      <c r="E11" s="34"/>
      <c r="F11" s="15">
        <f t="shared" ref="F11:O11" si="3">F10/F5</f>
        <v>0.65714285714285714</v>
      </c>
      <c r="G11" s="16">
        <f t="shared" si="3"/>
        <v>0.62365591397849462</v>
      </c>
      <c r="H11" s="15">
        <f t="shared" si="3"/>
        <v>0.47552447552447552</v>
      </c>
      <c r="I11" s="16">
        <f t="shared" si="3"/>
        <v>0.8359375</v>
      </c>
      <c r="J11" s="17">
        <f t="shared" si="3"/>
        <v>0.51315789473684215</v>
      </c>
      <c r="K11" s="16">
        <f t="shared" si="3"/>
        <v>0.58461538461538465</v>
      </c>
      <c r="L11" s="15">
        <f t="shared" si="3"/>
        <v>0.43010752688172044</v>
      </c>
      <c r="M11" s="16">
        <f t="shared" si="3"/>
        <v>0.76470588235294112</v>
      </c>
      <c r="N11" s="16">
        <f t="shared" si="3"/>
        <v>0.64392324093816633</v>
      </c>
      <c r="O11" s="16">
        <f t="shared" si="3"/>
        <v>0.55960264900662249</v>
      </c>
    </row>
    <row r="12" spans="2:15" x14ac:dyDescent="0.25">
      <c r="B12" s="50"/>
      <c r="C12" s="62"/>
      <c r="D12" s="33" t="s">
        <v>933</v>
      </c>
      <c r="E12" s="34"/>
      <c r="F12" s="18">
        <f t="shared" ref="F12:M12" si="4">F5-F10</f>
        <v>36</v>
      </c>
      <c r="G12" s="19">
        <f t="shared" si="4"/>
        <v>35</v>
      </c>
      <c r="H12" s="18">
        <f t="shared" si="4"/>
        <v>75</v>
      </c>
      <c r="I12" s="19">
        <f t="shared" si="4"/>
        <v>21</v>
      </c>
      <c r="J12" s="20">
        <f t="shared" si="4"/>
        <v>37</v>
      </c>
      <c r="K12" s="21">
        <f t="shared" si="4"/>
        <v>27</v>
      </c>
      <c r="L12" s="22">
        <f t="shared" si="4"/>
        <v>53</v>
      </c>
      <c r="M12" s="21">
        <f t="shared" si="4"/>
        <v>16</v>
      </c>
      <c r="N12" s="23">
        <f>AVERAGE(F12:I12)</f>
        <v>41.75</v>
      </c>
      <c r="O12" s="23">
        <f>AVERAGE(J12:M12)</f>
        <v>33.25</v>
      </c>
    </row>
    <row r="13" spans="2:15" ht="15.75" thickBot="1" x14ac:dyDescent="0.3">
      <c r="B13" s="51"/>
      <c r="C13" s="63"/>
      <c r="D13" s="47" t="s">
        <v>934</v>
      </c>
      <c r="E13" s="48"/>
      <c r="F13" s="24">
        <f t="shared" ref="F13:O13" si="5">F12/F5</f>
        <v>0.34285714285714286</v>
      </c>
      <c r="G13" s="25">
        <f t="shared" si="5"/>
        <v>0.37634408602150538</v>
      </c>
      <c r="H13" s="24">
        <f t="shared" si="5"/>
        <v>0.52447552447552448</v>
      </c>
      <c r="I13" s="25">
        <f t="shared" si="5"/>
        <v>0.1640625</v>
      </c>
      <c r="J13" s="26">
        <f t="shared" si="5"/>
        <v>0.48684210526315791</v>
      </c>
      <c r="K13" s="25">
        <f t="shared" si="5"/>
        <v>0.41538461538461541</v>
      </c>
      <c r="L13" s="24">
        <f t="shared" si="5"/>
        <v>0.56989247311827962</v>
      </c>
      <c r="M13" s="25">
        <f t="shared" si="5"/>
        <v>0.23529411764705882</v>
      </c>
      <c r="N13" s="25">
        <f t="shared" si="5"/>
        <v>0.35607675906183367</v>
      </c>
      <c r="O13" s="25">
        <f t="shared" si="5"/>
        <v>0.44039735099337746</v>
      </c>
    </row>
  </sheetData>
  <mergeCells count="19">
    <mergeCell ref="D12:E12"/>
    <mergeCell ref="D13:E13"/>
    <mergeCell ref="B5:B13"/>
    <mergeCell ref="C5:E5"/>
    <mergeCell ref="C6:C9"/>
    <mergeCell ref="D6:E6"/>
    <mergeCell ref="D7:E7"/>
    <mergeCell ref="D8:E8"/>
    <mergeCell ref="D9:E9"/>
    <mergeCell ref="C10:C13"/>
    <mergeCell ref="D10:E10"/>
    <mergeCell ref="D11:E11"/>
    <mergeCell ref="F2:I2"/>
    <mergeCell ref="J2:M2"/>
    <mergeCell ref="B3:E3"/>
    <mergeCell ref="N3:O3"/>
    <mergeCell ref="B4:E4"/>
    <mergeCell ref="F4:I4"/>
    <mergeCell ref="J4:M4"/>
  </mergeCells>
  <conditionalFormatting sqref="F7:O7 F9:O9 F11:O11 F13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1833-570B-4C9F-BECD-EC36EF342446}">
  <dimension ref="A1:F52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18</v>
      </c>
      <c r="B2" t="s">
        <v>19</v>
      </c>
      <c r="C2" t="s">
        <v>20</v>
      </c>
      <c r="D2">
        <v>7</v>
      </c>
      <c r="E2">
        <v>0</v>
      </c>
      <c r="F2">
        <v>7043406</v>
      </c>
    </row>
    <row r="3" spans="1:6" x14ac:dyDescent="0.25">
      <c r="A3" t="s">
        <v>18</v>
      </c>
      <c r="B3" t="s">
        <v>30</v>
      </c>
      <c r="C3" t="s">
        <v>31</v>
      </c>
      <c r="D3">
        <v>1840</v>
      </c>
      <c r="E3">
        <v>0</v>
      </c>
      <c r="F3">
        <v>8867318</v>
      </c>
    </row>
    <row r="4" spans="1:6" x14ac:dyDescent="0.25">
      <c r="A4" t="s">
        <v>18</v>
      </c>
      <c r="B4" t="s">
        <v>37</v>
      </c>
      <c r="C4" t="s">
        <v>38</v>
      </c>
      <c r="D4">
        <v>950</v>
      </c>
      <c r="E4">
        <v>0</v>
      </c>
      <c r="F4">
        <v>10560962</v>
      </c>
    </row>
    <row r="5" spans="1:6" x14ac:dyDescent="0.25">
      <c r="A5" t="s">
        <v>18</v>
      </c>
      <c r="B5" t="s">
        <v>42</v>
      </c>
      <c r="C5" t="s">
        <v>43</v>
      </c>
      <c r="D5">
        <v>1903</v>
      </c>
      <c r="E5">
        <v>0</v>
      </c>
      <c r="F5">
        <v>8953048</v>
      </c>
    </row>
    <row r="6" spans="1:6" x14ac:dyDescent="0.25">
      <c r="A6" t="s">
        <v>18</v>
      </c>
      <c r="B6" t="s">
        <v>47</v>
      </c>
      <c r="C6" t="s">
        <v>48</v>
      </c>
      <c r="D6">
        <v>816</v>
      </c>
      <c r="E6">
        <v>0</v>
      </c>
      <c r="F6">
        <v>9672622</v>
      </c>
    </row>
    <row r="7" spans="1:6" x14ac:dyDescent="0.25">
      <c r="A7" t="s">
        <v>18</v>
      </c>
      <c r="B7" t="s">
        <v>52</v>
      </c>
      <c r="C7" t="s">
        <v>53</v>
      </c>
      <c r="D7">
        <v>1167</v>
      </c>
      <c r="E7">
        <v>0</v>
      </c>
      <c r="F7">
        <v>9624386</v>
      </c>
    </row>
    <row r="8" spans="1:6" x14ac:dyDescent="0.25">
      <c r="A8" t="s">
        <v>18</v>
      </c>
      <c r="B8" t="s">
        <v>57</v>
      </c>
      <c r="C8" t="s">
        <v>58</v>
      </c>
      <c r="D8">
        <v>558</v>
      </c>
      <c r="E8">
        <v>0</v>
      </c>
      <c r="F8">
        <v>11309014</v>
      </c>
    </row>
    <row r="9" spans="1:6" x14ac:dyDescent="0.25">
      <c r="A9" t="s">
        <v>18</v>
      </c>
      <c r="B9" t="s">
        <v>62</v>
      </c>
      <c r="C9" t="s">
        <v>63</v>
      </c>
      <c r="D9">
        <v>3247</v>
      </c>
      <c r="E9" t="s">
        <v>64</v>
      </c>
      <c r="F9">
        <v>9844928</v>
      </c>
    </row>
    <row r="10" spans="1:6" x14ac:dyDescent="0.25">
      <c r="A10" t="s">
        <v>18</v>
      </c>
      <c r="B10" t="s">
        <v>67</v>
      </c>
      <c r="C10" t="s">
        <v>68</v>
      </c>
      <c r="D10">
        <v>903</v>
      </c>
      <c r="E10" t="s">
        <v>69</v>
      </c>
      <c r="F10">
        <v>11719374</v>
      </c>
    </row>
    <row r="11" spans="1:6" x14ac:dyDescent="0.25">
      <c r="A11" t="s">
        <v>18</v>
      </c>
      <c r="B11" t="s">
        <v>73</v>
      </c>
      <c r="C11" t="s">
        <v>74</v>
      </c>
      <c r="D11">
        <v>807</v>
      </c>
      <c r="E11">
        <v>0</v>
      </c>
      <c r="F11">
        <v>9058188</v>
      </c>
    </row>
    <row r="12" spans="1:6" x14ac:dyDescent="0.25">
      <c r="A12" t="s">
        <v>18</v>
      </c>
      <c r="B12" t="s">
        <v>78</v>
      </c>
      <c r="C12" t="s">
        <v>79</v>
      </c>
      <c r="D12">
        <v>512</v>
      </c>
      <c r="E12">
        <v>0</v>
      </c>
      <c r="F12">
        <v>11857342</v>
      </c>
    </row>
    <row r="13" spans="1:6" x14ac:dyDescent="0.25">
      <c r="A13" t="s">
        <v>83</v>
      </c>
      <c r="B13" t="s">
        <v>19</v>
      </c>
      <c r="C13" t="s">
        <v>20</v>
      </c>
      <c r="D13">
        <v>2</v>
      </c>
      <c r="E13" t="s">
        <v>84</v>
      </c>
      <c r="F13">
        <v>7043406</v>
      </c>
    </row>
    <row r="14" spans="1:6" x14ac:dyDescent="0.25">
      <c r="A14" t="s">
        <v>83</v>
      </c>
      <c r="B14" t="s">
        <v>30</v>
      </c>
      <c r="C14" t="s">
        <v>31</v>
      </c>
      <c r="D14">
        <v>4</v>
      </c>
      <c r="E14" t="s">
        <v>84</v>
      </c>
      <c r="F14">
        <v>8867318</v>
      </c>
    </row>
    <row r="15" spans="1:6" x14ac:dyDescent="0.25">
      <c r="A15" t="s">
        <v>83</v>
      </c>
      <c r="B15" t="s">
        <v>52</v>
      </c>
      <c r="C15" t="s">
        <v>53</v>
      </c>
      <c r="D15">
        <v>5</v>
      </c>
      <c r="E15">
        <v>20</v>
      </c>
      <c r="F15">
        <v>9624386</v>
      </c>
    </row>
    <row r="16" spans="1:6" x14ac:dyDescent="0.25">
      <c r="A16" t="s">
        <v>83</v>
      </c>
      <c r="B16" t="s">
        <v>57</v>
      </c>
      <c r="C16" t="s">
        <v>58</v>
      </c>
      <c r="D16">
        <v>1</v>
      </c>
      <c r="E16" t="s">
        <v>84</v>
      </c>
      <c r="F16">
        <v>11309014</v>
      </c>
    </row>
    <row r="17" spans="1:6" x14ac:dyDescent="0.25">
      <c r="A17" t="s">
        <v>83</v>
      </c>
      <c r="B17" t="s">
        <v>98</v>
      </c>
      <c r="C17" t="s">
        <v>99</v>
      </c>
      <c r="D17">
        <v>4</v>
      </c>
      <c r="E17" t="s">
        <v>84</v>
      </c>
      <c r="F17">
        <v>10009300</v>
      </c>
    </row>
    <row r="18" spans="1:6" x14ac:dyDescent="0.25">
      <c r="A18" t="s">
        <v>83</v>
      </c>
      <c r="B18" t="s">
        <v>102</v>
      </c>
      <c r="C18" t="s">
        <v>103</v>
      </c>
      <c r="D18">
        <v>5</v>
      </c>
      <c r="E18">
        <v>60</v>
      </c>
      <c r="F18">
        <v>7572832</v>
      </c>
    </row>
    <row r="19" spans="1:6" x14ac:dyDescent="0.25">
      <c r="A19" t="s">
        <v>83</v>
      </c>
      <c r="B19" t="s">
        <v>106</v>
      </c>
      <c r="C19" t="s">
        <v>107</v>
      </c>
      <c r="D19">
        <v>3</v>
      </c>
      <c r="E19" t="s">
        <v>84</v>
      </c>
      <c r="F19">
        <v>9185130</v>
      </c>
    </row>
    <row r="20" spans="1:6" x14ac:dyDescent="0.25">
      <c r="A20" t="s">
        <v>83</v>
      </c>
      <c r="B20" t="s">
        <v>111</v>
      </c>
      <c r="C20" t="s">
        <v>112</v>
      </c>
      <c r="D20">
        <v>1</v>
      </c>
      <c r="E20" t="s">
        <v>84</v>
      </c>
      <c r="F20">
        <v>9786650</v>
      </c>
    </row>
    <row r="21" spans="1:6" x14ac:dyDescent="0.25">
      <c r="A21" t="s">
        <v>83</v>
      </c>
      <c r="B21" t="s">
        <v>62</v>
      </c>
      <c r="C21" t="s">
        <v>63</v>
      </c>
      <c r="D21">
        <v>288675</v>
      </c>
      <c r="E21" t="s">
        <v>64</v>
      </c>
      <c r="F21">
        <v>9844928</v>
      </c>
    </row>
    <row r="22" spans="1:6" x14ac:dyDescent="0.25">
      <c r="A22" t="s">
        <v>83</v>
      </c>
      <c r="B22" t="s">
        <v>67</v>
      </c>
      <c r="C22" t="s">
        <v>68</v>
      </c>
      <c r="D22">
        <v>114</v>
      </c>
      <c r="E22" t="s">
        <v>116</v>
      </c>
      <c r="F22">
        <v>11719374</v>
      </c>
    </row>
    <row r="23" spans="1:6" x14ac:dyDescent="0.25">
      <c r="A23" t="s">
        <v>83</v>
      </c>
      <c r="B23" t="s">
        <v>120</v>
      </c>
      <c r="C23" t="s">
        <v>121</v>
      </c>
      <c r="D23">
        <v>3099</v>
      </c>
      <c r="E23" t="s">
        <v>122</v>
      </c>
      <c r="F23">
        <v>10957512</v>
      </c>
    </row>
    <row r="24" spans="1:6" x14ac:dyDescent="0.25">
      <c r="A24" t="s">
        <v>83</v>
      </c>
      <c r="B24" t="s">
        <v>126</v>
      </c>
      <c r="C24" t="s">
        <v>127</v>
      </c>
      <c r="D24">
        <v>1519</v>
      </c>
      <c r="E24" t="s">
        <v>128</v>
      </c>
      <c r="F24">
        <v>10510534</v>
      </c>
    </row>
    <row r="25" spans="1:6" x14ac:dyDescent="0.25">
      <c r="A25" t="s">
        <v>83</v>
      </c>
      <c r="B25" t="s">
        <v>132</v>
      </c>
      <c r="C25" t="s">
        <v>133</v>
      </c>
      <c r="D25">
        <v>4715</v>
      </c>
      <c r="E25" t="s">
        <v>134</v>
      </c>
      <c r="F25">
        <v>8925132</v>
      </c>
    </row>
    <row r="26" spans="1:6" x14ac:dyDescent="0.25">
      <c r="A26" t="s">
        <v>83</v>
      </c>
      <c r="B26" t="s">
        <v>138</v>
      </c>
      <c r="C26" t="s">
        <v>139</v>
      </c>
      <c r="D26">
        <v>1</v>
      </c>
      <c r="E26" t="s">
        <v>84</v>
      </c>
      <c r="F26">
        <v>9008568</v>
      </c>
    </row>
    <row r="27" spans="1:6" x14ac:dyDescent="0.25">
      <c r="A27" t="s">
        <v>83</v>
      </c>
      <c r="B27" t="s">
        <v>142</v>
      </c>
      <c r="C27" t="s">
        <v>143</v>
      </c>
      <c r="D27">
        <v>8</v>
      </c>
      <c r="E27" t="s">
        <v>144</v>
      </c>
      <c r="F27">
        <v>9626270</v>
      </c>
    </row>
    <row r="28" spans="1:6" x14ac:dyDescent="0.25">
      <c r="A28" t="s">
        <v>83</v>
      </c>
      <c r="B28" t="s">
        <v>148</v>
      </c>
      <c r="C28" t="s">
        <v>149</v>
      </c>
      <c r="D28">
        <v>1</v>
      </c>
      <c r="E28" t="s">
        <v>84</v>
      </c>
      <c r="F28">
        <v>9129442</v>
      </c>
    </row>
    <row r="29" spans="1:6" x14ac:dyDescent="0.25">
      <c r="A29" t="s">
        <v>83</v>
      </c>
      <c r="B29" t="s">
        <v>73</v>
      </c>
      <c r="C29" t="s">
        <v>74</v>
      </c>
      <c r="D29">
        <v>16787</v>
      </c>
      <c r="E29" t="s">
        <v>152</v>
      </c>
      <c r="F29">
        <v>9058188</v>
      </c>
    </row>
    <row r="30" spans="1:6" x14ac:dyDescent="0.25">
      <c r="A30" t="s">
        <v>83</v>
      </c>
      <c r="B30" t="s">
        <v>78</v>
      </c>
      <c r="C30" t="s">
        <v>79</v>
      </c>
      <c r="D30">
        <v>7205</v>
      </c>
      <c r="E30" t="s">
        <v>156</v>
      </c>
      <c r="F30">
        <v>11857342</v>
      </c>
    </row>
    <row r="31" spans="1:6" x14ac:dyDescent="0.25">
      <c r="A31" t="s">
        <v>160</v>
      </c>
      <c r="B31" t="s">
        <v>142</v>
      </c>
      <c r="C31" t="s">
        <v>143</v>
      </c>
      <c r="D31">
        <v>715</v>
      </c>
      <c r="E31" t="s">
        <v>64</v>
      </c>
      <c r="F31">
        <v>9626270</v>
      </c>
    </row>
    <row r="32" spans="1:6" x14ac:dyDescent="0.25">
      <c r="A32" t="s">
        <v>160</v>
      </c>
      <c r="B32" t="s">
        <v>73</v>
      </c>
      <c r="C32" t="s">
        <v>74</v>
      </c>
      <c r="D32">
        <v>66</v>
      </c>
      <c r="E32" t="s">
        <v>162</v>
      </c>
      <c r="F32">
        <v>9058188</v>
      </c>
    </row>
    <row r="33" spans="1:6" x14ac:dyDescent="0.25">
      <c r="A33" t="s">
        <v>160</v>
      </c>
      <c r="B33" t="s">
        <v>78</v>
      </c>
      <c r="C33" t="s">
        <v>79</v>
      </c>
      <c r="D33">
        <v>52</v>
      </c>
      <c r="E33" t="s">
        <v>166</v>
      </c>
      <c r="F33">
        <v>11857342</v>
      </c>
    </row>
    <row r="34" spans="1:6" x14ac:dyDescent="0.25">
      <c r="A34" t="s">
        <v>170</v>
      </c>
      <c r="B34" t="s">
        <v>171</v>
      </c>
      <c r="C34" t="s">
        <v>172</v>
      </c>
      <c r="D34">
        <v>2</v>
      </c>
      <c r="E34" t="s">
        <v>84</v>
      </c>
      <c r="F34">
        <v>12309622</v>
      </c>
    </row>
    <row r="35" spans="1:6" x14ac:dyDescent="0.25">
      <c r="A35" t="s">
        <v>170</v>
      </c>
      <c r="B35" t="s">
        <v>176</v>
      </c>
      <c r="C35" t="s">
        <v>177</v>
      </c>
      <c r="D35">
        <v>845</v>
      </c>
      <c r="E35" t="s">
        <v>178</v>
      </c>
      <c r="F35">
        <v>7099966</v>
      </c>
    </row>
    <row r="36" spans="1:6" x14ac:dyDescent="0.25">
      <c r="A36" t="s">
        <v>170</v>
      </c>
      <c r="B36" t="s">
        <v>19</v>
      </c>
      <c r="C36" t="s">
        <v>20</v>
      </c>
      <c r="D36">
        <v>686</v>
      </c>
      <c r="E36" t="s">
        <v>182</v>
      </c>
      <c r="F36">
        <v>7043406</v>
      </c>
    </row>
    <row r="37" spans="1:6" x14ac:dyDescent="0.25">
      <c r="A37" t="s">
        <v>170</v>
      </c>
      <c r="B37" t="s">
        <v>186</v>
      </c>
      <c r="C37" t="s">
        <v>187</v>
      </c>
      <c r="D37">
        <v>2</v>
      </c>
      <c r="E37" t="s">
        <v>84</v>
      </c>
      <c r="F37">
        <v>7963780</v>
      </c>
    </row>
    <row r="38" spans="1:6" x14ac:dyDescent="0.25">
      <c r="A38" t="s">
        <v>170</v>
      </c>
      <c r="B38" t="s">
        <v>190</v>
      </c>
      <c r="C38" t="s">
        <v>191</v>
      </c>
      <c r="D38">
        <v>1</v>
      </c>
      <c r="E38" t="s">
        <v>84</v>
      </c>
      <c r="F38">
        <v>8587532</v>
      </c>
    </row>
    <row r="39" spans="1:6" x14ac:dyDescent="0.25">
      <c r="A39" t="s">
        <v>170</v>
      </c>
      <c r="B39" t="s">
        <v>47</v>
      </c>
      <c r="C39" t="s">
        <v>48</v>
      </c>
      <c r="D39">
        <v>1</v>
      </c>
      <c r="E39" t="s">
        <v>84</v>
      </c>
      <c r="F39">
        <v>9672622</v>
      </c>
    </row>
    <row r="40" spans="1:6" x14ac:dyDescent="0.25">
      <c r="A40" t="s">
        <v>170</v>
      </c>
      <c r="B40" t="s">
        <v>52</v>
      </c>
      <c r="C40" t="s">
        <v>53</v>
      </c>
      <c r="D40">
        <v>1</v>
      </c>
      <c r="E40" t="s">
        <v>84</v>
      </c>
      <c r="F40">
        <v>9624386</v>
      </c>
    </row>
    <row r="41" spans="1:6" x14ac:dyDescent="0.25">
      <c r="A41" t="s">
        <v>170</v>
      </c>
      <c r="B41" t="s">
        <v>57</v>
      </c>
      <c r="C41" t="s">
        <v>58</v>
      </c>
      <c r="D41">
        <v>1</v>
      </c>
      <c r="E41" t="s">
        <v>84</v>
      </c>
      <c r="F41">
        <v>11309014</v>
      </c>
    </row>
    <row r="42" spans="1:6" x14ac:dyDescent="0.25">
      <c r="A42" t="s">
        <v>170</v>
      </c>
      <c r="B42" t="s">
        <v>98</v>
      </c>
      <c r="C42" t="s">
        <v>99</v>
      </c>
      <c r="D42">
        <v>2</v>
      </c>
      <c r="E42" t="s">
        <v>84</v>
      </c>
      <c r="F42">
        <v>10009300</v>
      </c>
    </row>
    <row r="43" spans="1:6" x14ac:dyDescent="0.25">
      <c r="A43" t="s">
        <v>170</v>
      </c>
      <c r="B43" t="s">
        <v>102</v>
      </c>
      <c r="C43" t="s">
        <v>103</v>
      </c>
      <c r="D43">
        <v>3</v>
      </c>
      <c r="E43" t="s">
        <v>84</v>
      </c>
      <c r="F43">
        <v>7572832</v>
      </c>
    </row>
    <row r="44" spans="1:6" x14ac:dyDescent="0.25">
      <c r="A44" t="s">
        <v>170</v>
      </c>
      <c r="B44" t="s">
        <v>111</v>
      </c>
      <c r="C44" t="s">
        <v>112</v>
      </c>
      <c r="D44">
        <v>1</v>
      </c>
      <c r="E44" t="s">
        <v>84</v>
      </c>
      <c r="F44">
        <v>9786650</v>
      </c>
    </row>
    <row r="45" spans="1:6" x14ac:dyDescent="0.25">
      <c r="A45" t="s">
        <v>170</v>
      </c>
      <c r="B45" t="s">
        <v>67</v>
      </c>
      <c r="C45" t="s">
        <v>68</v>
      </c>
      <c r="D45">
        <v>1884</v>
      </c>
      <c r="E45" t="s">
        <v>152</v>
      </c>
      <c r="F45">
        <v>11719374</v>
      </c>
    </row>
    <row r="46" spans="1:6" x14ac:dyDescent="0.25">
      <c r="A46" t="s">
        <v>170</v>
      </c>
      <c r="B46" t="s">
        <v>126</v>
      </c>
      <c r="C46" t="s">
        <v>127</v>
      </c>
      <c r="D46">
        <v>2</v>
      </c>
      <c r="E46" t="s">
        <v>84</v>
      </c>
      <c r="F46">
        <v>10510534</v>
      </c>
    </row>
    <row r="47" spans="1:6" x14ac:dyDescent="0.25">
      <c r="A47" t="s">
        <v>170</v>
      </c>
      <c r="B47" t="s">
        <v>132</v>
      </c>
      <c r="C47" t="s">
        <v>133</v>
      </c>
      <c r="D47">
        <v>2</v>
      </c>
      <c r="E47" t="s">
        <v>84</v>
      </c>
      <c r="F47">
        <v>8925132</v>
      </c>
    </row>
    <row r="48" spans="1:6" x14ac:dyDescent="0.25">
      <c r="A48" t="s">
        <v>170</v>
      </c>
      <c r="B48" t="s">
        <v>138</v>
      </c>
      <c r="C48" t="s">
        <v>139</v>
      </c>
      <c r="D48">
        <v>2</v>
      </c>
      <c r="E48" t="s">
        <v>84</v>
      </c>
      <c r="F48">
        <v>9008568</v>
      </c>
    </row>
    <row r="49" spans="1:6" x14ac:dyDescent="0.25">
      <c r="A49" t="s">
        <v>170</v>
      </c>
      <c r="B49" t="s">
        <v>142</v>
      </c>
      <c r="C49" t="s">
        <v>143</v>
      </c>
      <c r="D49">
        <v>1</v>
      </c>
      <c r="E49" t="s">
        <v>84</v>
      </c>
      <c r="F49">
        <v>9626270</v>
      </c>
    </row>
    <row r="50" spans="1:6" x14ac:dyDescent="0.25">
      <c r="A50" t="s">
        <v>170</v>
      </c>
      <c r="B50" t="s">
        <v>73</v>
      </c>
      <c r="C50" t="s">
        <v>74</v>
      </c>
      <c r="D50">
        <v>32672</v>
      </c>
      <c r="E50" t="s">
        <v>64</v>
      </c>
      <c r="F50">
        <v>9058188</v>
      </c>
    </row>
    <row r="51" spans="1:6" x14ac:dyDescent="0.25">
      <c r="A51" t="s">
        <v>170</v>
      </c>
      <c r="B51" t="s">
        <v>78</v>
      </c>
      <c r="C51" t="s">
        <v>79</v>
      </c>
      <c r="D51">
        <v>22320</v>
      </c>
      <c r="E51" t="s">
        <v>218</v>
      </c>
      <c r="F51">
        <v>11857342</v>
      </c>
    </row>
    <row r="52" spans="1:6" x14ac:dyDescent="0.25">
      <c r="A52" t="s">
        <v>170</v>
      </c>
      <c r="B52" t="s">
        <v>222</v>
      </c>
      <c r="C52" t="s">
        <v>223</v>
      </c>
      <c r="D52">
        <v>1</v>
      </c>
      <c r="E52" t="s">
        <v>84</v>
      </c>
      <c r="F52">
        <v>10257182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>
      <selection activeCell="H19" sqref="H19:H20"/>
    </sheetView>
  </sheetViews>
  <sheetFormatPr defaultRowHeight="15" x14ac:dyDescent="0.25"/>
  <cols>
    <col min="3" max="3" width="9.140625" style="68"/>
  </cols>
  <sheetData>
    <row r="1" spans="1:18" x14ac:dyDescent="0.25">
      <c r="A1" t="s">
        <v>0</v>
      </c>
      <c r="B1" t="s">
        <v>1</v>
      </c>
      <c r="C1" s="6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73</v>
      </c>
      <c r="C2" s="68" t="s">
        <v>74</v>
      </c>
      <c r="D2">
        <v>807</v>
      </c>
      <c r="E2">
        <v>0</v>
      </c>
      <c r="F2">
        <v>9058188</v>
      </c>
      <c r="G2" t="s">
        <v>75</v>
      </c>
      <c r="H2" t="s">
        <v>76</v>
      </c>
      <c r="I2" t="s">
        <v>77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36</v>
      </c>
      <c r="Q2" t="s">
        <v>25</v>
      </c>
      <c r="R2" t="s">
        <v>25</v>
      </c>
    </row>
    <row r="3" spans="1:18" x14ac:dyDescent="0.25">
      <c r="A3" t="s">
        <v>18</v>
      </c>
      <c r="B3" t="s">
        <v>37</v>
      </c>
      <c r="C3" s="68" t="s">
        <v>38</v>
      </c>
      <c r="D3">
        <v>950</v>
      </c>
      <c r="E3">
        <v>0</v>
      </c>
      <c r="F3">
        <v>10560962</v>
      </c>
      <c r="G3" t="s">
        <v>39</v>
      </c>
      <c r="H3" t="s">
        <v>40</v>
      </c>
      <c r="I3" t="s">
        <v>41</v>
      </c>
      <c r="J3" t="s">
        <v>25</v>
      </c>
      <c r="K3" t="s">
        <v>24</v>
      </c>
      <c r="L3" t="s">
        <v>35</v>
      </c>
      <c r="M3" t="s">
        <v>25</v>
      </c>
      <c r="N3" t="s">
        <v>24</v>
      </c>
      <c r="O3" t="s">
        <v>25</v>
      </c>
      <c r="P3" t="s">
        <v>36</v>
      </c>
      <c r="Q3" t="s">
        <v>25</v>
      </c>
      <c r="R3" t="s">
        <v>25</v>
      </c>
    </row>
    <row r="4" spans="1:18" x14ac:dyDescent="0.25">
      <c r="A4" t="s">
        <v>18</v>
      </c>
      <c r="B4" t="s">
        <v>42</v>
      </c>
      <c r="C4" s="68" t="s">
        <v>43</v>
      </c>
      <c r="D4">
        <v>1903</v>
      </c>
      <c r="E4">
        <v>0</v>
      </c>
      <c r="F4">
        <v>8953048</v>
      </c>
      <c r="G4" t="s">
        <v>44</v>
      </c>
      <c r="H4" t="s">
        <v>45</v>
      </c>
      <c r="I4" t="s">
        <v>46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25</v>
      </c>
      <c r="P4" t="s">
        <v>36</v>
      </c>
      <c r="Q4" t="s">
        <v>25</v>
      </c>
      <c r="R4" t="s">
        <v>25</v>
      </c>
    </row>
    <row r="5" spans="1:18" x14ac:dyDescent="0.25">
      <c r="A5" t="s">
        <v>18</v>
      </c>
      <c r="B5" t="s">
        <v>47</v>
      </c>
      <c r="C5" s="68" t="s">
        <v>48</v>
      </c>
      <c r="D5">
        <v>816</v>
      </c>
      <c r="E5">
        <v>0</v>
      </c>
      <c r="F5">
        <v>9672622</v>
      </c>
      <c r="G5" t="s">
        <v>49</v>
      </c>
      <c r="H5" t="s">
        <v>50</v>
      </c>
      <c r="I5" t="s">
        <v>51</v>
      </c>
      <c r="J5" t="s">
        <v>25</v>
      </c>
      <c r="K5" t="s">
        <v>24</v>
      </c>
      <c r="L5" t="s">
        <v>35</v>
      </c>
      <c r="M5" t="s">
        <v>25</v>
      </c>
      <c r="N5" t="s">
        <v>24</v>
      </c>
      <c r="O5" t="s">
        <v>25</v>
      </c>
      <c r="P5" t="s">
        <v>36</v>
      </c>
      <c r="Q5" t="s">
        <v>25</v>
      </c>
      <c r="R5" t="s">
        <v>25</v>
      </c>
    </row>
    <row r="6" spans="1:18" x14ac:dyDescent="0.25">
      <c r="A6" t="s">
        <v>18</v>
      </c>
      <c r="B6" t="s">
        <v>52</v>
      </c>
      <c r="C6" s="68" t="s">
        <v>53</v>
      </c>
      <c r="D6">
        <v>1167</v>
      </c>
      <c r="E6">
        <v>0</v>
      </c>
      <c r="F6">
        <v>9624386</v>
      </c>
      <c r="G6" t="s">
        <v>54</v>
      </c>
      <c r="H6" t="s">
        <v>55</v>
      </c>
      <c r="I6" t="s">
        <v>56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</row>
    <row r="7" spans="1:18" x14ac:dyDescent="0.25">
      <c r="A7" t="s">
        <v>18</v>
      </c>
      <c r="B7" t="s">
        <v>57</v>
      </c>
      <c r="C7" s="68" t="s">
        <v>58</v>
      </c>
      <c r="D7">
        <v>558</v>
      </c>
      <c r="E7">
        <v>0</v>
      </c>
      <c r="F7">
        <v>11309014</v>
      </c>
      <c r="G7" t="s">
        <v>59</v>
      </c>
      <c r="H7" t="s">
        <v>60</v>
      </c>
      <c r="I7" t="s">
        <v>61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25</v>
      </c>
      <c r="P7" t="s">
        <v>36</v>
      </c>
      <c r="Q7" t="s">
        <v>25</v>
      </c>
      <c r="R7" t="s">
        <v>25</v>
      </c>
    </row>
    <row r="8" spans="1:18" x14ac:dyDescent="0.25">
      <c r="A8" t="s">
        <v>18</v>
      </c>
      <c r="B8" t="s">
        <v>62</v>
      </c>
      <c r="C8" s="68" t="s">
        <v>63</v>
      </c>
      <c r="D8">
        <v>3247</v>
      </c>
      <c r="E8" t="s">
        <v>64</v>
      </c>
      <c r="F8">
        <v>9844928</v>
      </c>
      <c r="G8" t="s">
        <v>65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</row>
    <row r="9" spans="1:18" x14ac:dyDescent="0.25">
      <c r="A9" t="s">
        <v>18</v>
      </c>
      <c r="B9" t="s">
        <v>78</v>
      </c>
      <c r="C9" s="68" t="s">
        <v>79</v>
      </c>
      <c r="D9">
        <v>512</v>
      </c>
      <c r="E9">
        <v>0</v>
      </c>
      <c r="F9">
        <v>11857342</v>
      </c>
      <c r="G9" t="s">
        <v>80</v>
      </c>
      <c r="H9" t="s">
        <v>81</v>
      </c>
      <c r="I9" t="s">
        <v>82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25</v>
      </c>
      <c r="P9" t="s">
        <v>36</v>
      </c>
      <c r="Q9" t="s">
        <v>25</v>
      </c>
      <c r="R9" t="s">
        <v>25</v>
      </c>
    </row>
    <row r="10" spans="1:18" x14ac:dyDescent="0.25">
      <c r="A10" t="s">
        <v>18</v>
      </c>
      <c r="B10" t="s">
        <v>67</v>
      </c>
      <c r="C10" s="68" t="s">
        <v>68</v>
      </c>
      <c r="D10">
        <v>903</v>
      </c>
      <c r="E10" t="s">
        <v>69</v>
      </c>
      <c r="F10">
        <v>11719374</v>
      </c>
      <c r="G10" t="s">
        <v>70</v>
      </c>
      <c r="H10" t="s">
        <v>71</v>
      </c>
      <c r="I10" t="s">
        <v>72</v>
      </c>
      <c r="J10" t="s">
        <v>25</v>
      </c>
      <c r="K10" t="s">
        <v>24</v>
      </c>
      <c r="L10" t="s">
        <v>35</v>
      </c>
      <c r="M10" t="s">
        <v>25</v>
      </c>
      <c r="N10" t="s">
        <v>24</v>
      </c>
      <c r="O10" t="s">
        <v>25</v>
      </c>
      <c r="P10" t="s">
        <v>36</v>
      </c>
      <c r="Q10" t="s">
        <v>25</v>
      </c>
      <c r="R10" t="s">
        <v>25</v>
      </c>
    </row>
    <row r="11" spans="1:18" x14ac:dyDescent="0.25">
      <c r="A11" t="s">
        <v>18</v>
      </c>
      <c r="B11" t="s">
        <v>19</v>
      </c>
      <c r="C11" s="68" t="s">
        <v>20</v>
      </c>
      <c r="D11">
        <v>7</v>
      </c>
      <c r="E11">
        <v>0</v>
      </c>
      <c r="F11">
        <v>7043406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t="s">
        <v>29</v>
      </c>
    </row>
    <row r="12" spans="1:18" x14ac:dyDescent="0.25">
      <c r="A12" t="s">
        <v>18</v>
      </c>
      <c r="B12" t="s">
        <v>30</v>
      </c>
      <c r="C12" s="68" t="s">
        <v>31</v>
      </c>
      <c r="D12">
        <v>1840</v>
      </c>
      <c r="E12">
        <v>0</v>
      </c>
      <c r="F12">
        <v>8867318</v>
      </c>
      <c r="G12" t="s">
        <v>32</v>
      </c>
      <c r="H12" t="s">
        <v>33</v>
      </c>
      <c r="I12" t="s">
        <v>34</v>
      </c>
      <c r="J12" t="s">
        <v>25</v>
      </c>
      <c r="K12" t="s">
        <v>24</v>
      </c>
      <c r="L12" t="s">
        <v>35</v>
      </c>
      <c r="M12" t="s">
        <v>25</v>
      </c>
      <c r="N12" t="s">
        <v>24</v>
      </c>
      <c r="O12" t="s">
        <v>25</v>
      </c>
      <c r="P12" t="s">
        <v>36</v>
      </c>
      <c r="Q12" t="s">
        <v>25</v>
      </c>
      <c r="R12" t="s">
        <v>25</v>
      </c>
    </row>
    <row r="13" spans="1:18" x14ac:dyDescent="0.25">
      <c r="A13" t="s">
        <v>83</v>
      </c>
      <c r="B13" t="s">
        <v>73</v>
      </c>
      <c r="C13" s="68" t="s">
        <v>74</v>
      </c>
      <c r="D13">
        <v>16787</v>
      </c>
      <c r="E13" t="s">
        <v>152</v>
      </c>
      <c r="F13">
        <v>9058188</v>
      </c>
      <c r="G13" t="s">
        <v>153</v>
      </c>
      <c r="H13" t="s">
        <v>154</v>
      </c>
      <c r="I13" t="s">
        <v>155</v>
      </c>
      <c r="J13" t="s">
        <v>25</v>
      </c>
      <c r="K13" t="s">
        <v>24</v>
      </c>
      <c r="L13" t="s">
        <v>35</v>
      </c>
      <c r="M13" t="s">
        <v>25</v>
      </c>
      <c r="N13" t="s">
        <v>24</v>
      </c>
      <c r="O13" t="s">
        <v>25</v>
      </c>
      <c r="P13" t="s">
        <v>36</v>
      </c>
      <c r="Q13" t="s">
        <v>25</v>
      </c>
      <c r="R13" t="s">
        <v>25</v>
      </c>
    </row>
    <row r="14" spans="1:18" x14ac:dyDescent="0.25">
      <c r="A14" t="s">
        <v>83</v>
      </c>
      <c r="B14" t="s">
        <v>52</v>
      </c>
      <c r="C14" s="68" t="s">
        <v>53</v>
      </c>
      <c r="D14">
        <v>5</v>
      </c>
      <c r="E14">
        <v>20</v>
      </c>
      <c r="F14">
        <v>9624386</v>
      </c>
      <c r="G14" t="s">
        <v>92</v>
      </c>
      <c r="H14" t="s">
        <v>93</v>
      </c>
      <c r="I14" t="s">
        <v>94</v>
      </c>
      <c r="J14" t="s">
        <v>24</v>
      </c>
      <c r="K14" t="s">
        <v>27</v>
      </c>
      <c r="L14" t="s">
        <v>28</v>
      </c>
      <c r="M14" t="s">
        <v>27</v>
      </c>
      <c r="N14" t="s">
        <v>24</v>
      </c>
      <c r="O14" t="s">
        <v>27</v>
      </c>
      <c r="P14" t="s">
        <v>28</v>
      </c>
      <c r="Q14" t="s">
        <v>27</v>
      </c>
      <c r="R14" t="s">
        <v>27</v>
      </c>
    </row>
    <row r="15" spans="1:18" x14ac:dyDescent="0.25">
      <c r="A15" t="s">
        <v>83</v>
      </c>
      <c r="B15" t="s">
        <v>57</v>
      </c>
      <c r="C15" s="68" t="s">
        <v>58</v>
      </c>
      <c r="D15">
        <v>1</v>
      </c>
      <c r="E15" t="s">
        <v>84</v>
      </c>
      <c r="F15">
        <v>11309014</v>
      </c>
      <c r="G15" t="s">
        <v>95</v>
      </c>
      <c r="H15" t="s">
        <v>96</v>
      </c>
      <c r="I15" t="s">
        <v>97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</row>
    <row r="16" spans="1:18" x14ac:dyDescent="0.25">
      <c r="A16" t="s">
        <v>83</v>
      </c>
      <c r="B16" t="s">
        <v>98</v>
      </c>
      <c r="C16" s="68" t="s">
        <v>99</v>
      </c>
      <c r="D16">
        <v>4</v>
      </c>
      <c r="E16" t="s">
        <v>84</v>
      </c>
      <c r="F16">
        <v>10009300</v>
      </c>
      <c r="G16" t="s">
        <v>100</v>
      </c>
      <c r="H16" t="s">
        <v>90</v>
      </c>
      <c r="I16" t="s">
        <v>101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</row>
    <row r="17" spans="1:18" x14ac:dyDescent="0.25">
      <c r="A17" t="s">
        <v>83</v>
      </c>
      <c r="B17" t="s">
        <v>102</v>
      </c>
      <c r="C17" s="68" t="s">
        <v>103</v>
      </c>
      <c r="D17">
        <v>5</v>
      </c>
      <c r="E17">
        <v>60</v>
      </c>
      <c r="F17">
        <v>7572832</v>
      </c>
      <c r="G17" t="s">
        <v>104</v>
      </c>
      <c r="H17" t="s">
        <v>93</v>
      </c>
      <c r="I17" t="s">
        <v>105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t="s">
        <v>27</v>
      </c>
    </row>
    <row r="18" spans="1:18" x14ac:dyDescent="0.25">
      <c r="A18" t="s">
        <v>83</v>
      </c>
      <c r="B18" t="s">
        <v>106</v>
      </c>
      <c r="C18" s="68" t="s">
        <v>107</v>
      </c>
      <c r="D18">
        <v>3</v>
      </c>
      <c r="E18" t="s">
        <v>84</v>
      </c>
      <c r="F18">
        <v>9185130</v>
      </c>
      <c r="G18" t="s">
        <v>108</v>
      </c>
      <c r="H18" t="s">
        <v>109</v>
      </c>
      <c r="I18" t="s">
        <v>110</v>
      </c>
      <c r="J18" t="s">
        <v>27</v>
      </c>
      <c r="K18" t="s">
        <v>24</v>
      </c>
      <c r="L18" t="s">
        <v>88</v>
      </c>
      <c r="M18" t="s">
        <v>27</v>
      </c>
      <c r="N18" t="s">
        <v>27</v>
      </c>
      <c r="O18" t="s">
        <v>24</v>
      </c>
      <c r="P18" t="s">
        <v>88</v>
      </c>
      <c r="Q18" t="s">
        <v>27</v>
      </c>
      <c r="R18" t="s">
        <v>27</v>
      </c>
    </row>
    <row r="19" spans="1:18" x14ac:dyDescent="0.25">
      <c r="A19" t="s">
        <v>83</v>
      </c>
      <c r="B19" t="s">
        <v>111</v>
      </c>
      <c r="C19" s="68" t="s">
        <v>112</v>
      </c>
      <c r="D19">
        <v>1</v>
      </c>
      <c r="E19" t="s">
        <v>84</v>
      </c>
      <c r="F19">
        <v>9786650</v>
      </c>
      <c r="G19" t="s">
        <v>113</v>
      </c>
      <c r="H19" t="s">
        <v>96</v>
      </c>
      <c r="I19" t="s">
        <v>114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t="s">
        <v>27</v>
      </c>
    </row>
    <row r="20" spans="1:18" x14ac:dyDescent="0.25">
      <c r="A20" t="s">
        <v>83</v>
      </c>
      <c r="B20" t="s">
        <v>62</v>
      </c>
      <c r="C20" s="68" t="s">
        <v>63</v>
      </c>
      <c r="D20">
        <v>288675</v>
      </c>
      <c r="E20" t="s">
        <v>64</v>
      </c>
      <c r="F20">
        <v>9844928</v>
      </c>
      <c r="G20" t="s">
        <v>115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</row>
    <row r="21" spans="1:18" x14ac:dyDescent="0.25">
      <c r="A21" t="s">
        <v>83</v>
      </c>
      <c r="B21" t="s">
        <v>78</v>
      </c>
      <c r="C21" s="68" t="s">
        <v>79</v>
      </c>
      <c r="D21">
        <v>7205</v>
      </c>
      <c r="E21" t="s">
        <v>156</v>
      </c>
      <c r="F21">
        <v>11857342</v>
      </c>
      <c r="G21" t="s">
        <v>157</v>
      </c>
      <c r="H21" t="s">
        <v>158</v>
      </c>
      <c r="I21" t="s">
        <v>159</v>
      </c>
      <c r="J21" t="s">
        <v>25</v>
      </c>
      <c r="K21" t="s">
        <v>24</v>
      </c>
      <c r="L21" t="s">
        <v>35</v>
      </c>
      <c r="M21" t="s">
        <v>25</v>
      </c>
      <c r="N21" t="s">
        <v>24</v>
      </c>
      <c r="O21" t="s">
        <v>25</v>
      </c>
      <c r="P21" t="s">
        <v>36</v>
      </c>
      <c r="Q21" t="s">
        <v>25</v>
      </c>
      <c r="R21" t="s">
        <v>25</v>
      </c>
    </row>
    <row r="22" spans="1:18" x14ac:dyDescent="0.25">
      <c r="A22" t="s">
        <v>83</v>
      </c>
      <c r="B22" t="s">
        <v>67</v>
      </c>
      <c r="C22" s="68" t="s">
        <v>68</v>
      </c>
      <c r="D22">
        <v>114</v>
      </c>
      <c r="E22" t="s">
        <v>116</v>
      </c>
      <c r="F22">
        <v>11719374</v>
      </c>
      <c r="G22" t="s">
        <v>117</v>
      </c>
      <c r="H22" t="s">
        <v>118</v>
      </c>
      <c r="I22" t="s">
        <v>119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t="s">
        <v>27</v>
      </c>
    </row>
    <row r="23" spans="1:18" x14ac:dyDescent="0.25">
      <c r="A23" t="s">
        <v>83</v>
      </c>
      <c r="B23" t="s">
        <v>120</v>
      </c>
      <c r="C23" s="68" t="s">
        <v>121</v>
      </c>
      <c r="D23">
        <v>3099</v>
      </c>
      <c r="E23" t="s">
        <v>122</v>
      </c>
      <c r="F23">
        <v>10957512</v>
      </c>
      <c r="G23" t="s">
        <v>123</v>
      </c>
      <c r="H23" t="s">
        <v>124</v>
      </c>
      <c r="I23" t="s">
        <v>125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t="s">
        <v>25</v>
      </c>
    </row>
    <row r="24" spans="1:18" x14ac:dyDescent="0.25">
      <c r="A24" t="s">
        <v>83</v>
      </c>
      <c r="B24" t="s">
        <v>126</v>
      </c>
      <c r="C24" s="68" t="s">
        <v>127</v>
      </c>
      <c r="D24">
        <v>1519</v>
      </c>
      <c r="E24" t="s">
        <v>128</v>
      </c>
      <c r="F24">
        <v>10510534</v>
      </c>
      <c r="G24" t="s">
        <v>129</v>
      </c>
      <c r="H24" t="s">
        <v>130</v>
      </c>
      <c r="I24" t="s">
        <v>131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25</v>
      </c>
      <c r="P24" t="s">
        <v>36</v>
      </c>
      <c r="Q24" t="s">
        <v>25</v>
      </c>
      <c r="R24" t="s">
        <v>25</v>
      </c>
    </row>
    <row r="25" spans="1:18" x14ac:dyDescent="0.25">
      <c r="A25" t="s">
        <v>83</v>
      </c>
      <c r="B25" t="s">
        <v>132</v>
      </c>
      <c r="C25" s="68" t="s">
        <v>133</v>
      </c>
      <c r="D25">
        <v>4715</v>
      </c>
      <c r="E25" t="s">
        <v>134</v>
      </c>
      <c r="F25">
        <v>8925132</v>
      </c>
      <c r="G25" t="s">
        <v>135</v>
      </c>
      <c r="H25" t="s">
        <v>136</v>
      </c>
      <c r="I25" t="s">
        <v>137</v>
      </c>
      <c r="J25" t="s">
        <v>25</v>
      </c>
      <c r="K25" t="s">
        <v>24</v>
      </c>
      <c r="L25" t="s">
        <v>35</v>
      </c>
      <c r="M25" t="s">
        <v>25</v>
      </c>
      <c r="N25" t="s">
        <v>24</v>
      </c>
      <c r="O25" t="s">
        <v>25</v>
      </c>
      <c r="P25" t="s">
        <v>36</v>
      </c>
      <c r="Q25" t="s">
        <v>25</v>
      </c>
      <c r="R25" t="s">
        <v>25</v>
      </c>
    </row>
    <row r="26" spans="1:18" x14ac:dyDescent="0.25">
      <c r="A26" t="s">
        <v>83</v>
      </c>
      <c r="B26" t="s">
        <v>138</v>
      </c>
      <c r="C26" s="68" t="s">
        <v>139</v>
      </c>
      <c r="D26">
        <v>1</v>
      </c>
      <c r="E26" t="s">
        <v>84</v>
      </c>
      <c r="F26">
        <v>9008568</v>
      </c>
      <c r="G26" t="s">
        <v>140</v>
      </c>
      <c r="H26" t="s">
        <v>96</v>
      </c>
      <c r="I26" t="s">
        <v>141</v>
      </c>
      <c r="J26" t="s">
        <v>27</v>
      </c>
      <c r="K26" t="s">
        <v>24</v>
      </c>
      <c r="L26" t="s">
        <v>88</v>
      </c>
      <c r="M26" t="s">
        <v>27</v>
      </c>
      <c r="N26" t="s">
        <v>27</v>
      </c>
      <c r="O26" t="s">
        <v>24</v>
      </c>
      <c r="P26" t="s">
        <v>88</v>
      </c>
      <c r="Q26" t="s">
        <v>27</v>
      </c>
      <c r="R26" t="s">
        <v>27</v>
      </c>
    </row>
    <row r="27" spans="1:18" x14ac:dyDescent="0.25">
      <c r="A27" t="s">
        <v>83</v>
      </c>
      <c r="B27" t="s">
        <v>142</v>
      </c>
      <c r="C27" s="68" t="s">
        <v>143</v>
      </c>
      <c r="D27">
        <v>8</v>
      </c>
      <c r="E27" t="s">
        <v>144</v>
      </c>
      <c r="F27">
        <v>9626270</v>
      </c>
      <c r="G27" t="s">
        <v>145</v>
      </c>
      <c r="H27" t="s">
        <v>146</v>
      </c>
      <c r="I27" t="s">
        <v>147</v>
      </c>
      <c r="J27" t="s">
        <v>27</v>
      </c>
      <c r="K27" t="s">
        <v>24</v>
      </c>
      <c r="L27" t="s">
        <v>88</v>
      </c>
      <c r="M27" t="s">
        <v>27</v>
      </c>
      <c r="N27" t="s">
        <v>27</v>
      </c>
      <c r="O27" t="s">
        <v>24</v>
      </c>
      <c r="P27" t="s">
        <v>88</v>
      </c>
      <c r="Q27" t="s">
        <v>27</v>
      </c>
      <c r="R27" t="s">
        <v>27</v>
      </c>
    </row>
    <row r="28" spans="1:18" x14ac:dyDescent="0.25">
      <c r="A28" t="s">
        <v>83</v>
      </c>
      <c r="B28" t="s">
        <v>19</v>
      </c>
      <c r="C28" s="68" t="s">
        <v>20</v>
      </c>
      <c r="D28">
        <v>2</v>
      </c>
      <c r="E28" t="s">
        <v>84</v>
      </c>
      <c r="F28">
        <v>7043406</v>
      </c>
      <c r="G28" t="s">
        <v>85</v>
      </c>
      <c r="H28" t="s">
        <v>86</v>
      </c>
      <c r="I28" t="s">
        <v>87</v>
      </c>
      <c r="J28" t="s">
        <v>27</v>
      </c>
      <c r="K28" t="s">
        <v>24</v>
      </c>
      <c r="L28" t="s">
        <v>88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t="s">
        <v>27</v>
      </c>
    </row>
    <row r="29" spans="1:18" x14ac:dyDescent="0.25">
      <c r="A29" t="s">
        <v>83</v>
      </c>
      <c r="B29" t="s">
        <v>30</v>
      </c>
      <c r="C29" s="68" t="s">
        <v>31</v>
      </c>
      <c r="D29">
        <v>4</v>
      </c>
      <c r="E29" t="s">
        <v>84</v>
      </c>
      <c r="F29">
        <v>8867318</v>
      </c>
      <c r="G29" t="s">
        <v>89</v>
      </c>
      <c r="H29" t="s">
        <v>90</v>
      </c>
      <c r="I29" t="s">
        <v>91</v>
      </c>
      <c r="J29" t="s">
        <v>27</v>
      </c>
      <c r="K29" t="s">
        <v>24</v>
      </c>
      <c r="L29" t="s">
        <v>88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t="s">
        <v>27</v>
      </c>
    </row>
    <row r="30" spans="1:18" x14ac:dyDescent="0.25">
      <c r="A30" t="s">
        <v>83</v>
      </c>
      <c r="B30" t="s">
        <v>148</v>
      </c>
      <c r="C30" s="68" t="s">
        <v>149</v>
      </c>
      <c r="D30">
        <v>1</v>
      </c>
      <c r="E30" t="s">
        <v>84</v>
      </c>
      <c r="F30">
        <v>9129442</v>
      </c>
      <c r="G30" t="s">
        <v>150</v>
      </c>
      <c r="H30" t="s">
        <v>96</v>
      </c>
      <c r="I30" t="s">
        <v>151</v>
      </c>
      <c r="J30" t="s">
        <v>27</v>
      </c>
      <c r="K30" t="s">
        <v>24</v>
      </c>
      <c r="L30" t="s">
        <v>88</v>
      </c>
      <c r="M30" t="s">
        <v>27</v>
      </c>
      <c r="N30" t="s">
        <v>27</v>
      </c>
      <c r="O30" t="s">
        <v>24</v>
      </c>
      <c r="P30" t="s">
        <v>88</v>
      </c>
      <c r="Q30" t="s">
        <v>27</v>
      </c>
      <c r="R30" t="s">
        <v>27</v>
      </c>
    </row>
    <row r="31" spans="1:18" x14ac:dyDescent="0.25">
      <c r="A31" t="s">
        <v>160</v>
      </c>
      <c r="B31" t="s">
        <v>73</v>
      </c>
      <c r="C31" s="68" t="s">
        <v>74</v>
      </c>
      <c r="D31">
        <v>66</v>
      </c>
      <c r="E31" t="s">
        <v>162</v>
      </c>
      <c r="F31">
        <v>9058188</v>
      </c>
      <c r="G31" t="s">
        <v>163</v>
      </c>
      <c r="H31" t="s">
        <v>164</v>
      </c>
      <c r="I31" t="s">
        <v>165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</row>
    <row r="32" spans="1:18" x14ac:dyDescent="0.25">
      <c r="A32" t="s">
        <v>160</v>
      </c>
      <c r="B32" t="s">
        <v>78</v>
      </c>
      <c r="C32" s="68" t="s">
        <v>79</v>
      </c>
      <c r="D32">
        <v>52</v>
      </c>
      <c r="E32" t="s">
        <v>166</v>
      </c>
      <c r="F32">
        <v>11857342</v>
      </c>
      <c r="G32" t="s">
        <v>167</v>
      </c>
      <c r="H32" t="s">
        <v>168</v>
      </c>
      <c r="I32" t="s">
        <v>169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</row>
    <row r="33" spans="1:18" x14ac:dyDescent="0.25">
      <c r="A33" t="s">
        <v>160</v>
      </c>
      <c r="B33" t="s">
        <v>142</v>
      </c>
      <c r="C33" s="68" t="s">
        <v>143</v>
      </c>
      <c r="D33">
        <v>715</v>
      </c>
      <c r="E33" t="s">
        <v>64</v>
      </c>
      <c r="F33">
        <v>9626270</v>
      </c>
      <c r="G33" t="s">
        <v>161</v>
      </c>
      <c r="H33" t="s">
        <v>66</v>
      </c>
      <c r="I33" t="s">
        <v>66</v>
      </c>
      <c r="J33" t="s">
        <v>25</v>
      </c>
      <c r="K33" t="s">
        <v>24</v>
      </c>
      <c r="L33" t="s">
        <v>35</v>
      </c>
      <c r="M33" t="s">
        <v>25</v>
      </c>
      <c r="N33" t="s">
        <v>25</v>
      </c>
      <c r="O33" t="s">
        <v>24</v>
      </c>
      <c r="P33" t="s">
        <v>35</v>
      </c>
      <c r="Q33" t="s">
        <v>25</v>
      </c>
      <c r="R33" t="s">
        <v>25</v>
      </c>
    </row>
    <row r="34" spans="1:18" x14ac:dyDescent="0.25">
      <c r="A34" t="s">
        <v>170</v>
      </c>
      <c r="B34" t="s">
        <v>73</v>
      </c>
      <c r="C34" s="68" t="s">
        <v>74</v>
      </c>
      <c r="D34">
        <v>32672</v>
      </c>
      <c r="E34" t="s">
        <v>64</v>
      </c>
      <c r="F34">
        <v>9058188</v>
      </c>
      <c r="G34" t="s">
        <v>217</v>
      </c>
      <c r="H34" t="s">
        <v>66</v>
      </c>
      <c r="I34" t="s">
        <v>66</v>
      </c>
      <c r="J34" t="s">
        <v>25</v>
      </c>
      <c r="K34" t="s">
        <v>24</v>
      </c>
      <c r="L34" t="s">
        <v>35</v>
      </c>
      <c r="M34" t="s">
        <v>25</v>
      </c>
      <c r="N34" t="s">
        <v>25</v>
      </c>
      <c r="O34" t="s">
        <v>24</v>
      </c>
      <c r="P34" t="s">
        <v>35</v>
      </c>
      <c r="Q34" t="s">
        <v>25</v>
      </c>
      <c r="R34" t="s">
        <v>25</v>
      </c>
    </row>
    <row r="35" spans="1:18" x14ac:dyDescent="0.25">
      <c r="A35" t="s">
        <v>170</v>
      </c>
      <c r="B35" t="s">
        <v>47</v>
      </c>
      <c r="C35" s="68" t="s">
        <v>48</v>
      </c>
      <c r="D35">
        <v>1</v>
      </c>
      <c r="E35" t="s">
        <v>84</v>
      </c>
      <c r="F35">
        <v>9672622</v>
      </c>
      <c r="G35" t="s">
        <v>195</v>
      </c>
      <c r="H35" t="s">
        <v>193</v>
      </c>
      <c r="I35" t="s">
        <v>196</v>
      </c>
      <c r="J35" t="s">
        <v>27</v>
      </c>
      <c r="K35" t="s">
        <v>24</v>
      </c>
      <c r="L35" t="s">
        <v>88</v>
      </c>
      <c r="M35" t="s">
        <v>27</v>
      </c>
      <c r="N35" t="s">
        <v>27</v>
      </c>
      <c r="O35" t="s">
        <v>24</v>
      </c>
      <c r="P35" t="s">
        <v>88</v>
      </c>
      <c r="Q35" t="s">
        <v>27</v>
      </c>
      <c r="R35" t="s">
        <v>27</v>
      </c>
    </row>
    <row r="36" spans="1:18" x14ac:dyDescent="0.25">
      <c r="A36" t="s">
        <v>170</v>
      </c>
      <c r="B36" t="s">
        <v>52</v>
      </c>
      <c r="C36" s="68" t="s">
        <v>53</v>
      </c>
      <c r="D36">
        <v>1</v>
      </c>
      <c r="E36" t="s">
        <v>84</v>
      </c>
      <c r="F36">
        <v>9624386</v>
      </c>
      <c r="G36" t="s">
        <v>197</v>
      </c>
      <c r="H36" t="s">
        <v>193</v>
      </c>
      <c r="I36" t="s">
        <v>198</v>
      </c>
      <c r="J36" t="s">
        <v>27</v>
      </c>
      <c r="K36" t="s">
        <v>24</v>
      </c>
      <c r="L36" t="s">
        <v>88</v>
      </c>
      <c r="M36" t="s">
        <v>27</v>
      </c>
      <c r="N36" t="s">
        <v>27</v>
      </c>
      <c r="O36" t="s">
        <v>24</v>
      </c>
      <c r="P36" t="s">
        <v>88</v>
      </c>
      <c r="Q36" t="s">
        <v>27</v>
      </c>
      <c r="R36" t="s">
        <v>27</v>
      </c>
    </row>
    <row r="37" spans="1:18" x14ac:dyDescent="0.25">
      <c r="A37" t="s">
        <v>170</v>
      </c>
      <c r="B37" t="s">
        <v>57</v>
      </c>
      <c r="C37" s="68" t="s">
        <v>58</v>
      </c>
      <c r="D37">
        <v>1</v>
      </c>
      <c r="E37" t="s">
        <v>84</v>
      </c>
      <c r="F37">
        <v>11309014</v>
      </c>
      <c r="G37" t="s">
        <v>95</v>
      </c>
      <c r="H37" t="s">
        <v>193</v>
      </c>
      <c r="I37" t="s">
        <v>199</v>
      </c>
      <c r="J37" t="s">
        <v>27</v>
      </c>
      <c r="K37" t="s">
        <v>24</v>
      </c>
      <c r="L37" t="s">
        <v>88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t="s">
        <v>27</v>
      </c>
    </row>
    <row r="38" spans="1:18" x14ac:dyDescent="0.25">
      <c r="A38" t="s">
        <v>170</v>
      </c>
      <c r="B38" t="s">
        <v>98</v>
      </c>
      <c r="C38" s="68" t="s">
        <v>99</v>
      </c>
      <c r="D38">
        <v>2</v>
      </c>
      <c r="E38" t="s">
        <v>84</v>
      </c>
      <c r="F38">
        <v>10009300</v>
      </c>
      <c r="G38" t="s">
        <v>200</v>
      </c>
      <c r="H38" t="s">
        <v>174</v>
      </c>
      <c r="I38" t="s">
        <v>201</v>
      </c>
      <c r="J38" t="s">
        <v>27</v>
      </c>
      <c r="K38" t="s">
        <v>24</v>
      </c>
      <c r="L38" t="s">
        <v>88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t="s">
        <v>27</v>
      </c>
    </row>
    <row r="39" spans="1:18" x14ac:dyDescent="0.25">
      <c r="A39" t="s">
        <v>170</v>
      </c>
      <c r="B39" t="s">
        <v>102</v>
      </c>
      <c r="C39" s="68" t="s">
        <v>103</v>
      </c>
      <c r="D39">
        <v>3</v>
      </c>
      <c r="E39" t="s">
        <v>84</v>
      </c>
      <c r="F39">
        <v>7572832</v>
      </c>
      <c r="G39" t="s">
        <v>202</v>
      </c>
      <c r="H39" t="s">
        <v>203</v>
      </c>
      <c r="I39" t="s">
        <v>204</v>
      </c>
      <c r="J39" t="s">
        <v>27</v>
      </c>
      <c r="K39" t="s">
        <v>24</v>
      </c>
      <c r="L39" t="s">
        <v>88</v>
      </c>
      <c r="M39" t="s">
        <v>27</v>
      </c>
      <c r="N39" t="s">
        <v>27</v>
      </c>
      <c r="O39" t="s">
        <v>24</v>
      </c>
      <c r="P39" t="s">
        <v>88</v>
      </c>
      <c r="Q39" t="s">
        <v>27</v>
      </c>
      <c r="R39" t="s">
        <v>27</v>
      </c>
    </row>
    <row r="40" spans="1:18" x14ac:dyDescent="0.25">
      <c r="A40" t="s">
        <v>170</v>
      </c>
      <c r="B40" t="s">
        <v>111</v>
      </c>
      <c r="C40" s="68" t="s">
        <v>112</v>
      </c>
      <c r="D40">
        <v>1</v>
      </c>
      <c r="E40" t="s">
        <v>84</v>
      </c>
      <c r="F40">
        <v>9786650</v>
      </c>
      <c r="G40" t="s">
        <v>113</v>
      </c>
      <c r="H40" t="s">
        <v>193</v>
      </c>
      <c r="I40" t="s">
        <v>205</v>
      </c>
      <c r="J40" t="s">
        <v>27</v>
      </c>
      <c r="K40" t="s">
        <v>24</v>
      </c>
      <c r="L40" t="s">
        <v>88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t="s">
        <v>27</v>
      </c>
    </row>
    <row r="41" spans="1:18" x14ac:dyDescent="0.25">
      <c r="A41" t="s">
        <v>170</v>
      </c>
      <c r="B41" t="s">
        <v>78</v>
      </c>
      <c r="C41" s="68" t="s">
        <v>79</v>
      </c>
      <c r="D41">
        <v>22320</v>
      </c>
      <c r="E41" t="s">
        <v>218</v>
      </c>
      <c r="F41">
        <v>11857342</v>
      </c>
      <c r="G41" t="s">
        <v>219</v>
      </c>
      <c r="H41" t="s">
        <v>220</v>
      </c>
      <c r="I41" t="s">
        <v>221</v>
      </c>
      <c r="J41" t="s">
        <v>25</v>
      </c>
      <c r="K41" t="s">
        <v>24</v>
      </c>
      <c r="L41" t="s">
        <v>35</v>
      </c>
      <c r="M41" t="s">
        <v>25</v>
      </c>
      <c r="N41" t="s">
        <v>24</v>
      </c>
      <c r="O41" t="s">
        <v>25</v>
      </c>
      <c r="P41" t="s">
        <v>36</v>
      </c>
      <c r="Q41" t="s">
        <v>25</v>
      </c>
      <c r="R41" t="s">
        <v>25</v>
      </c>
    </row>
    <row r="42" spans="1:18" x14ac:dyDescent="0.25">
      <c r="A42" t="s">
        <v>170</v>
      </c>
      <c r="B42" t="s">
        <v>67</v>
      </c>
      <c r="C42" s="68" t="s">
        <v>68</v>
      </c>
      <c r="D42">
        <v>1884</v>
      </c>
      <c r="E42" t="s">
        <v>152</v>
      </c>
      <c r="F42">
        <v>11719374</v>
      </c>
      <c r="G42" t="s">
        <v>206</v>
      </c>
      <c r="H42" t="s">
        <v>207</v>
      </c>
      <c r="I42" t="s">
        <v>208</v>
      </c>
      <c r="J42" t="s">
        <v>25</v>
      </c>
      <c r="K42" t="s">
        <v>24</v>
      </c>
      <c r="L42" t="s">
        <v>35</v>
      </c>
      <c r="M42" t="s">
        <v>25</v>
      </c>
      <c r="N42" t="s">
        <v>24</v>
      </c>
      <c r="O42" t="s">
        <v>25</v>
      </c>
      <c r="P42" t="s">
        <v>36</v>
      </c>
      <c r="Q42" t="s">
        <v>25</v>
      </c>
      <c r="R42" t="s">
        <v>25</v>
      </c>
    </row>
    <row r="43" spans="1:18" x14ac:dyDescent="0.25">
      <c r="A43" t="s">
        <v>170</v>
      </c>
      <c r="B43" t="s">
        <v>126</v>
      </c>
      <c r="C43" s="68" t="s">
        <v>127</v>
      </c>
      <c r="D43">
        <v>2</v>
      </c>
      <c r="E43" t="s">
        <v>84</v>
      </c>
      <c r="F43">
        <v>10510534</v>
      </c>
      <c r="G43" t="s">
        <v>209</v>
      </c>
      <c r="H43" t="s">
        <v>174</v>
      </c>
      <c r="I43" t="s">
        <v>210</v>
      </c>
      <c r="J43" t="s">
        <v>27</v>
      </c>
      <c r="K43" t="s">
        <v>24</v>
      </c>
      <c r="L43" t="s">
        <v>88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</row>
    <row r="44" spans="1:18" x14ac:dyDescent="0.25">
      <c r="A44" t="s">
        <v>170</v>
      </c>
      <c r="B44" t="s">
        <v>132</v>
      </c>
      <c r="C44" s="68" t="s">
        <v>133</v>
      </c>
      <c r="D44">
        <v>2</v>
      </c>
      <c r="E44" t="s">
        <v>84</v>
      </c>
      <c r="F44">
        <v>8925132</v>
      </c>
      <c r="G44" t="s">
        <v>211</v>
      </c>
      <c r="H44" t="s">
        <v>174</v>
      </c>
      <c r="I44" t="s">
        <v>212</v>
      </c>
      <c r="J44" t="s">
        <v>27</v>
      </c>
      <c r="K44" t="s">
        <v>24</v>
      </c>
      <c r="L44" t="s">
        <v>88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</row>
    <row r="45" spans="1:18" x14ac:dyDescent="0.25">
      <c r="A45" t="s">
        <v>170</v>
      </c>
      <c r="B45" t="s">
        <v>138</v>
      </c>
      <c r="C45" s="68" t="s">
        <v>139</v>
      </c>
      <c r="D45">
        <v>2</v>
      </c>
      <c r="E45" t="s">
        <v>84</v>
      </c>
      <c r="F45">
        <v>9008568</v>
      </c>
      <c r="G45" t="s">
        <v>213</v>
      </c>
      <c r="H45" t="s">
        <v>174</v>
      </c>
      <c r="I45" t="s">
        <v>214</v>
      </c>
      <c r="J45" t="s">
        <v>27</v>
      </c>
      <c r="K45" t="s">
        <v>24</v>
      </c>
      <c r="L45" t="s">
        <v>88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t="s">
        <v>27</v>
      </c>
    </row>
    <row r="46" spans="1:18" x14ac:dyDescent="0.25">
      <c r="A46" t="s">
        <v>170</v>
      </c>
      <c r="B46" t="s">
        <v>142</v>
      </c>
      <c r="C46" s="68" t="s">
        <v>143</v>
      </c>
      <c r="D46">
        <v>1</v>
      </c>
      <c r="E46" t="s">
        <v>84</v>
      </c>
      <c r="F46">
        <v>9626270</v>
      </c>
      <c r="G46" t="s">
        <v>215</v>
      </c>
      <c r="H46" t="s">
        <v>193</v>
      </c>
      <c r="I46" t="s">
        <v>216</v>
      </c>
      <c r="J46" t="s">
        <v>27</v>
      </c>
      <c r="K46" t="s">
        <v>24</v>
      </c>
      <c r="L46" t="s">
        <v>88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t="s">
        <v>27</v>
      </c>
    </row>
    <row r="47" spans="1:18" x14ac:dyDescent="0.25">
      <c r="A47" t="s">
        <v>170</v>
      </c>
      <c r="B47" t="s">
        <v>222</v>
      </c>
      <c r="C47" s="68" t="s">
        <v>223</v>
      </c>
      <c r="D47">
        <v>1</v>
      </c>
      <c r="E47" t="s">
        <v>84</v>
      </c>
      <c r="F47">
        <v>10257182</v>
      </c>
      <c r="G47" t="s">
        <v>224</v>
      </c>
      <c r="H47" t="s">
        <v>193</v>
      </c>
      <c r="I47" t="s">
        <v>225</v>
      </c>
      <c r="J47" t="s">
        <v>27</v>
      </c>
      <c r="K47" t="s">
        <v>24</v>
      </c>
      <c r="L47" t="s">
        <v>88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t="s">
        <v>27</v>
      </c>
    </row>
    <row r="48" spans="1:18" x14ac:dyDescent="0.25">
      <c r="A48" t="s">
        <v>170</v>
      </c>
      <c r="B48" t="s">
        <v>171</v>
      </c>
      <c r="C48" s="68" t="s">
        <v>172</v>
      </c>
      <c r="D48">
        <v>2</v>
      </c>
      <c r="E48" t="s">
        <v>84</v>
      </c>
      <c r="F48">
        <v>12309622</v>
      </c>
      <c r="G48" t="s">
        <v>173</v>
      </c>
      <c r="H48" t="s">
        <v>174</v>
      </c>
      <c r="I48" t="s">
        <v>175</v>
      </c>
      <c r="J48" t="s">
        <v>27</v>
      </c>
      <c r="K48" t="s">
        <v>24</v>
      </c>
      <c r="L48" t="s">
        <v>88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t="s">
        <v>27</v>
      </c>
    </row>
    <row r="49" spans="1:18" x14ac:dyDescent="0.25">
      <c r="A49" t="s">
        <v>170</v>
      </c>
      <c r="B49" t="s">
        <v>176</v>
      </c>
      <c r="C49" s="68" t="s">
        <v>177</v>
      </c>
      <c r="D49">
        <v>845</v>
      </c>
      <c r="E49" t="s">
        <v>178</v>
      </c>
      <c r="F49">
        <v>7099966</v>
      </c>
      <c r="G49" t="s">
        <v>179</v>
      </c>
      <c r="H49" t="s">
        <v>180</v>
      </c>
      <c r="I49" t="s">
        <v>181</v>
      </c>
      <c r="J49" t="s">
        <v>25</v>
      </c>
      <c r="K49" t="s">
        <v>24</v>
      </c>
      <c r="L49" t="s">
        <v>35</v>
      </c>
      <c r="M49" t="s">
        <v>25</v>
      </c>
      <c r="N49" t="s">
        <v>24</v>
      </c>
      <c r="O49" t="s">
        <v>25</v>
      </c>
      <c r="P49" t="s">
        <v>36</v>
      </c>
      <c r="Q49" t="s">
        <v>25</v>
      </c>
      <c r="R49" t="s">
        <v>25</v>
      </c>
    </row>
    <row r="50" spans="1:18" x14ac:dyDescent="0.25">
      <c r="A50" t="s">
        <v>170</v>
      </c>
      <c r="B50" t="s">
        <v>19</v>
      </c>
      <c r="C50" s="68" t="s">
        <v>20</v>
      </c>
      <c r="D50">
        <v>686</v>
      </c>
      <c r="E50" t="s">
        <v>182</v>
      </c>
      <c r="F50">
        <v>7043406</v>
      </c>
      <c r="G50" t="s">
        <v>183</v>
      </c>
      <c r="H50" t="s">
        <v>184</v>
      </c>
      <c r="I50" t="s">
        <v>185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36</v>
      </c>
      <c r="Q50" t="s">
        <v>25</v>
      </c>
      <c r="R50" t="s">
        <v>25</v>
      </c>
    </row>
    <row r="51" spans="1:18" x14ac:dyDescent="0.25">
      <c r="A51" t="s">
        <v>170</v>
      </c>
      <c r="B51" t="s">
        <v>186</v>
      </c>
      <c r="C51" s="68" t="s">
        <v>187</v>
      </c>
      <c r="D51">
        <v>2</v>
      </c>
      <c r="E51" t="s">
        <v>84</v>
      </c>
      <c r="F51">
        <v>7963780</v>
      </c>
      <c r="G51" t="s">
        <v>188</v>
      </c>
      <c r="H51" t="s">
        <v>174</v>
      </c>
      <c r="I51" t="s">
        <v>189</v>
      </c>
      <c r="J51" t="s">
        <v>27</v>
      </c>
      <c r="K51" t="s">
        <v>24</v>
      </c>
      <c r="L51" t="s">
        <v>88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t="s">
        <v>27</v>
      </c>
    </row>
    <row r="52" spans="1:18" x14ac:dyDescent="0.25">
      <c r="A52" t="s">
        <v>170</v>
      </c>
      <c r="B52" t="s">
        <v>190</v>
      </c>
      <c r="C52" s="68" t="s">
        <v>191</v>
      </c>
      <c r="D52">
        <v>1</v>
      </c>
      <c r="E52" t="s">
        <v>84</v>
      </c>
      <c r="F52">
        <v>8587532</v>
      </c>
      <c r="G52" t="s">
        <v>192</v>
      </c>
      <c r="H52" t="s">
        <v>193</v>
      </c>
      <c r="I52" t="s">
        <v>194</v>
      </c>
      <c r="J52" t="s">
        <v>27</v>
      </c>
      <c r="K52" t="s">
        <v>24</v>
      </c>
      <c r="L52" t="s">
        <v>88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t="s">
        <v>27</v>
      </c>
    </row>
  </sheetData>
  <autoFilter ref="A1:R52" xr:uid="{00000000-0001-0000-0000-000000000000}">
    <sortState xmlns:xlrd2="http://schemas.microsoft.com/office/spreadsheetml/2017/richdata2" ref="A2:R52">
      <sortCondition ref="A1:A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5D95-DC85-431D-A14F-FB285B0E4884}">
  <dimension ref="A1:F94"/>
  <sheetViews>
    <sheetView topLeftCell="A25" workbookViewId="0">
      <selection activeCell="F48" sqref="F4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226</v>
      </c>
      <c r="B2" t="s">
        <v>227</v>
      </c>
      <c r="C2" t="s">
        <v>228</v>
      </c>
      <c r="D2">
        <v>8</v>
      </c>
      <c r="E2">
        <v>0</v>
      </c>
      <c r="F2">
        <v>10479900</v>
      </c>
    </row>
    <row r="3" spans="1:6" x14ac:dyDescent="0.25">
      <c r="A3" t="s">
        <v>226</v>
      </c>
      <c r="B3" t="s">
        <v>176</v>
      </c>
      <c r="C3" t="s">
        <v>177</v>
      </c>
      <c r="D3">
        <v>10</v>
      </c>
      <c r="E3">
        <v>0</v>
      </c>
      <c r="F3">
        <v>7099966</v>
      </c>
    </row>
    <row r="4" spans="1:6" x14ac:dyDescent="0.25">
      <c r="A4" t="s">
        <v>226</v>
      </c>
      <c r="B4" t="s">
        <v>19</v>
      </c>
      <c r="C4" t="s">
        <v>20</v>
      </c>
      <c r="D4">
        <v>12</v>
      </c>
      <c r="E4">
        <v>0</v>
      </c>
      <c r="F4">
        <v>7043406</v>
      </c>
    </row>
    <row r="5" spans="1:6" x14ac:dyDescent="0.25">
      <c r="A5" t="s">
        <v>226</v>
      </c>
      <c r="B5" t="s">
        <v>186</v>
      </c>
      <c r="C5" t="s">
        <v>187</v>
      </c>
      <c r="D5">
        <v>1</v>
      </c>
      <c r="E5" t="s">
        <v>84</v>
      </c>
      <c r="F5">
        <v>7963780</v>
      </c>
    </row>
    <row r="6" spans="1:6" x14ac:dyDescent="0.25">
      <c r="A6" t="s">
        <v>226</v>
      </c>
      <c r="B6" t="s">
        <v>190</v>
      </c>
      <c r="C6" t="s">
        <v>191</v>
      </c>
      <c r="D6">
        <v>376</v>
      </c>
      <c r="E6">
        <v>0</v>
      </c>
      <c r="F6">
        <v>8587532</v>
      </c>
    </row>
    <row r="7" spans="1:6" x14ac:dyDescent="0.25">
      <c r="A7" t="s">
        <v>226</v>
      </c>
      <c r="B7" t="s">
        <v>30</v>
      </c>
      <c r="C7" t="s">
        <v>31</v>
      </c>
      <c r="D7">
        <v>124</v>
      </c>
      <c r="E7">
        <v>0</v>
      </c>
      <c r="F7">
        <v>8867318</v>
      </c>
    </row>
    <row r="8" spans="1:6" x14ac:dyDescent="0.25">
      <c r="A8" t="s">
        <v>226</v>
      </c>
      <c r="B8" t="s">
        <v>37</v>
      </c>
      <c r="C8" t="s">
        <v>38</v>
      </c>
      <c r="D8">
        <v>77</v>
      </c>
      <c r="E8">
        <v>0</v>
      </c>
      <c r="F8">
        <v>10560962</v>
      </c>
    </row>
    <row r="9" spans="1:6" x14ac:dyDescent="0.25">
      <c r="A9" t="s">
        <v>226</v>
      </c>
      <c r="B9" t="s">
        <v>42</v>
      </c>
      <c r="C9" t="s">
        <v>43</v>
      </c>
      <c r="D9">
        <v>138</v>
      </c>
      <c r="E9">
        <v>0</v>
      </c>
      <c r="F9">
        <v>8953048</v>
      </c>
    </row>
    <row r="10" spans="1:6" x14ac:dyDescent="0.25">
      <c r="A10" t="s">
        <v>226</v>
      </c>
      <c r="B10" t="s">
        <v>47</v>
      </c>
      <c r="C10" t="s">
        <v>48</v>
      </c>
      <c r="D10">
        <v>2</v>
      </c>
      <c r="E10" t="s">
        <v>84</v>
      </c>
      <c r="F10">
        <v>9672622</v>
      </c>
    </row>
    <row r="11" spans="1:6" x14ac:dyDescent="0.25">
      <c r="A11" t="s">
        <v>226</v>
      </c>
      <c r="B11" t="s">
        <v>52</v>
      </c>
      <c r="C11" t="s">
        <v>53</v>
      </c>
      <c r="D11">
        <v>235</v>
      </c>
      <c r="E11">
        <v>0</v>
      </c>
      <c r="F11">
        <v>9624386</v>
      </c>
    </row>
    <row r="12" spans="1:6" x14ac:dyDescent="0.25">
      <c r="A12" t="s">
        <v>226</v>
      </c>
      <c r="B12" t="s">
        <v>57</v>
      </c>
      <c r="C12" t="s">
        <v>58</v>
      </c>
      <c r="D12">
        <v>130</v>
      </c>
      <c r="E12">
        <v>0</v>
      </c>
      <c r="F12">
        <v>11309014</v>
      </c>
    </row>
    <row r="13" spans="1:6" x14ac:dyDescent="0.25">
      <c r="A13" t="s">
        <v>226</v>
      </c>
      <c r="B13" t="s">
        <v>98</v>
      </c>
      <c r="C13" t="s">
        <v>99</v>
      </c>
      <c r="D13">
        <v>13357</v>
      </c>
      <c r="E13" t="s">
        <v>64</v>
      </c>
      <c r="F13">
        <v>10009300</v>
      </c>
    </row>
    <row r="14" spans="1:6" x14ac:dyDescent="0.25">
      <c r="A14" t="s">
        <v>226</v>
      </c>
      <c r="B14" t="s">
        <v>102</v>
      </c>
      <c r="C14" t="s">
        <v>103</v>
      </c>
      <c r="D14">
        <v>42</v>
      </c>
      <c r="E14" t="s">
        <v>263</v>
      </c>
      <c r="F14">
        <v>7572832</v>
      </c>
    </row>
    <row r="15" spans="1:6" x14ac:dyDescent="0.25">
      <c r="A15" t="s">
        <v>226</v>
      </c>
      <c r="B15" t="s">
        <v>106</v>
      </c>
      <c r="C15" t="s">
        <v>107</v>
      </c>
      <c r="D15">
        <v>11</v>
      </c>
      <c r="E15" t="s">
        <v>268</v>
      </c>
      <c r="F15">
        <v>9185130</v>
      </c>
    </row>
    <row r="16" spans="1:6" x14ac:dyDescent="0.25">
      <c r="A16" t="s">
        <v>226</v>
      </c>
      <c r="B16" t="s">
        <v>111</v>
      </c>
      <c r="C16" t="s">
        <v>112</v>
      </c>
      <c r="D16">
        <v>14</v>
      </c>
      <c r="E16" t="s">
        <v>272</v>
      </c>
      <c r="F16">
        <v>9786650</v>
      </c>
    </row>
    <row r="17" spans="1:6" x14ac:dyDescent="0.25">
      <c r="A17" t="s">
        <v>226</v>
      </c>
      <c r="B17" t="s">
        <v>62</v>
      </c>
      <c r="C17" t="s">
        <v>63</v>
      </c>
      <c r="D17">
        <v>116</v>
      </c>
      <c r="E17" t="s">
        <v>276</v>
      </c>
      <c r="F17">
        <v>9844928</v>
      </c>
    </row>
    <row r="18" spans="1:6" x14ac:dyDescent="0.25">
      <c r="A18" t="s">
        <v>226</v>
      </c>
      <c r="B18" t="s">
        <v>67</v>
      </c>
      <c r="C18" t="s">
        <v>68</v>
      </c>
      <c r="D18">
        <v>39</v>
      </c>
      <c r="E18">
        <v>0</v>
      </c>
      <c r="F18">
        <v>11719374</v>
      </c>
    </row>
    <row r="19" spans="1:6" x14ac:dyDescent="0.25">
      <c r="A19" t="s">
        <v>226</v>
      </c>
      <c r="B19" t="s">
        <v>120</v>
      </c>
      <c r="C19" t="s">
        <v>121</v>
      </c>
      <c r="D19">
        <v>2</v>
      </c>
      <c r="E19" t="s">
        <v>84</v>
      </c>
      <c r="F19">
        <v>10957512</v>
      </c>
    </row>
    <row r="20" spans="1:6" x14ac:dyDescent="0.25">
      <c r="A20" t="s">
        <v>226</v>
      </c>
      <c r="B20" t="s">
        <v>126</v>
      </c>
      <c r="C20" t="s">
        <v>127</v>
      </c>
      <c r="D20">
        <v>4</v>
      </c>
      <c r="E20" t="s">
        <v>84</v>
      </c>
      <c r="F20">
        <v>10510534</v>
      </c>
    </row>
    <row r="21" spans="1:6" x14ac:dyDescent="0.25">
      <c r="A21" t="s">
        <v>226</v>
      </c>
      <c r="B21" t="s">
        <v>132</v>
      </c>
      <c r="C21" t="s">
        <v>133</v>
      </c>
      <c r="D21">
        <v>1</v>
      </c>
      <c r="E21" t="s">
        <v>84</v>
      </c>
      <c r="F21">
        <v>8925132</v>
      </c>
    </row>
    <row r="22" spans="1:6" x14ac:dyDescent="0.25">
      <c r="A22" t="s">
        <v>226</v>
      </c>
      <c r="B22" t="s">
        <v>138</v>
      </c>
      <c r="C22" t="s">
        <v>139</v>
      </c>
      <c r="D22">
        <v>179</v>
      </c>
      <c r="E22">
        <v>0</v>
      </c>
      <c r="F22">
        <v>9008568</v>
      </c>
    </row>
    <row r="23" spans="1:6" x14ac:dyDescent="0.25">
      <c r="A23" t="s">
        <v>226</v>
      </c>
      <c r="B23" t="s">
        <v>73</v>
      </c>
      <c r="C23" t="s">
        <v>74</v>
      </c>
      <c r="D23">
        <v>74</v>
      </c>
      <c r="E23">
        <v>0</v>
      </c>
      <c r="F23">
        <v>9058188</v>
      </c>
    </row>
    <row r="24" spans="1:6" x14ac:dyDescent="0.25">
      <c r="A24" t="s">
        <v>226</v>
      </c>
      <c r="B24" t="s">
        <v>78</v>
      </c>
      <c r="C24" t="s">
        <v>79</v>
      </c>
      <c r="D24">
        <v>55</v>
      </c>
      <c r="E24">
        <v>0</v>
      </c>
      <c r="F24">
        <v>11857342</v>
      </c>
    </row>
    <row r="25" spans="1:6" x14ac:dyDescent="0.25">
      <c r="A25" t="s">
        <v>299</v>
      </c>
      <c r="B25" t="s">
        <v>171</v>
      </c>
      <c r="C25" t="s">
        <v>172</v>
      </c>
      <c r="D25">
        <v>53</v>
      </c>
      <c r="E25" t="s">
        <v>64</v>
      </c>
      <c r="F25">
        <v>12309622</v>
      </c>
    </row>
    <row r="26" spans="1:6" x14ac:dyDescent="0.25">
      <c r="A26" t="s">
        <v>299</v>
      </c>
      <c r="B26" t="s">
        <v>227</v>
      </c>
      <c r="C26" t="s">
        <v>228</v>
      </c>
      <c r="D26">
        <v>8</v>
      </c>
      <c r="E26">
        <v>0</v>
      </c>
      <c r="F26">
        <v>10479900</v>
      </c>
    </row>
    <row r="27" spans="1:6" x14ac:dyDescent="0.25">
      <c r="A27" t="s">
        <v>299</v>
      </c>
      <c r="B27" t="s">
        <v>176</v>
      </c>
      <c r="C27" t="s">
        <v>177</v>
      </c>
      <c r="D27">
        <v>6</v>
      </c>
      <c r="E27">
        <v>0</v>
      </c>
      <c r="F27">
        <v>7099966</v>
      </c>
    </row>
    <row r="28" spans="1:6" x14ac:dyDescent="0.25">
      <c r="A28" t="s">
        <v>299</v>
      </c>
      <c r="B28" t="s">
        <v>19</v>
      </c>
      <c r="C28" t="s">
        <v>20</v>
      </c>
      <c r="D28">
        <v>3</v>
      </c>
      <c r="E28" t="s">
        <v>84</v>
      </c>
      <c r="F28">
        <v>7043406</v>
      </c>
    </row>
    <row r="29" spans="1:6" x14ac:dyDescent="0.25">
      <c r="A29" t="s">
        <v>299</v>
      </c>
      <c r="B29" t="s">
        <v>186</v>
      </c>
      <c r="C29" t="s">
        <v>187</v>
      </c>
      <c r="D29">
        <v>3</v>
      </c>
      <c r="E29" t="s">
        <v>84</v>
      </c>
      <c r="F29">
        <v>7963780</v>
      </c>
    </row>
    <row r="30" spans="1:6" x14ac:dyDescent="0.25">
      <c r="A30" t="s">
        <v>299</v>
      </c>
      <c r="B30" t="s">
        <v>190</v>
      </c>
      <c r="C30" t="s">
        <v>191</v>
      </c>
      <c r="D30">
        <v>7</v>
      </c>
      <c r="E30" t="s">
        <v>311</v>
      </c>
      <c r="F30">
        <v>8587532</v>
      </c>
    </row>
    <row r="31" spans="1:6" x14ac:dyDescent="0.25">
      <c r="A31" t="s">
        <v>299</v>
      </c>
      <c r="B31" t="s">
        <v>30</v>
      </c>
      <c r="C31" t="s">
        <v>31</v>
      </c>
      <c r="D31">
        <v>5</v>
      </c>
      <c r="E31">
        <v>0</v>
      </c>
      <c r="F31">
        <v>8867318</v>
      </c>
    </row>
    <row r="32" spans="1:6" x14ac:dyDescent="0.25">
      <c r="A32" t="s">
        <v>299</v>
      </c>
      <c r="B32" t="s">
        <v>37</v>
      </c>
      <c r="C32" t="s">
        <v>38</v>
      </c>
      <c r="D32">
        <v>5</v>
      </c>
      <c r="E32">
        <v>0</v>
      </c>
      <c r="F32">
        <v>10560962</v>
      </c>
    </row>
    <row r="33" spans="1:6" x14ac:dyDescent="0.25">
      <c r="A33" t="s">
        <v>299</v>
      </c>
      <c r="B33" t="s">
        <v>42</v>
      </c>
      <c r="C33" t="s">
        <v>43</v>
      </c>
      <c r="D33">
        <v>21</v>
      </c>
      <c r="E33" t="s">
        <v>320</v>
      </c>
      <c r="F33">
        <v>8953048</v>
      </c>
    </row>
    <row r="34" spans="1:6" x14ac:dyDescent="0.25">
      <c r="A34" t="s">
        <v>299</v>
      </c>
      <c r="B34" t="s">
        <v>47</v>
      </c>
      <c r="C34" t="s">
        <v>48</v>
      </c>
      <c r="D34">
        <v>14</v>
      </c>
      <c r="E34" t="s">
        <v>311</v>
      </c>
      <c r="F34">
        <v>9672622</v>
      </c>
    </row>
    <row r="35" spans="1:6" x14ac:dyDescent="0.25">
      <c r="A35" t="s">
        <v>299</v>
      </c>
      <c r="B35" t="s">
        <v>52</v>
      </c>
      <c r="C35" t="s">
        <v>53</v>
      </c>
      <c r="D35">
        <v>18</v>
      </c>
      <c r="E35">
        <v>0</v>
      </c>
      <c r="F35">
        <v>9624386</v>
      </c>
    </row>
    <row r="36" spans="1:6" x14ac:dyDescent="0.25">
      <c r="A36" t="s">
        <v>299</v>
      </c>
      <c r="B36" t="s">
        <v>57</v>
      </c>
      <c r="C36" t="s">
        <v>58</v>
      </c>
      <c r="D36">
        <v>13</v>
      </c>
      <c r="E36">
        <v>0</v>
      </c>
      <c r="F36">
        <v>11309014</v>
      </c>
    </row>
    <row r="37" spans="1:6" x14ac:dyDescent="0.25">
      <c r="A37" t="s">
        <v>299</v>
      </c>
      <c r="B37" t="s">
        <v>62</v>
      </c>
      <c r="C37" t="s">
        <v>63</v>
      </c>
      <c r="D37">
        <v>27</v>
      </c>
      <c r="E37">
        <v>0</v>
      </c>
      <c r="F37">
        <v>9844928</v>
      </c>
    </row>
    <row r="38" spans="1:6" x14ac:dyDescent="0.25">
      <c r="A38" t="s">
        <v>299</v>
      </c>
      <c r="B38" t="s">
        <v>67</v>
      </c>
      <c r="C38" t="s">
        <v>68</v>
      </c>
      <c r="D38">
        <v>8</v>
      </c>
      <c r="E38">
        <v>0</v>
      </c>
      <c r="F38">
        <v>11719374</v>
      </c>
    </row>
    <row r="39" spans="1:6" x14ac:dyDescent="0.25">
      <c r="A39" t="s">
        <v>299</v>
      </c>
      <c r="B39" t="s">
        <v>73</v>
      </c>
      <c r="C39" t="s">
        <v>74</v>
      </c>
      <c r="D39">
        <v>7</v>
      </c>
      <c r="E39">
        <v>0</v>
      </c>
      <c r="F39">
        <v>9058188</v>
      </c>
    </row>
    <row r="40" spans="1:6" x14ac:dyDescent="0.25">
      <c r="A40" t="s">
        <v>299</v>
      </c>
      <c r="B40" t="s">
        <v>78</v>
      </c>
      <c r="C40" t="s">
        <v>79</v>
      </c>
      <c r="D40">
        <v>3</v>
      </c>
      <c r="E40" t="s">
        <v>84</v>
      </c>
      <c r="F40">
        <v>11857342</v>
      </c>
    </row>
    <row r="41" spans="1:6" x14ac:dyDescent="0.25">
      <c r="A41" t="s">
        <v>342</v>
      </c>
      <c r="B41" t="s">
        <v>227</v>
      </c>
      <c r="C41" t="s">
        <v>228</v>
      </c>
      <c r="D41">
        <v>1</v>
      </c>
      <c r="E41" t="s">
        <v>84</v>
      </c>
      <c r="F41">
        <v>10479900</v>
      </c>
    </row>
    <row r="42" spans="1:6" x14ac:dyDescent="0.25">
      <c r="A42" t="s">
        <v>342</v>
      </c>
      <c r="B42" t="s">
        <v>176</v>
      </c>
      <c r="C42" t="s">
        <v>177</v>
      </c>
      <c r="D42">
        <v>3</v>
      </c>
      <c r="E42" t="s">
        <v>84</v>
      </c>
      <c r="F42">
        <v>7099966</v>
      </c>
    </row>
    <row r="43" spans="1:6" x14ac:dyDescent="0.25">
      <c r="A43" t="s">
        <v>342</v>
      </c>
      <c r="B43" t="s">
        <v>186</v>
      </c>
      <c r="C43" t="s">
        <v>187</v>
      </c>
      <c r="D43">
        <v>7</v>
      </c>
      <c r="E43" t="s">
        <v>349</v>
      </c>
      <c r="F43">
        <v>7963780</v>
      </c>
    </row>
    <row r="44" spans="1:6" x14ac:dyDescent="0.25">
      <c r="A44" t="s">
        <v>342</v>
      </c>
      <c r="B44" t="s">
        <v>42</v>
      </c>
      <c r="C44" t="s">
        <v>43</v>
      </c>
      <c r="D44">
        <v>1</v>
      </c>
      <c r="E44" t="s">
        <v>84</v>
      </c>
      <c r="F44">
        <v>8953048</v>
      </c>
    </row>
    <row r="45" spans="1:6" x14ac:dyDescent="0.25">
      <c r="A45" t="s">
        <v>342</v>
      </c>
      <c r="B45" t="s">
        <v>47</v>
      </c>
      <c r="C45" t="s">
        <v>48</v>
      </c>
      <c r="D45">
        <v>3</v>
      </c>
      <c r="E45" t="s">
        <v>84</v>
      </c>
      <c r="F45">
        <v>9672622</v>
      </c>
    </row>
    <row r="46" spans="1:6" x14ac:dyDescent="0.25">
      <c r="A46" t="s">
        <v>342</v>
      </c>
      <c r="B46" t="s">
        <v>52</v>
      </c>
      <c r="C46" t="s">
        <v>53</v>
      </c>
      <c r="D46">
        <v>3</v>
      </c>
      <c r="E46" t="s">
        <v>84</v>
      </c>
      <c r="F46">
        <v>9624386</v>
      </c>
    </row>
    <row r="47" spans="1:6" x14ac:dyDescent="0.25">
      <c r="A47" t="s">
        <v>342</v>
      </c>
      <c r="B47" t="s">
        <v>57</v>
      </c>
      <c r="C47" t="s">
        <v>58</v>
      </c>
      <c r="D47">
        <v>1</v>
      </c>
      <c r="E47" t="s">
        <v>84</v>
      </c>
      <c r="F47">
        <v>11309014</v>
      </c>
    </row>
    <row r="48" spans="1:6" x14ac:dyDescent="0.25">
      <c r="A48" t="s">
        <v>342</v>
      </c>
      <c r="B48" t="s">
        <v>98</v>
      </c>
      <c r="C48" s="68" t="s">
        <v>99</v>
      </c>
      <c r="D48">
        <v>1</v>
      </c>
      <c r="E48" t="s">
        <v>84</v>
      </c>
      <c r="F48">
        <v>10009300</v>
      </c>
    </row>
    <row r="49" spans="1:6" x14ac:dyDescent="0.25">
      <c r="A49" t="s">
        <v>342</v>
      </c>
      <c r="B49" t="s">
        <v>111</v>
      </c>
      <c r="C49" t="s">
        <v>112</v>
      </c>
      <c r="D49">
        <v>1</v>
      </c>
      <c r="E49" t="s">
        <v>84</v>
      </c>
      <c r="F49">
        <v>9786650</v>
      </c>
    </row>
    <row r="50" spans="1:6" x14ac:dyDescent="0.25">
      <c r="A50" t="s">
        <v>342</v>
      </c>
      <c r="B50" t="s">
        <v>62</v>
      </c>
      <c r="C50" t="s">
        <v>63</v>
      </c>
      <c r="D50">
        <v>196</v>
      </c>
      <c r="E50" t="s">
        <v>64</v>
      </c>
      <c r="F50">
        <v>9844928</v>
      </c>
    </row>
    <row r="51" spans="1:6" x14ac:dyDescent="0.25">
      <c r="A51" t="s">
        <v>342</v>
      </c>
      <c r="B51" t="s">
        <v>67</v>
      </c>
      <c r="C51" t="s">
        <v>68</v>
      </c>
      <c r="D51">
        <v>10</v>
      </c>
      <c r="E51">
        <v>30</v>
      </c>
      <c r="F51">
        <v>11719374</v>
      </c>
    </row>
    <row r="52" spans="1:6" x14ac:dyDescent="0.25">
      <c r="A52" t="s">
        <v>342</v>
      </c>
      <c r="B52" t="s">
        <v>73</v>
      </c>
      <c r="C52" t="s">
        <v>74</v>
      </c>
      <c r="D52">
        <v>8</v>
      </c>
      <c r="E52">
        <v>25</v>
      </c>
      <c r="F52">
        <v>9058188</v>
      </c>
    </row>
    <row r="53" spans="1:6" x14ac:dyDescent="0.25">
      <c r="A53" t="s">
        <v>342</v>
      </c>
      <c r="B53" t="s">
        <v>78</v>
      </c>
      <c r="C53" t="s">
        <v>79</v>
      </c>
      <c r="D53">
        <v>8</v>
      </c>
      <c r="E53">
        <v>75</v>
      </c>
      <c r="F53">
        <v>11857342</v>
      </c>
    </row>
    <row r="54" spans="1:6" x14ac:dyDescent="0.25">
      <c r="A54" t="s">
        <v>370</v>
      </c>
      <c r="B54" t="s">
        <v>171</v>
      </c>
      <c r="C54" t="s">
        <v>172</v>
      </c>
      <c r="D54">
        <v>144</v>
      </c>
      <c r="E54" t="s">
        <v>371</v>
      </c>
      <c r="F54">
        <v>12309622</v>
      </c>
    </row>
    <row r="55" spans="1:6" x14ac:dyDescent="0.25">
      <c r="A55" t="s">
        <v>370</v>
      </c>
      <c r="B55" t="s">
        <v>227</v>
      </c>
      <c r="C55" t="s">
        <v>228</v>
      </c>
      <c r="D55">
        <v>117</v>
      </c>
      <c r="E55" t="s">
        <v>375</v>
      </c>
      <c r="F55">
        <v>10479900</v>
      </c>
    </row>
    <row r="56" spans="1:6" x14ac:dyDescent="0.25">
      <c r="A56" t="s">
        <v>370</v>
      </c>
      <c r="B56" t="s">
        <v>176</v>
      </c>
      <c r="C56" t="s">
        <v>177</v>
      </c>
      <c r="D56">
        <v>110</v>
      </c>
      <c r="E56" t="s">
        <v>379</v>
      </c>
      <c r="F56">
        <v>7099966</v>
      </c>
    </row>
    <row r="57" spans="1:6" x14ac:dyDescent="0.25">
      <c r="A57" t="s">
        <v>370</v>
      </c>
      <c r="B57" t="s">
        <v>19</v>
      </c>
      <c r="C57" t="s">
        <v>20</v>
      </c>
      <c r="D57">
        <v>84</v>
      </c>
      <c r="E57" t="s">
        <v>383</v>
      </c>
      <c r="F57">
        <v>7043406</v>
      </c>
    </row>
    <row r="58" spans="1:6" x14ac:dyDescent="0.25">
      <c r="A58" t="s">
        <v>370</v>
      </c>
      <c r="B58" t="s">
        <v>186</v>
      </c>
      <c r="C58" t="s">
        <v>187</v>
      </c>
      <c r="D58">
        <v>32</v>
      </c>
      <c r="E58">
        <v>0</v>
      </c>
      <c r="F58">
        <v>7963780</v>
      </c>
    </row>
    <row r="59" spans="1:6" x14ac:dyDescent="0.25">
      <c r="A59" t="s">
        <v>370</v>
      </c>
      <c r="B59" t="s">
        <v>190</v>
      </c>
      <c r="C59" t="s">
        <v>191</v>
      </c>
      <c r="D59">
        <v>75</v>
      </c>
      <c r="E59" t="s">
        <v>390</v>
      </c>
      <c r="F59">
        <v>8587532</v>
      </c>
    </row>
    <row r="60" spans="1:6" x14ac:dyDescent="0.25">
      <c r="A60" t="s">
        <v>370</v>
      </c>
      <c r="B60" t="s">
        <v>30</v>
      </c>
      <c r="C60" t="s">
        <v>31</v>
      </c>
      <c r="D60">
        <v>64</v>
      </c>
      <c r="E60" t="s">
        <v>394</v>
      </c>
      <c r="F60">
        <v>8867318</v>
      </c>
    </row>
    <row r="61" spans="1:6" x14ac:dyDescent="0.25">
      <c r="A61" t="s">
        <v>370</v>
      </c>
      <c r="B61" t="s">
        <v>37</v>
      </c>
      <c r="C61" t="s">
        <v>38</v>
      </c>
      <c r="D61">
        <v>50</v>
      </c>
      <c r="E61">
        <v>4</v>
      </c>
      <c r="F61">
        <v>10560962</v>
      </c>
    </row>
    <row r="62" spans="1:6" x14ac:dyDescent="0.25">
      <c r="A62" t="s">
        <v>370</v>
      </c>
      <c r="B62" t="s">
        <v>42</v>
      </c>
      <c r="C62" t="s">
        <v>43</v>
      </c>
      <c r="D62">
        <v>66</v>
      </c>
      <c r="E62" t="s">
        <v>401</v>
      </c>
      <c r="F62">
        <v>8953048</v>
      </c>
    </row>
    <row r="63" spans="1:6" x14ac:dyDescent="0.25">
      <c r="A63" t="s">
        <v>370</v>
      </c>
      <c r="B63" t="s">
        <v>47</v>
      </c>
      <c r="C63" t="s">
        <v>48</v>
      </c>
      <c r="D63">
        <v>61</v>
      </c>
      <c r="E63" t="s">
        <v>405</v>
      </c>
      <c r="F63">
        <v>9672622</v>
      </c>
    </row>
    <row r="64" spans="1:6" x14ac:dyDescent="0.25">
      <c r="A64" t="s">
        <v>370</v>
      </c>
      <c r="B64" t="s">
        <v>52</v>
      </c>
      <c r="C64" t="s">
        <v>53</v>
      </c>
      <c r="D64">
        <v>81</v>
      </c>
      <c r="E64" t="s">
        <v>409</v>
      </c>
      <c r="F64">
        <v>9624386</v>
      </c>
    </row>
    <row r="65" spans="1:6" x14ac:dyDescent="0.25">
      <c r="A65" t="s">
        <v>370</v>
      </c>
      <c r="B65" t="s">
        <v>57</v>
      </c>
      <c r="C65" t="s">
        <v>58</v>
      </c>
      <c r="D65">
        <v>54</v>
      </c>
      <c r="E65" t="s">
        <v>413</v>
      </c>
      <c r="F65">
        <v>11309014</v>
      </c>
    </row>
    <row r="66" spans="1:6" x14ac:dyDescent="0.25">
      <c r="A66" t="s">
        <v>370</v>
      </c>
      <c r="B66" t="s">
        <v>102</v>
      </c>
      <c r="C66" t="s">
        <v>103</v>
      </c>
      <c r="D66">
        <v>2621</v>
      </c>
      <c r="E66" t="s">
        <v>64</v>
      </c>
      <c r="F66">
        <v>7572832</v>
      </c>
    </row>
    <row r="67" spans="1:6" x14ac:dyDescent="0.25">
      <c r="A67" t="s">
        <v>370</v>
      </c>
      <c r="B67" t="s">
        <v>106</v>
      </c>
      <c r="C67" t="s">
        <v>107</v>
      </c>
      <c r="D67">
        <v>5</v>
      </c>
      <c r="E67">
        <v>100</v>
      </c>
      <c r="F67">
        <v>9185130</v>
      </c>
    </row>
    <row r="68" spans="1:6" x14ac:dyDescent="0.25">
      <c r="A68" t="s">
        <v>370</v>
      </c>
      <c r="B68" t="s">
        <v>111</v>
      </c>
      <c r="C68" t="s">
        <v>112</v>
      </c>
      <c r="D68">
        <v>24</v>
      </c>
      <c r="E68" t="s">
        <v>421</v>
      </c>
      <c r="F68">
        <v>9786650</v>
      </c>
    </row>
    <row r="69" spans="1:6" x14ac:dyDescent="0.25">
      <c r="A69" t="s">
        <v>370</v>
      </c>
      <c r="B69" t="s">
        <v>62</v>
      </c>
      <c r="C69" t="s">
        <v>63</v>
      </c>
      <c r="D69">
        <v>247</v>
      </c>
      <c r="E69" t="s">
        <v>425</v>
      </c>
      <c r="F69">
        <v>9844928</v>
      </c>
    </row>
    <row r="70" spans="1:6" x14ac:dyDescent="0.25">
      <c r="A70" t="s">
        <v>370</v>
      </c>
      <c r="B70" t="s">
        <v>67</v>
      </c>
      <c r="C70" t="s">
        <v>68</v>
      </c>
      <c r="D70">
        <v>33</v>
      </c>
      <c r="E70" t="s">
        <v>401</v>
      </c>
      <c r="F70">
        <v>11719374</v>
      </c>
    </row>
    <row r="71" spans="1:6" x14ac:dyDescent="0.25">
      <c r="A71" t="s">
        <v>370</v>
      </c>
      <c r="B71" t="s">
        <v>73</v>
      </c>
      <c r="C71" t="s">
        <v>74</v>
      </c>
      <c r="D71">
        <v>12</v>
      </c>
      <c r="E71">
        <v>25</v>
      </c>
      <c r="F71">
        <v>9058188</v>
      </c>
    </row>
    <row r="72" spans="1:6" x14ac:dyDescent="0.25">
      <c r="A72" t="s">
        <v>370</v>
      </c>
      <c r="B72" t="s">
        <v>78</v>
      </c>
      <c r="C72" t="s">
        <v>79</v>
      </c>
      <c r="D72">
        <v>23</v>
      </c>
      <c r="E72" t="s">
        <v>436</v>
      </c>
      <c r="F72">
        <v>11857342</v>
      </c>
    </row>
    <row r="73" spans="1:6" x14ac:dyDescent="0.25">
      <c r="A73" t="s">
        <v>440</v>
      </c>
      <c r="B73" t="s">
        <v>171</v>
      </c>
      <c r="C73" t="s">
        <v>172</v>
      </c>
      <c r="D73">
        <v>8</v>
      </c>
      <c r="E73">
        <v>25</v>
      </c>
      <c r="F73">
        <v>12309622</v>
      </c>
    </row>
    <row r="74" spans="1:6" x14ac:dyDescent="0.25">
      <c r="A74" t="s">
        <v>440</v>
      </c>
      <c r="B74" t="s">
        <v>227</v>
      </c>
      <c r="C74" t="s">
        <v>228</v>
      </c>
      <c r="D74">
        <v>125</v>
      </c>
      <c r="E74" t="s">
        <v>444</v>
      </c>
      <c r="F74">
        <v>10479900</v>
      </c>
    </row>
    <row r="75" spans="1:6" x14ac:dyDescent="0.25">
      <c r="A75" t="s">
        <v>440</v>
      </c>
      <c r="B75" t="s">
        <v>176</v>
      </c>
      <c r="C75" t="s">
        <v>177</v>
      </c>
      <c r="D75">
        <v>113</v>
      </c>
      <c r="E75" t="s">
        <v>448</v>
      </c>
      <c r="F75">
        <v>7099966</v>
      </c>
    </row>
    <row r="76" spans="1:6" x14ac:dyDescent="0.25">
      <c r="A76" t="s">
        <v>440</v>
      </c>
      <c r="B76" t="s">
        <v>19</v>
      </c>
      <c r="C76" t="s">
        <v>20</v>
      </c>
      <c r="D76">
        <v>185</v>
      </c>
      <c r="E76" t="s">
        <v>452</v>
      </c>
      <c r="F76">
        <v>7043406</v>
      </c>
    </row>
    <row r="77" spans="1:6" x14ac:dyDescent="0.25">
      <c r="A77" t="s">
        <v>440</v>
      </c>
      <c r="B77" t="s">
        <v>186</v>
      </c>
      <c r="C77" t="s">
        <v>187</v>
      </c>
      <c r="D77">
        <v>13</v>
      </c>
      <c r="E77" t="s">
        <v>456</v>
      </c>
      <c r="F77">
        <v>7963780</v>
      </c>
    </row>
    <row r="78" spans="1:6" x14ac:dyDescent="0.25">
      <c r="A78" t="s">
        <v>440</v>
      </c>
      <c r="B78" t="s">
        <v>190</v>
      </c>
      <c r="C78" t="s">
        <v>191</v>
      </c>
      <c r="D78">
        <v>5508</v>
      </c>
      <c r="E78" t="s">
        <v>64</v>
      </c>
      <c r="F78">
        <v>8587532</v>
      </c>
    </row>
    <row r="79" spans="1:6" x14ac:dyDescent="0.25">
      <c r="A79" t="s">
        <v>440</v>
      </c>
      <c r="B79" t="s">
        <v>30</v>
      </c>
      <c r="C79" t="s">
        <v>31</v>
      </c>
      <c r="D79">
        <v>1695</v>
      </c>
      <c r="E79" t="s">
        <v>461</v>
      </c>
      <c r="F79">
        <v>8867318</v>
      </c>
    </row>
    <row r="80" spans="1:6" x14ac:dyDescent="0.25">
      <c r="A80" t="s">
        <v>440</v>
      </c>
      <c r="B80" t="s">
        <v>37</v>
      </c>
      <c r="C80" t="s">
        <v>38</v>
      </c>
      <c r="D80">
        <v>890</v>
      </c>
      <c r="E80" t="s">
        <v>465</v>
      </c>
      <c r="F80">
        <v>10560962</v>
      </c>
    </row>
    <row r="81" spans="1:6" x14ac:dyDescent="0.25">
      <c r="A81" t="s">
        <v>440</v>
      </c>
      <c r="B81" t="s">
        <v>42</v>
      </c>
      <c r="C81" t="s">
        <v>43</v>
      </c>
      <c r="D81">
        <v>1622</v>
      </c>
      <c r="E81" t="s">
        <v>469</v>
      </c>
      <c r="F81">
        <v>8953048</v>
      </c>
    </row>
    <row r="82" spans="1:6" x14ac:dyDescent="0.25">
      <c r="A82" t="s">
        <v>440</v>
      </c>
      <c r="B82" t="s">
        <v>47</v>
      </c>
      <c r="C82" t="s">
        <v>48</v>
      </c>
      <c r="D82">
        <v>14</v>
      </c>
      <c r="E82" t="s">
        <v>473</v>
      </c>
      <c r="F82">
        <v>9672622</v>
      </c>
    </row>
    <row r="83" spans="1:6" x14ac:dyDescent="0.25">
      <c r="A83" t="s">
        <v>440</v>
      </c>
      <c r="B83" t="s">
        <v>52</v>
      </c>
      <c r="C83" t="s">
        <v>53</v>
      </c>
      <c r="D83">
        <v>2995</v>
      </c>
      <c r="E83" t="s">
        <v>476</v>
      </c>
      <c r="F83">
        <v>9624386</v>
      </c>
    </row>
    <row r="84" spans="1:6" x14ac:dyDescent="0.25">
      <c r="A84" t="s">
        <v>440</v>
      </c>
      <c r="B84" t="s">
        <v>57</v>
      </c>
      <c r="C84" t="s">
        <v>58</v>
      </c>
      <c r="D84">
        <v>1679</v>
      </c>
      <c r="E84" t="s">
        <v>480</v>
      </c>
      <c r="F84">
        <v>11309014</v>
      </c>
    </row>
    <row r="85" spans="1:6" x14ac:dyDescent="0.25">
      <c r="A85" t="s">
        <v>440</v>
      </c>
      <c r="B85" t="s">
        <v>98</v>
      </c>
      <c r="C85" t="s">
        <v>99</v>
      </c>
      <c r="D85">
        <v>1122</v>
      </c>
      <c r="E85">
        <v>0</v>
      </c>
      <c r="F85">
        <v>10009300</v>
      </c>
    </row>
    <row r="86" spans="1:6" x14ac:dyDescent="0.25">
      <c r="A86" t="s">
        <v>440</v>
      </c>
      <c r="B86" t="s">
        <v>102</v>
      </c>
      <c r="C86" t="s">
        <v>103</v>
      </c>
      <c r="D86">
        <v>15</v>
      </c>
      <c r="E86">
        <v>40</v>
      </c>
      <c r="F86">
        <v>7572832</v>
      </c>
    </row>
    <row r="87" spans="1:6" x14ac:dyDescent="0.25">
      <c r="A87" t="s">
        <v>440</v>
      </c>
      <c r="B87" t="s">
        <v>106</v>
      </c>
      <c r="C87" t="s">
        <v>107</v>
      </c>
      <c r="D87">
        <v>1</v>
      </c>
      <c r="E87" t="s">
        <v>84</v>
      </c>
      <c r="F87">
        <v>9185130</v>
      </c>
    </row>
    <row r="88" spans="1:6" x14ac:dyDescent="0.25">
      <c r="A88" t="s">
        <v>440</v>
      </c>
      <c r="B88" t="s">
        <v>111</v>
      </c>
      <c r="C88" t="s">
        <v>112</v>
      </c>
      <c r="D88">
        <v>20</v>
      </c>
      <c r="E88">
        <v>55</v>
      </c>
      <c r="F88">
        <v>9786650</v>
      </c>
    </row>
    <row r="89" spans="1:6" x14ac:dyDescent="0.25">
      <c r="A89" t="s">
        <v>440</v>
      </c>
      <c r="B89" t="s">
        <v>62</v>
      </c>
      <c r="C89" t="s">
        <v>63</v>
      </c>
      <c r="D89">
        <v>115</v>
      </c>
      <c r="E89" t="s">
        <v>496</v>
      </c>
      <c r="F89">
        <v>9844928</v>
      </c>
    </row>
    <row r="90" spans="1:6" x14ac:dyDescent="0.25">
      <c r="A90" t="s">
        <v>440</v>
      </c>
      <c r="B90" t="s">
        <v>67</v>
      </c>
      <c r="C90" t="s">
        <v>68</v>
      </c>
      <c r="D90">
        <v>324</v>
      </c>
      <c r="E90" t="s">
        <v>500</v>
      </c>
      <c r="F90">
        <v>11719374</v>
      </c>
    </row>
    <row r="91" spans="1:6" x14ac:dyDescent="0.25">
      <c r="A91" t="s">
        <v>440</v>
      </c>
      <c r="B91" t="s">
        <v>126</v>
      </c>
      <c r="C91" t="s">
        <v>127</v>
      </c>
      <c r="D91">
        <v>1</v>
      </c>
      <c r="E91" t="s">
        <v>84</v>
      </c>
      <c r="F91">
        <v>10510534</v>
      </c>
    </row>
    <row r="92" spans="1:6" x14ac:dyDescent="0.25">
      <c r="A92" t="s">
        <v>440</v>
      </c>
      <c r="B92" t="s">
        <v>138</v>
      </c>
      <c r="C92" t="s">
        <v>139</v>
      </c>
      <c r="D92">
        <v>2256</v>
      </c>
      <c r="E92" t="s">
        <v>507</v>
      </c>
      <c r="F92">
        <v>9008568</v>
      </c>
    </row>
    <row r="93" spans="1:6" x14ac:dyDescent="0.25">
      <c r="A93" t="s">
        <v>440</v>
      </c>
      <c r="B93" t="s">
        <v>73</v>
      </c>
      <c r="C93" t="s">
        <v>74</v>
      </c>
      <c r="D93">
        <v>882</v>
      </c>
      <c r="E93" t="s">
        <v>511</v>
      </c>
      <c r="F93">
        <v>9058188</v>
      </c>
    </row>
    <row r="94" spans="1:6" x14ac:dyDescent="0.25">
      <c r="A94" t="s">
        <v>440</v>
      </c>
      <c r="B94" t="s">
        <v>78</v>
      </c>
      <c r="C94" t="s">
        <v>79</v>
      </c>
      <c r="D94">
        <v>601</v>
      </c>
      <c r="E94" t="s">
        <v>515</v>
      </c>
      <c r="F94">
        <v>11857342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ABBB-896A-48AA-A7E5-91E6DD5655B7}">
  <dimension ref="A1:R94"/>
  <sheetViews>
    <sheetView topLeftCell="A16" workbookViewId="0">
      <selection activeCell="F48" sqref="F4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226</v>
      </c>
      <c r="B2" t="s">
        <v>227</v>
      </c>
      <c r="C2" t="s">
        <v>228</v>
      </c>
      <c r="D2">
        <v>8</v>
      </c>
      <c r="E2">
        <v>0</v>
      </c>
      <c r="F2">
        <v>10479900</v>
      </c>
      <c r="G2" t="s">
        <v>229</v>
      </c>
      <c r="H2" t="s">
        <v>230</v>
      </c>
      <c r="I2" t="s">
        <v>231</v>
      </c>
      <c r="J2" t="s">
        <v>24</v>
      </c>
      <c r="K2" t="s">
        <v>27</v>
      </c>
      <c r="L2" t="s">
        <v>28</v>
      </c>
      <c r="M2" t="s">
        <v>27</v>
      </c>
      <c r="N2" t="s">
        <v>24</v>
      </c>
      <c r="O2" t="s">
        <v>27</v>
      </c>
      <c r="P2" t="s">
        <v>28</v>
      </c>
      <c r="Q2" t="s">
        <v>27</v>
      </c>
      <c r="R2" t="s">
        <v>27</v>
      </c>
    </row>
    <row r="3" spans="1:18" x14ac:dyDescent="0.25">
      <c r="A3" t="s">
        <v>226</v>
      </c>
      <c r="B3" t="s">
        <v>176</v>
      </c>
      <c r="C3" t="s">
        <v>177</v>
      </c>
      <c r="D3">
        <v>10</v>
      </c>
      <c r="E3">
        <v>0</v>
      </c>
      <c r="F3">
        <v>7099966</v>
      </c>
      <c r="G3" t="s">
        <v>232</v>
      </c>
      <c r="H3" t="s">
        <v>233</v>
      </c>
      <c r="I3" t="s">
        <v>234</v>
      </c>
      <c r="J3" t="s">
        <v>24</v>
      </c>
      <c r="K3" t="s">
        <v>25</v>
      </c>
      <c r="L3" t="s">
        <v>26</v>
      </c>
      <c r="M3" t="s">
        <v>25</v>
      </c>
      <c r="N3" t="s">
        <v>24</v>
      </c>
      <c r="O3" t="s">
        <v>27</v>
      </c>
      <c r="P3" t="s">
        <v>28</v>
      </c>
      <c r="Q3" t="s">
        <v>27</v>
      </c>
      <c r="R3" t="s">
        <v>29</v>
      </c>
    </row>
    <row r="4" spans="1:18" x14ac:dyDescent="0.25">
      <c r="A4" t="s">
        <v>226</v>
      </c>
      <c r="B4" t="s">
        <v>19</v>
      </c>
      <c r="C4" t="s">
        <v>20</v>
      </c>
      <c r="D4">
        <v>12</v>
      </c>
      <c r="E4">
        <v>0</v>
      </c>
      <c r="F4">
        <v>7043406</v>
      </c>
      <c r="G4" t="s">
        <v>235</v>
      </c>
      <c r="H4" t="s">
        <v>236</v>
      </c>
      <c r="I4" t="s">
        <v>237</v>
      </c>
      <c r="J4" t="s">
        <v>24</v>
      </c>
      <c r="K4" t="s">
        <v>25</v>
      </c>
      <c r="L4" t="s">
        <v>26</v>
      </c>
      <c r="M4" t="s">
        <v>25</v>
      </c>
      <c r="N4" t="s">
        <v>24</v>
      </c>
      <c r="O4" t="s">
        <v>27</v>
      </c>
      <c r="P4" t="s">
        <v>28</v>
      </c>
      <c r="Q4" t="s">
        <v>27</v>
      </c>
      <c r="R4" t="s">
        <v>29</v>
      </c>
    </row>
    <row r="5" spans="1:18" x14ac:dyDescent="0.25">
      <c r="A5" t="s">
        <v>226</v>
      </c>
      <c r="B5" t="s">
        <v>186</v>
      </c>
      <c r="C5" t="s">
        <v>187</v>
      </c>
      <c r="D5">
        <v>1</v>
      </c>
      <c r="E5" t="s">
        <v>84</v>
      </c>
      <c r="F5">
        <v>7963780</v>
      </c>
      <c r="G5" t="s">
        <v>238</v>
      </c>
      <c r="H5" t="s">
        <v>239</v>
      </c>
      <c r="I5" t="s">
        <v>240</v>
      </c>
      <c r="J5" t="s">
        <v>27</v>
      </c>
      <c r="K5" t="s">
        <v>24</v>
      </c>
      <c r="L5" t="s">
        <v>88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t="s">
        <v>27</v>
      </c>
    </row>
    <row r="6" spans="1:18" x14ac:dyDescent="0.25">
      <c r="A6" t="s">
        <v>226</v>
      </c>
      <c r="B6" t="s">
        <v>190</v>
      </c>
      <c r="C6" t="s">
        <v>191</v>
      </c>
      <c r="D6">
        <v>376</v>
      </c>
      <c r="E6">
        <v>0</v>
      </c>
      <c r="F6">
        <v>8587532</v>
      </c>
      <c r="G6" t="s">
        <v>241</v>
      </c>
      <c r="H6" t="s">
        <v>242</v>
      </c>
      <c r="I6" t="s">
        <v>243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</row>
    <row r="7" spans="1:18" x14ac:dyDescent="0.25">
      <c r="A7" t="s">
        <v>226</v>
      </c>
      <c r="B7" t="s">
        <v>30</v>
      </c>
      <c r="C7" t="s">
        <v>31</v>
      </c>
      <c r="D7">
        <v>124</v>
      </c>
      <c r="E7">
        <v>0</v>
      </c>
      <c r="F7">
        <v>8867318</v>
      </c>
      <c r="G7" t="s">
        <v>244</v>
      </c>
      <c r="H7" t="s">
        <v>245</v>
      </c>
      <c r="I7" t="s">
        <v>246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27</v>
      </c>
      <c r="P7" t="s">
        <v>28</v>
      </c>
      <c r="Q7" t="s">
        <v>27</v>
      </c>
      <c r="R7" t="s">
        <v>29</v>
      </c>
    </row>
    <row r="8" spans="1:18" x14ac:dyDescent="0.25">
      <c r="A8" t="s">
        <v>226</v>
      </c>
      <c r="B8" t="s">
        <v>37</v>
      </c>
      <c r="C8" t="s">
        <v>38</v>
      </c>
      <c r="D8">
        <v>77</v>
      </c>
      <c r="E8">
        <v>0</v>
      </c>
      <c r="F8">
        <v>10560962</v>
      </c>
      <c r="G8" t="s">
        <v>247</v>
      </c>
      <c r="H8" t="s">
        <v>248</v>
      </c>
      <c r="I8" t="s">
        <v>249</v>
      </c>
      <c r="J8" t="s">
        <v>24</v>
      </c>
      <c r="K8" t="s">
        <v>25</v>
      </c>
      <c r="L8" t="s">
        <v>26</v>
      </c>
      <c r="M8" t="s">
        <v>25</v>
      </c>
      <c r="N8" t="s">
        <v>24</v>
      </c>
      <c r="O8" t="s">
        <v>27</v>
      </c>
      <c r="P8" t="s">
        <v>28</v>
      </c>
      <c r="Q8" t="s">
        <v>27</v>
      </c>
      <c r="R8" t="s">
        <v>29</v>
      </c>
    </row>
    <row r="9" spans="1:18" x14ac:dyDescent="0.25">
      <c r="A9" t="s">
        <v>226</v>
      </c>
      <c r="B9" t="s">
        <v>42</v>
      </c>
      <c r="C9" t="s">
        <v>43</v>
      </c>
      <c r="D9">
        <v>138</v>
      </c>
      <c r="E9">
        <v>0</v>
      </c>
      <c r="F9">
        <v>8953048</v>
      </c>
      <c r="G9" t="s">
        <v>250</v>
      </c>
      <c r="H9" t="s">
        <v>251</v>
      </c>
      <c r="I9" t="s">
        <v>252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27</v>
      </c>
      <c r="P9" t="s">
        <v>28</v>
      </c>
      <c r="Q9" t="s">
        <v>27</v>
      </c>
      <c r="R9" t="s">
        <v>29</v>
      </c>
    </row>
    <row r="10" spans="1:18" x14ac:dyDescent="0.25">
      <c r="A10" t="s">
        <v>226</v>
      </c>
      <c r="B10" t="s">
        <v>47</v>
      </c>
      <c r="C10" t="s">
        <v>48</v>
      </c>
      <c r="D10">
        <v>2</v>
      </c>
      <c r="E10" t="s">
        <v>84</v>
      </c>
      <c r="F10">
        <v>9672622</v>
      </c>
      <c r="G10" t="s">
        <v>253</v>
      </c>
      <c r="H10" t="s">
        <v>254</v>
      </c>
      <c r="I10" t="s">
        <v>255</v>
      </c>
      <c r="J10" t="s">
        <v>27</v>
      </c>
      <c r="K10" t="s">
        <v>24</v>
      </c>
      <c r="L10" t="s">
        <v>88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</row>
    <row r="11" spans="1:18" x14ac:dyDescent="0.25">
      <c r="A11" t="s">
        <v>226</v>
      </c>
      <c r="B11" t="s">
        <v>52</v>
      </c>
      <c r="C11" t="s">
        <v>53</v>
      </c>
      <c r="D11">
        <v>235</v>
      </c>
      <c r="E11">
        <v>0</v>
      </c>
      <c r="F11">
        <v>9624386</v>
      </c>
      <c r="G11" t="s">
        <v>256</v>
      </c>
      <c r="H11" t="s">
        <v>257</v>
      </c>
      <c r="I11" t="s">
        <v>258</v>
      </c>
      <c r="J11" t="s">
        <v>25</v>
      </c>
      <c r="K11" t="s">
        <v>24</v>
      </c>
      <c r="L11" t="s">
        <v>35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t="s">
        <v>29</v>
      </c>
    </row>
    <row r="12" spans="1:18" x14ac:dyDescent="0.25">
      <c r="A12" t="s">
        <v>226</v>
      </c>
      <c r="B12" t="s">
        <v>57</v>
      </c>
      <c r="C12" t="s">
        <v>58</v>
      </c>
      <c r="D12">
        <v>130</v>
      </c>
      <c r="E12">
        <v>0</v>
      </c>
      <c r="F12">
        <v>11309014</v>
      </c>
      <c r="G12" t="s">
        <v>259</v>
      </c>
      <c r="H12" t="s">
        <v>260</v>
      </c>
      <c r="I12" t="s">
        <v>261</v>
      </c>
      <c r="J12" t="s">
        <v>24</v>
      </c>
      <c r="K12" t="s">
        <v>25</v>
      </c>
      <c r="L12" t="s">
        <v>26</v>
      </c>
      <c r="M12" t="s">
        <v>25</v>
      </c>
      <c r="N12" t="s">
        <v>24</v>
      </c>
      <c r="O12" t="s">
        <v>27</v>
      </c>
      <c r="P12" t="s">
        <v>28</v>
      </c>
      <c r="Q12" t="s">
        <v>27</v>
      </c>
      <c r="R12" t="s">
        <v>29</v>
      </c>
    </row>
    <row r="13" spans="1:18" x14ac:dyDescent="0.25">
      <c r="A13" t="s">
        <v>226</v>
      </c>
      <c r="B13" t="s">
        <v>98</v>
      </c>
      <c r="C13" t="s">
        <v>99</v>
      </c>
      <c r="D13">
        <v>13357</v>
      </c>
      <c r="E13" t="s">
        <v>64</v>
      </c>
      <c r="F13">
        <v>10009300</v>
      </c>
      <c r="G13" t="s">
        <v>262</v>
      </c>
      <c r="H13" t="s">
        <v>66</v>
      </c>
      <c r="I13" t="s">
        <v>66</v>
      </c>
      <c r="J13" t="s">
        <v>25</v>
      </c>
      <c r="K13" t="s">
        <v>24</v>
      </c>
      <c r="L13" t="s">
        <v>35</v>
      </c>
      <c r="M13" t="s">
        <v>25</v>
      </c>
      <c r="N13" t="s">
        <v>25</v>
      </c>
      <c r="O13" t="s">
        <v>24</v>
      </c>
      <c r="P13" t="s">
        <v>35</v>
      </c>
      <c r="Q13" t="s">
        <v>25</v>
      </c>
      <c r="R13" t="s">
        <v>25</v>
      </c>
    </row>
    <row r="14" spans="1:18" x14ac:dyDescent="0.25">
      <c r="A14" t="s">
        <v>226</v>
      </c>
      <c r="B14" t="s">
        <v>102</v>
      </c>
      <c r="C14" t="s">
        <v>103</v>
      </c>
      <c r="D14">
        <v>42</v>
      </c>
      <c r="E14" t="s">
        <v>263</v>
      </c>
      <c r="F14">
        <v>7572832</v>
      </c>
      <c r="G14" t="s">
        <v>264</v>
      </c>
      <c r="H14" t="s">
        <v>265</v>
      </c>
      <c r="I14" t="s">
        <v>266</v>
      </c>
      <c r="J14" t="s">
        <v>24</v>
      </c>
      <c r="K14" t="s">
        <v>27</v>
      </c>
      <c r="L14" t="s">
        <v>267</v>
      </c>
      <c r="M14" t="s">
        <v>27</v>
      </c>
      <c r="N14" t="s">
        <v>27</v>
      </c>
      <c r="O14" t="s">
        <v>24</v>
      </c>
      <c r="P14" t="s">
        <v>88</v>
      </c>
      <c r="Q14" t="s">
        <v>27</v>
      </c>
      <c r="R14" t="s">
        <v>27</v>
      </c>
    </row>
    <row r="15" spans="1:18" x14ac:dyDescent="0.25">
      <c r="A15" t="s">
        <v>226</v>
      </c>
      <c r="B15" t="s">
        <v>106</v>
      </c>
      <c r="C15" t="s">
        <v>107</v>
      </c>
      <c r="D15">
        <v>11</v>
      </c>
      <c r="E15" t="s">
        <v>268</v>
      </c>
      <c r="F15">
        <v>9185130</v>
      </c>
      <c r="G15" t="s">
        <v>269</v>
      </c>
      <c r="H15" t="s">
        <v>270</v>
      </c>
      <c r="I15" t="s">
        <v>271</v>
      </c>
      <c r="J15" t="s">
        <v>24</v>
      </c>
      <c r="K15" t="s">
        <v>27</v>
      </c>
      <c r="L15" t="s">
        <v>267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</row>
    <row r="16" spans="1:18" x14ac:dyDescent="0.25">
      <c r="A16" t="s">
        <v>226</v>
      </c>
      <c r="B16" t="s">
        <v>111</v>
      </c>
      <c r="C16" t="s">
        <v>112</v>
      </c>
      <c r="D16">
        <v>14</v>
      </c>
      <c r="E16" t="s">
        <v>272</v>
      </c>
      <c r="F16">
        <v>9786650</v>
      </c>
      <c r="G16" t="s">
        <v>273</v>
      </c>
      <c r="H16" t="s">
        <v>274</v>
      </c>
      <c r="I16" t="s">
        <v>275</v>
      </c>
      <c r="J16" t="s">
        <v>24</v>
      </c>
      <c r="K16" t="s">
        <v>27</v>
      </c>
      <c r="L16" t="s">
        <v>267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</row>
    <row r="17" spans="1:18" x14ac:dyDescent="0.25">
      <c r="A17" t="s">
        <v>226</v>
      </c>
      <c r="B17" t="s">
        <v>62</v>
      </c>
      <c r="C17" t="s">
        <v>63</v>
      </c>
      <c r="D17">
        <v>116</v>
      </c>
      <c r="E17" t="s">
        <v>276</v>
      </c>
      <c r="F17">
        <v>9844928</v>
      </c>
      <c r="G17" t="s">
        <v>277</v>
      </c>
      <c r="H17" t="s">
        <v>278</v>
      </c>
      <c r="I17" t="s">
        <v>279</v>
      </c>
      <c r="J17" t="s">
        <v>24</v>
      </c>
      <c r="K17" t="s">
        <v>27</v>
      </c>
      <c r="L17" t="s">
        <v>267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t="s">
        <v>27</v>
      </c>
    </row>
    <row r="18" spans="1:18" x14ac:dyDescent="0.25">
      <c r="A18" t="s">
        <v>226</v>
      </c>
      <c r="B18" t="s">
        <v>67</v>
      </c>
      <c r="C18" t="s">
        <v>68</v>
      </c>
      <c r="D18">
        <v>39</v>
      </c>
      <c r="E18">
        <v>0</v>
      </c>
      <c r="F18">
        <v>11719374</v>
      </c>
      <c r="G18" t="s">
        <v>280</v>
      </c>
      <c r="H18" t="s">
        <v>281</v>
      </c>
      <c r="I18" t="s">
        <v>282</v>
      </c>
      <c r="J18" t="s">
        <v>24</v>
      </c>
      <c r="K18" t="s">
        <v>25</v>
      </c>
      <c r="L18" t="s">
        <v>26</v>
      </c>
      <c r="M18" t="s">
        <v>25</v>
      </c>
      <c r="N18" t="s">
        <v>24</v>
      </c>
      <c r="O18" t="s">
        <v>27</v>
      </c>
      <c r="P18" t="s">
        <v>28</v>
      </c>
      <c r="Q18" t="s">
        <v>27</v>
      </c>
      <c r="R18" t="s">
        <v>29</v>
      </c>
    </row>
    <row r="19" spans="1:18" x14ac:dyDescent="0.25">
      <c r="A19" t="s">
        <v>226</v>
      </c>
      <c r="B19" t="s">
        <v>120</v>
      </c>
      <c r="C19" t="s">
        <v>121</v>
      </c>
      <c r="D19">
        <v>2</v>
      </c>
      <c r="E19" t="s">
        <v>84</v>
      </c>
      <c r="F19">
        <v>10957512</v>
      </c>
      <c r="G19" t="s">
        <v>283</v>
      </c>
      <c r="H19" t="s">
        <v>254</v>
      </c>
      <c r="I19" t="s">
        <v>284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t="s">
        <v>27</v>
      </c>
    </row>
    <row r="20" spans="1:18" x14ac:dyDescent="0.25">
      <c r="A20" t="s">
        <v>226</v>
      </c>
      <c r="B20" t="s">
        <v>126</v>
      </c>
      <c r="C20" t="s">
        <v>127</v>
      </c>
      <c r="D20">
        <v>4</v>
      </c>
      <c r="E20" t="s">
        <v>84</v>
      </c>
      <c r="F20">
        <v>10510534</v>
      </c>
      <c r="G20" t="s">
        <v>285</v>
      </c>
      <c r="H20" t="s">
        <v>286</v>
      </c>
      <c r="I20" t="s">
        <v>287</v>
      </c>
      <c r="J20" t="s">
        <v>27</v>
      </c>
      <c r="K20" t="s">
        <v>24</v>
      </c>
      <c r="L20" t="s">
        <v>88</v>
      </c>
      <c r="M20" t="s">
        <v>27</v>
      </c>
      <c r="N20" t="s">
        <v>27</v>
      </c>
      <c r="O20" t="s">
        <v>24</v>
      </c>
      <c r="P20" t="s">
        <v>88</v>
      </c>
      <c r="Q20" t="s">
        <v>27</v>
      </c>
      <c r="R20" t="s">
        <v>27</v>
      </c>
    </row>
    <row r="21" spans="1:18" x14ac:dyDescent="0.25">
      <c r="A21" t="s">
        <v>226</v>
      </c>
      <c r="B21" t="s">
        <v>132</v>
      </c>
      <c r="C21" t="s">
        <v>133</v>
      </c>
      <c r="D21">
        <v>1</v>
      </c>
      <c r="E21" t="s">
        <v>84</v>
      </c>
      <c r="F21">
        <v>8925132</v>
      </c>
      <c r="G21" t="s">
        <v>288</v>
      </c>
      <c r="H21" t="s">
        <v>239</v>
      </c>
      <c r="I21" t="s">
        <v>289</v>
      </c>
      <c r="J21" t="s">
        <v>27</v>
      </c>
      <c r="K21" t="s">
        <v>24</v>
      </c>
      <c r="L21" t="s">
        <v>88</v>
      </c>
      <c r="M21" t="s">
        <v>27</v>
      </c>
      <c r="N21" t="s">
        <v>27</v>
      </c>
      <c r="O21" t="s">
        <v>24</v>
      </c>
      <c r="P21" t="s">
        <v>88</v>
      </c>
      <c r="Q21" t="s">
        <v>27</v>
      </c>
      <c r="R21" t="s">
        <v>27</v>
      </c>
    </row>
    <row r="22" spans="1:18" x14ac:dyDescent="0.25">
      <c r="A22" t="s">
        <v>226</v>
      </c>
      <c r="B22" t="s">
        <v>138</v>
      </c>
      <c r="C22" t="s">
        <v>139</v>
      </c>
      <c r="D22">
        <v>179</v>
      </c>
      <c r="E22">
        <v>0</v>
      </c>
      <c r="F22">
        <v>9008568</v>
      </c>
      <c r="G22" t="s">
        <v>290</v>
      </c>
      <c r="H22" t="s">
        <v>291</v>
      </c>
      <c r="I22" t="s">
        <v>292</v>
      </c>
      <c r="J22" t="s">
        <v>25</v>
      </c>
      <c r="K22" t="s">
        <v>24</v>
      </c>
      <c r="L22" t="s">
        <v>35</v>
      </c>
      <c r="M22" t="s">
        <v>25</v>
      </c>
      <c r="N22" t="s">
        <v>24</v>
      </c>
      <c r="O22" t="s">
        <v>27</v>
      </c>
      <c r="P22" t="s">
        <v>28</v>
      </c>
      <c r="Q22" t="s">
        <v>27</v>
      </c>
      <c r="R22" t="s">
        <v>29</v>
      </c>
    </row>
    <row r="23" spans="1:18" x14ac:dyDescent="0.25">
      <c r="A23" t="s">
        <v>226</v>
      </c>
      <c r="B23" t="s">
        <v>73</v>
      </c>
      <c r="C23" t="s">
        <v>74</v>
      </c>
      <c r="D23">
        <v>74</v>
      </c>
      <c r="E23">
        <v>0</v>
      </c>
      <c r="F23">
        <v>9058188</v>
      </c>
      <c r="G23" t="s">
        <v>293</v>
      </c>
      <c r="H23" t="s">
        <v>294</v>
      </c>
      <c r="I23" t="s">
        <v>295</v>
      </c>
      <c r="J23" t="s">
        <v>24</v>
      </c>
      <c r="K23" t="s">
        <v>25</v>
      </c>
      <c r="L23" t="s">
        <v>26</v>
      </c>
      <c r="M23" t="s">
        <v>25</v>
      </c>
      <c r="N23" t="s">
        <v>24</v>
      </c>
      <c r="O23" t="s">
        <v>27</v>
      </c>
      <c r="P23" t="s">
        <v>28</v>
      </c>
      <c r="Q23" t="s">
        <v>27</v>
      </c>
      <c r="R23" t="s">
        <v>29</v>
      </c>
    </row>
    <row r="24" spans="1:18" x14ac:dyDescent="0.25">
      <c r="A24" t="s">
        <v>226</v>
      </c>
      <c r="B24" t="s">
        <v>78</v>
      </c>
      <c r="C24" t="s">
        <v>79</v>
      </c>
      <c r="D24">
        <v>55</v>
      </c>
      <c r="E24">
        <v>0</v>
      </c>
      <c r="F24">
        <v>11857342</v>
      </c>
      <c r="G24" t="s">
        <v>296</v>
      </c>
      <c r="H24" t="s">
        <v>297</v>
      </c>
      <c r="I24" t="s">
        <v>298</v>
      </c>
      <c r="J24" t="s">
        <v>24</v>
      </c>
      <c r="K24" t="s">
        <v>25</v>
      </c>
      <c r="L24" t="s">
        <v>26</v>
      </c>
      <c r="M24" t="s">
        <v>25</v>
      </c>
      <c r="N24" t="s">
        <v>24</v>
      </c>
      <c r="O24" t="s">
        <v>27</v>
      </c>
      <c r="P24" t="s">
        <v>28</v>
      </c>
      <c r="Q24" t="s">
        <v>27</v>
      </c>
      <c r="R24" t="s">
        <v>29</v>
      </c>
    </row>
    <row r="25" spans="1:18" x14ac:dyDescent="0.25">
      <c r="A25" t="s">
        <v>299</v>
      </c>
      <c r="B25" t="s">
        <v>171</v>
      </c>
      <c r="C25" t="s">
        <v>172</v>
      </c>
      <c r="D25">
        <v>53</v>
      </c>
      <c r="E25" t="s">
        <v>64</v>
      </c>
      <c r="F25">
        <v>12309622</v>
      </c>
      <c r="G25" t="s">
        <v>300</v>
      </c>
      <c r="H25" t="s">
        <v>66</v>
      </c>
      <c r="I25" t="s">
        <v>66</v>
      </c>
      <c r="J25" t="s">
        <v>24</v>
      </c>
      <c r="K25" t="s">
        <v>25</v>
      </c>
      <c r="L25" t="s">
        <v>26</v>
      </c>
      <c r="M25" t="s">
        <v>25</v>
      </c>
      <c r="N25" t="s">
        <v>24</v>
      </c>
      <c r="O25" t="s">
        <v>25</v>
      </c>
      <c r="P25" t="s">
        <v>26</v>
      </c>
      <c r="Q25" t="s">
        <v>25</v>
      </c>
      <c r="R25" t="s">
        <v>25</v>
      </c>
    </row>
    <row r="26" spans="1:18" x14ac:dyDescent="0.25">
      <c r="A26" t="s">
        <v>299</v>
      </c>
      <c r="B26" t="s">
        <v>227</v>
      </c>
      <c r="C26" t="s">
        <v>228</v>
      </c>
      <c r="D26">
        <v>8</v>
      </c>
      <c r="E26">
        <v>0</v>
      </c>
      <c r="F26">
        <v>10479900</v>
      </c>
      <c r="G26" t="s">
        <v>229</v>
      </c>
      <c r="H26" t="s">
        <v>301</v>
      </c>
      <c r="I26" t="s">
        <v>302</v>
      </c>
      <c r="J26" t="s">
        <v>24</v>
      </c>
      <c r="K26" t="s">
        <v>25</v>
      </c>
      <c r="L26" t="s">
        <v>26</v>
      </c>
      <c r="M26" t="s">
        <v>25</v>
      </c>
      <c r="N26" t="s">
        <v>24</v>
      </c>
      <c r="O26" t="s">
        <v>27</v>
      </c>
      <c r="P26" t="s">
        <v>28</v>
      </c>
      <c r="Q26" t="s">
        <v>27</v>
      </c>
      <c r="R26" t="s">
        <v>29</v>
      </c>
    </row>
    <row r="27" spans="1:18" x14ac:dyDescent="0.25">
      <c r="A27" t="s">
        <v>299</v>
      </c>
      <c r="B27" t="s">
        <v>176</v>
      </c>
      <c r="C27" t="s">
        <v>177</v>
      </c>
      <c r="D27">
        <v>6</v>
      </c>
      <c r="E27">
        <v>0</v>
      </c>
      <c r="F27">
        <v>7099966</v>
      </c>
      <c r="G27" t="s">
        <v>303</v>
      </c>
      <c r="H27" t="s">
        <v>304</v>
      </c>
      <c r="I27" t="s">
        <v>305</v>
      </c>
      <c r="J27" t="s">
        <v>24</v>
      </c>
      <c r="K27" t="s">
        <v>25</v>
      </c>
      <c r="L27" t="s">
        <v>26</v>
      </c>
      <c r="M27" t="s">
        <v>25</v>
      </c>
      <c r="N27" t="s">
        <v>24</v>
      </c>
      <c r="O27" t="s">
        <v>27</v>
      </c>
      <c r="P27" t="s">
        <v>28</v>
      </c>
      <c r="Q27" t="s">
        <v>27</v>
      </c>
      <c r="R27" t="s">
        <v>29</v>
      </c>
    </row>
    <row r="28" spans="1:18" x14ac:dyDescent="0.25">
      <c r="A28" t="s">
        <v>299</v>
      </c>
      <c r="B28" t="s">
        <v>19</v>
      </c>
      <c r="C28" t="s">
        <v>20</v>
      </c>
      <c r="D28">
        <v>3</v>
      </c>
      <c r="E28" t="s">
        <v>84</v>
      </c>
      <c r="F28">
        <v>7043406</v>
      </c>
      <c r="G28" t="s">
        <v>306</v>
      </c>
      <c r="H28" t="s">
        <v>307</v>
      </c>
      <c r="I28" t="s">
        <v>308</v>
      </c>
      <c r="J28" t="s">
        <v>24</v>
      </c>
      <c r="K28" t="s">
        <v>27</v>
      </c>
      <c r="L28" t="s">
        <v>267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t="s">
        <v>27</v>
      </c>
    </row>
    <row r="29" spans="1:18" x14ac:dyDescent="0.25">
      <c r="A29" t="s">
        <v>299</v>
      </c>
      <c r="B29" t="s">
        <v>186</v>
      </c>
      <c r="C29" t="s">
        <v>187</v>
      </c>
      <c r="D29">
        <v>3</v>
      </c>
      <c r="E29" t="s">
        <v>84</v>
      </c>
      <c r="F29">
        <v>7963780</v>
      </c>
      <c r="G29" t="s">
        <v>309</v>
      </c>
      <c r="H29" t="s">
        <v>307</v>
      </c>
      <c r="I29" t="s">
        <v>310</v>
      </c>
      <c r="J29" t="s">
        <v>24</v>
      </c>
      <c r="K29" t="s">
        <v>27</v>
      </c>
      <c r="L29" t="s">
        <v>267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t="s">
        <v>27</v>
      </c>
    </row>
    <row r="30" spans="1:18" x14ac:dyDescent="0.25">
      <c r="A30" t="s">
        <v>299</v>
      </c>
      <c r="B30" t="s">
        <v>190</v>
      </c>
      <c r="C30" t="s">
        <v>191</v>
      </c>
      <c r="D30">
        <v>7</v>
      </c>
      <c r="E30" t="s">
        <v>311</v>
      </c>
      <c r="F30">
        <v>8587532</v>
      </c>
      <c r="G30" t="s">
        <v>312</v>
      </c>
      <c r="H30" t="s">
        <v>313</v>
      </c>
      <c r="I30" t="s">
        <v>314</v>
      </c>
      <c r="J30" t="s">
        <v>24</v>
      </c>
      <c r="K30" t="s">
        <v>25</v>
      </c>
      <c r="L30" t="s">
        <v>26</v>
      </c>
      <c r="M30" t="s">
        <v>25</v>
      </c>
      <c r="N30" t="s">
        <v>24</v>
      </c>
      <c r="O30" t="s">
        <v>27</v>
      </c>
      <c r="P30" t="s">
        <v>28</v>
      </c>
      <c r="Q30" t="s">
        <v>27</v>
      </c>
      <c r="R30" t="s">
        <v>29</v>
      </c>
    </row>
    <row r="31" spans="1:18" x14ac:dyDescent="0.25">
      <c r="A31" t="s">
        <v>299</v>
      </c>
      <c r="B31" t="s">
        <v>30</v>
      </c>
      <c r="C31" t="s">
        <v>31</v>
      </c>
      <c r="D31">
        <v>5</v>
      </c>
      <c r="E31">
        <v>0</v>
      </c>
      <c r="F31">
        <v>8867318</v>
      </c>
      <c r="G31" t="s">
        <v>315</v>
      </c>
      <c r="H31" t="s">
        <v>316</v>
      </c>
      <c r="I31" t="s">
        <v>317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</row>
    <row r="32" spans="1:18" x14ac:dyDescent="0.25">
      <c r="A32" t="s">
        <v>299</v>
      </c>
      <c r="B32" t="s">
        <v>37</v>
      </c>
      <c r="C32" t="s">
        <v>38</v>
      </c>
      <c r="D32">
        <v>5</v>
      </c>
      <c r="E32">
        <v>0</v>
      </c>
      <c r="F32">
        <v>10560962</v>
      </c>
      <c r="G32" t="s">
        <v>318</v>
      </c>
      <c r="H32" t="s">
        <v>316</v>
      </c>
      <c r="I32" t="s">
        <v>319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</row>
    <row r="33" spans="1:18" x14ac:dyDescent="0.25">
      <c r="A33" t="s">
        <v>299</v>
      </c>
      <c r="B33" t="s">
        <v>42</v>
      </c>
      <c r="C33" t="s">
        <v>43</v>
      </c>
      <c r="D33">
        <v>21</v>
      </c>
      <c r="E33" t="s">
        <v>320</v>
      </c>
      <c r="F33">
        <v>8953048</v>
      </c>
      <c r="G33" t="s">
        <v>321</v>
      </c>
      <c r="H33" t="s">
        <v>322</v>
      </c>
      <c r="I33" t="s">
        <v>323</v>
      </c>
      <c r="J33" t="s">
        <v>24</v>
      </c>
      <c r="K33" t="s">
        <v>25</v>
      </c>
      <c r="L33" t="s">
        <v>26</v>
      </c>
      <c r="M33" t="s">
        <v>25</v>
      </c>
      <c r="N33" t="s">
        <v>24</v>
      </c>
      <c r="O33" t="s">
        <v>27</v>
      </c>
      <c r="P33" t="s">
        <v>28</v>
      </c>
      <c r="Q33" t="s">
        <v>27</v>
      </c>
      <c r="R33" t="s">
        <v>29</v>
      </c>
    </row>
    <row r="34" spans="1:18" x14ac:dyDescent="0.25">
      <c r="A34" t="s">
        <v>299</v>
      </c>
      <c r="B34" t="s">
        <v>47</v>
      </c>
      <c r="C34" t="s">
        <v>48</v>
      </c>
      <c r="D34">
        <v>14</v>
      </c>
      <c r="E34" t="s">
        <v>311</v>
      </c>
      <c r="F34">
        <v>9672622</v>
      </c>
      <c r="G34" t="s">
        <v>324</v>
      </c>
      <c r="H34" t="s">
        <v>325</v>
      </c>
      <c r="I34" t="s">
        <v>326</v>
      </c>
      <c r="J34" t="s">
        <v>24</v>
      </c>
      <c r="K34" t="s">
        <v>25</v>
      </c>
      <c r="L34" t="s">
        <v>26</v>
      </c>
      <c r="M34" t="s">
        <v>25</v>
      </c>
      <c r="N34" t="s">
        <v>24</v>
      </c>
      <c r="O34" t="s">
        <v>27</v>
      </c>
      <c r="P34" t="s">
        <v>28</v>
      </c>
      <c r="Q34" t="s">
        <v>27</v>
      </c>
      <c r="R34" t="s">
        <v>29</v>
      </c>
    </row>
    <row r="35" spans="1:18" x14ac:dyDescent="0.25">
      <c r="A35" t="s">
        <v>299</v>
      </c>
      <c r="B35" t="s">
        <v>52</v>
      </c>
      <c r="C35" t="s">
        <v>53</v>
      </c>
      <c r="D35">
        <v>18</v>
      </c>
      <c r="E35">
        <v>0</v>
      </c>
      <c r="F35">
        <v>9624386</v>
      </c>
      <c r="G35" t="s">
        <v>327</v>
      </c>
      <c r="H35" t="s">
        <v>328</v>
      </c>
      <c r="I35" t="s">
        <v>329</v>
      </c>
      <c r="J35" t="s">
        <v>24</v>
      </c>
      <c r="K35" t="s">
        <v>25</v>
      </c>
      <c r="L35" t="s">
        <v>26</v>
      </c>
      <c r="M35" t="s">
        <v>25</v>
      </c>
      <c r="N35" t="s">
        <v>24</v>
      </c>
      <c r="O35" t="s">
        <v>27</v>
      </c>
      <c r="P35" t="s">
        <v>28</v>
      </c>
      <c r="Q35" t="s">
        <v>27</v>
      </c>
      <c r="R35" t="s">
        <v>29</v>
      </c>
    </row>
    <row r="36" spans="1:18" x14ac:dyDescent="0.25">
      <c r="A36" t="s">
        <v>299</v>
      </c>
      <c r="B36" t="s">
        <v>57</v>
      </c>
      <c r="C36" t="s">
        <v>58</v>
      </c>
      <c r="D36">
        <v>13</v>
      </c>
      <c r="E36">
        <v>0</v>
      </c>
      <c r="F36">
        <v>11309014</v>
      </c>
      <c r="G36" t="s">
        <v>330</v>
      </c>
      <c r="H36" t="s">
        <v>331</v>
      </c>
      <c r="I36" t="s">
        <v>332</v>
      </c>
      <c r="J36" t="s">
        <v>24</v>
      </c>
      <c r="K36" t="s">
        <v>25</v>
      </c>
      <c r="L36" t="s">
        <v>26</v>
      </c>
      <c r="M36" t="s">
        <v>25</v>
      </c>
      <c r="N36" t="s">
        <v>24</v>
      </c>
      <c r="O36" t="s">
        <v>27</v>
      </c>
      <c r="P36" t="s">
        <v>28</v>
      </c>
      <c r="Q36" t="s">
        <v>27</v>
      </c>
      <c r="R36" t="s">
        <v>29</v>
      </c>
    </row>
    <row r="37" spans="1:18" x14ac:dyDescent="0.25">
      <c r="A37" t="s">
        <v>299</v>
      </c>
      <c r="B37" t="s">
        <v>62</v>
      </c>
      <c r="C37" t="s">
        <v>63</v>
      </c>
      <c r="D37">
        <v>27</v>
      </c>
      <c r="E37">
        <v>0</v>
      </c>
      <c r="F37">
        <v>9844928</v>
      </c>
      <c r="G37" t="s">
        <v>333</v>
      </c>
      <c r="H37" t="s">
        <v>334</v>
      </c>
      <c r="I37" t="s">
        <v>335</v>
      </c>
      <c r="J37" t="s">
        <v>24</v>
      </c>
      <c r="K37" t="s">
        <v>25</v>
      </c>
      <c r="L37" t="s">
        <v>26</v>
      </c>
      <c r="M37" t="s">
        <v>25</v>
      </c>
      <c r="N37" t="s">
        <v>24</v>
      </c>
      <c r="O37" t="s">
        <v>27</v>
      </c>
      <c r="P37" t="s">
        <v>28</v>
      </c>
      <c r="Q37" t="s">
        <v>27</v>
      </c>
      <c r="R37" t="s">
        <v>29</v>
      </c>
    </row>
    <row r="38" spans="1:18" x14ac:dyDescent="0.25">
      <c r="A38" t="s">
        <v>299</v>
      </c>
      <c r="B38" t="s">
        <v>67</v>
      </c>
      <c r="C38" t="s">
        <v>68</v>
      </c>
      <c r="D38">
        <v>8</v>
      </c>
      <c r="E38">
        <v>0</v>
      </c>
      <c r="F38">
        <v>11719374</v>
      </c>
      <c r="G38" t="s">
        <v>336</v>
      </c>
      <c r="H38" t="s">
        <v>301</v>
      </c>
      <c r="I38" t="s">
        <v>337</v>
      </c>
      <c r="J38" t="s">
        <v>24</v>
      </c>
      <c r="K38" t="s">
        <v>25</v>
      </c>
      <c r="L38" t="s">
        <v>26</v>
      </c>
      <c r="M38" t="s">
        <v>25</v>
      </c>
      <c r="N38" t="s">
        <v>24</v>
      </c>
      <c r="O38" t="s">
        <v>27</v>
      </c>
      <c r="P38" t="s">
        <v>28</v>
      </c>
      <c r="Q38" t="s">
        <v>27</v>
      </c>
      <c r="R38" t="s">
        <v>29</v>
      </c>
    </row>
    <row r="39" spans="1:18" x14ac:dyDescent="0.25">
      <c r="A39" t="s">
        <v>299</v>
      </c>
      <c r="B39" t="s">
        <v>73</v>
      </c>
      <c r="C39" t="s">
        <v>74</v>
      </c>
      <c r="D39">
        <v>7</v>
      </c>
      <c r="E39">
        <v>0</v>
      </c>
      <c r="F39">
        <v>9058188</v>
      </c>
      <c r="G39" t="s">
        <v>338</v>
      </c>
      <c r="H39" t="s">
        <v>313</v>
      </c>
      <c r="I39" t="s">
        <v>339</v>
      </c>
      <c r="J39" t="s">
        <v>24</v>
      </c>
      <c r="K39" t="s">
        <v>25</v>
      </c>
      <c r="L39" t="s">
        <v>26</v>
      </c>
      <c r="M39" t="s">
        <v>25</v>
      </c>
      <c r="N39" t="s">
        <v>24</v>
      </c>
      <c r="O39" t="s">
        <v>27</v>
      </c>
      <c r="P39" t="s">
        <v>28</v>
      </c>
      <c r="Q39" t="s">
        <v>27</v>
      </c>
      <c r="R39" t="s">
        <v>29</v>
      </c>
    </row>
    <row r="40" spans="1:18" x14ac:dyDescent="0.25">
      <c r="A40" t="s">
        <v>299</v>
      </c>
      <c r="B40" t="s">
        <v>78</v>
      </c>
      <c r="C40" t="s">
        <v>79</v>
      </c>
      <c r="D40">
        <v>3</v>
      </c>
      <c r="E40" t="s">
        <v>84</v>
      </c>
      <c r="F40">
        <v>11857342</v>
      </c>
      <c r="G40" t="s">
        <v>340</v>
      </c>
      <c r="H40" t="s">
        <v>307</v>
      </c>
      <c r="I40" t="s">
        <v>341</v>
      </c>
      <c r="J40" t="s">
        <v>24</v>
      </c>
      <c r="K40" t="s">
        <v>27</v>
      </c>
      <c r="L40" t="s">
        <v>267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t="s">
        <v>27</v>
      </c>
    </row>
    <row r="41" spans="1:18" x14ac:dyDescent="0.25">
      <c r="A41" t="s">
        <v>342</v>
      </c>
      <c r="B41" t="s">
        <v>227</v>
      </c>
      <c r="C41" t="s">
        <v>228</v>
      </c>
      <c r="D41">
        <v>1</v>
      </c>
      <c r="E41" t="s">
        <v>84</v>
      </c>
      <c r="F41">
        <v>10479900</v>
      </c>
      <c r="G41" t="s">
        <v>343</v>
      </c>
      <c r="H41" t="s">
        <v>344</v>
      </c>
      <c r="I41" t="s">
        <v>345</v>
      </c>
      <c r="J41" t="s">
        <v>24</v>
      </c>
      <c r="K41" t="s">
        <v>27</v>
      </c>
      <c r="L41" t="s">
        <v>267</v>
      </c>
      <c r="M41" t="s">
        <v>27</v>
      </c>
      <c r="N41" t="s">
        <v>27</v>
      </c>
      <c r="O41" t="s">
        <v>24</v>
      </c>
      <c r="P41" t="s">
        <v>88</v>
      </c>
      <c r="Q41" t="s">
        <v>27</v>
      </c>
      <c r="R41" t="s">
        <v>27</v>
      </c>
    </row>
    <row r="42" spans="1:18" x14ac:dyDescent="0.25">
      <c r="A42" t="s">
        <v>342</v>
      </c>
      <c r="B42" t="s">
        <v>176</v>
      </c>
      <c r="C42" t="s">
        <v>177</v>
      </c>
      <c r="D42">
        <v>3</v>
      </c>
      <c r="E42" t="s">
        <v>84</v>
      </c>
      <c r="F42">
        <v>7099966</v>
      </c>
      <c r="G42" t="s">
        <v>346</v>
      </c>
      <c r="H42" t="s">
        <v>347</v>
      </c>
      <c r="I42" t="s">
        <v>348</v>
      </c>
      <c r="J42" t="s">
        <v>24</v>
      </c>
      <c r="K42" t="s">
        <v>27</v>
      </c>
      <c r="L42" t="s">
        <v>267</v>
      </c>
      <c r="M42" t="s">
        <v>27</v>
      </c>
      <c r="N42" t="s">
        <v>27</v>
      </c>
      <c r="O42" t="s">
        <v>24</v>
      </c>
      <c r="P42" t="s">
        <v>88</v>
      </c>
      <c r="Q42" t="s">
        <v>27</v>
      </c>
      <c r="R42" t="s">
        <v>27</v>
      </c>
    </row>
    <row r="43" spans="1:18" x14ac:dyDescent="0.25">
      <c r="A43" t="s">
        <v>342</v>
      </c>
      <c r="B43" t="s">
        <v>186</v>
      </c>
      <c r="C43" t="s">
        <v>187</v>
      </c>
      <c r="D43">
        <v>7</v>
      </c>
      <c r="E43" t="s">
        <v>349</v>
      </c>
      <c r="F43">
        <v>7963780</v>
      </c>
      <c r="G43" t="s">
        <v>350</v>
      </c>
      <c r="H43" t="s">
        <v>351</v>
      </c>
      <c r="I43" t="s">
        <v>352</v>
      </c>
      <c r="J43" t="s">
        <v>24</v>
      </c>
      <c r="K43" t="s">
        <v>27</v>
      </c>
      <c r="L43" t="s">
        <v>267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</row>
    <row r="44" spans="1:18" x14ac:dyDescent="0.25">
      <c r="A44" t="s">
        <v>342</v>
      </c>
      <c r="B44" t="s">
        <v>42</v>
      </c>
      <c r="C44" t="s">
        <v>43</v>
      </c>
      <c r="D44">
        <v>1</v>
      </c>
      <c r="E44" t="s">
        <v>84</v>
      </c>
      <c r="F44">
        <v>8953048</v>
      </c>
      <c r="G44" t="s">
        <v>353</v>
      </c>
      <c r="H44" t="s">
        <v>344</v>
      </c>
      <c r="I44" t="s">
        <v>354</v>
      </c>
      <c r="J44" t="s">
        <v>24</v>
      </c>
      <c r="K44" t="s">
        <v>27</v>
      </c>
      <c r="L44" t="s">
        <v>267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</row>
    <row r="45" spans="1:18" x14ac:dyDescent="0.25">
      <c r="A45" t="s">
        <v>342</v>
      </c>
      <c r="B45" t="s">
        <v>47</v>
      </c>
      <c r="C45" t="s">
        <v>48</v>
      </c>
      <c r="D45">
        <v>3</v>
      </c>
      <c r="E45" t="s">
        <v>84</v>
      </c>
      <c r="F45">
        <v>9672622</v>
      </c>
      <c r="G45" t="s">
        <v>355</v>
      </c>
      <c r="H45" t="s">
        <v>347</v>
      </c>
      <c r="I45" t="s">
        <v>356</v>
      </c>
      <c r="J45" t="s">
        <v>24</v>
      </c>
      <c r="K45" t="s">
        <v>27</v>
      </c>
      <c r="L45" t="s">
        <v>267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t="s">
        <v>27</v>
      </c>
    </row>
    <row r="46" spans="1:18" x14ac:dyDescent="0.25">
      <c r="A46" t="s">
        <v>342</v>
      </c>
      <c r="B46" t="s">
        <v>52</v>
      </c>
      <c r="C46" t="s">
        <v>53</v>
      </c>
      <c r="D46">
        <v>3</v>
      </c>
      <c r="E46" t="s">
        <v>84</v>
      </c>
      <c r="F46">
        <v>9624386</v>
      </c>
      <c r="G46" t="s">
        <v>357</v>
      </c>
      <c r="H46" t="s">
        <v>347</v>
      </c>
      <c r="I46" t="s">
        <v>358</v>
      </c>
      <c r="J46" t="s">
        <v>24</v>
      </c>
      <c r="K46" t="s">
        <v>27</v>
      </c>
      <c r="L46" t="s">
        <v>267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t="s">
        <v>27</v>
      </c>
    </row>
    <row r="47" spans="1:18" x14ac:dyDescent="0.25">
      <c r="A47" t="s">
        <v>342</v>
      </c>
      <c r="B47" t="s">
        <v>57</v>
      </c>
      <c r="C47" t="s">
        <v>58</v>
      </c>
      <c r="D47">
        <v>1</v>
      </c>
      <c r="E47" t="s">
        <v>84</v>
      </c>
      <c r="F47">
        <v>11309014</v>
      </c>
      <c r="G47" t="s">
        <v>95</v>
      </c>
      <c r="H47" t="s">
        <v>344</v>
      </c>
      <c r="I47" t="s">
        <v>359</v>
      </c>
      <c r="J47" t="s">
        <v>24</v>
      </c>
      <c r="K47" t="s">
        <v>27</v>
      </c>
      <c r="L47" t="s">
        <v>267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t="s">
        <v>27</v>
      </c>
    </row>
    <row r="48" spans="1:18" x14ac:dyDescent="0.25">
      <c r="A48" t="s">
        <v>342</v>
      </c>
      <c r="B48" t="s">
        <v>98</v>
      </c>
      <c r="C48" s="68" t="s">
        <v>99</v>
      </c>
      <c r="D48">
        <v>1</v>
      </c>
      <c r="E48" t="s">
        <v>84</v>
      </c>
      <c r="F48">
        <v>10009300</v>
      </c>
      <c r="G48" t="s">
        <v>490</v>
      </c>
      <c r="H48" t="s">
        <v>640</v>
      </c>
      <c r="I48" t="s">
        <v>240</v>
      </c>
      <c r="J48" t="s">
        <v>24</v>
      </c>
      <c r="K48" t="s">
        <v>27</v>
      </c>
      <c r="L48" t="s">
        <v>267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t="s">
        <v>27</v>
      </c>
    </row>
    <row r="49" spans="1:18" x14ac:dyDescent="0.25">
      <c r="A49" t="s">
        <v>342</v>
      </c>
      <c r="B49" t="s">
        <v>111</v>
      </c>
      <c r="C49" t="s">
        <v>112</v>
      </c>
      <c r="D49">
        <v>1</v>
      </c>
      <c r="E49" t="s">
        <v>84</v>
      </c>
      <c r="F49">
        <v>9786650</v>
      </c>
      <c r="G49" t="s">
        <v>113</v>
      </c>
      <c r="H49" t="s">
        <v>344</v>
      </c>
      <c r="I49" t="s">
        <v>360</v>
      </c>
      <c r="J49" t="s">
        <v>24</v>
      </c>
      <c r="K49" t="s">
        <v>27</v>
      </c>
      <c r="L49" t="s">
        <v>267</v>
      </c>
      <c r="M49" t="s">
        <v>27</v>
      </c>
      <c r="N49" t="s">
        <v>27</v>
      </c>
      <c r="O49" t="s">
        <v>24</v>
      </c>
      <c r="P49" t="s">
        <v>88</v>
      </c>
      <c r="Q49" t="s">
        <v>27</v>
      </c>
      <c r="R49" t="s">
        <v>27</v>
      </c>
    </row>
    <row r="50" spans="1:18" x14ac:dyDescent="0.25">
      <c r="A50" t="s">
        <v>342</v>
      </c>
      <c r="B50" t="s">
        <v>62</v>
      </c>
      <c r="C50" t="s">
        <v>63</v>
      </c>
      <c r="D50">
        <v>196</v>
      </c>
      <c r="E50" t="s">
        <v>64</v>
      </c>
      <c r="F50">
        <v>9844928</v>
      </c>
      <c r="G50" t="s">
        <v>361</v>
      </c>
      <c r="H50" t="s">
        <v>66</v>
      </c>
      <c r="I50" t="s">
        <v>66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26</v>
      </c>
      <c r="Q50" t="s">
        <v>25</v>
      </c>
      <c r="R50" t="s">
        <v>25</v>
      </c>
    </row>
    <row r="51" spans="1:18" x14ac:dyDescent="0.25">
      <c r="A51" t="s">
        <v>342</v>
      </c>
      <c r="B51" t="s">
        <v>67</v>
      </c>
      <c r="C51" t="s">
        <v>68</v>
      </c>
      <c r="D51">
        <v>10</v>
      </c>
      <c r="E51">
        <v>30</v>
      </c>
      <c r="F51">
        <v>11719374</v>
      </c>
      <c r="G51" t="s">
        <v>362</v>
      </c>
      <c r="H51" t="s">
        <v>363</v>
      </c>
      <c r="I51" t="s">
        <v>364</v>
      </c>
      <c r="J51" t="s">
        <v>24</v>
      </c>
      <c r="K51" t="s">
        <v>27</v>
      </c>
      <c r="L51" t="s">
        <v>267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t="s">
        <v>27</v>
      </c>
    </row>
    <row r="52" spans="1:18" x14ac:dyDescent="0.25">
      <c r="A52" t="s">
        <v>342</v>
      </c>
      <c r="B52" t="s">
        <v>73</v>
      </c>
      <c r="C52" t="s">
        <v>74</v>
      </c>
      <c r="D52">
        <v>8</v>
      </c>
      <c r="E52">
        <v>25</v>
      </c>
      <c r="F52">
        <v>9058188</v>
      </c>
      <c r="G52" t="s">
        <v>365</v>
      </c>
      <c r="H52" t="s">
        <v>366</v>
      </c>
      <c r="I52" t="s">
        <v>367</v>
      </c>
      <c r="J52" t="s">
        <v>24</v>
      </c>
      <c r="K52" t="s">
        <v>25</v>
      </c>
      <c r="L52" t="s">
        <v>26</v>
      </c>
      <c r="M52" t="s">
        <v>25</v>
      </c>
      <c r="N52" t="s">
        <v>24</v>
      </c>
      <c r="O52" t="s">
        <v>27</v>
      </c>
      <c r="P52" t="s">
        <v>28</v>
      </c>
      <c r="Q52" t="s">
        <v>27</v>
      </c>
      <c r="R52" t="s">
        <v>29</v>
      </c>
    </row>
    <row r="53" spans="1:18" x14ac:dyDescent="0.25">
      <c r="A53" t="s">
        <v>342</v>
      </c>
      <c r="B53" t="s">
        <v>78</v>
      </c>
      <c r="C53" t="s">
        <v>79</v>
      </c>
      <c r="D53">
        <v>8</v>
      </c>
      <c r="E53">
        <v>75</v>
      </c>
      <c r="F53">
        <v>11857342</v>
      </c>
      <c r="G53" t="s">
        <v>368</v>
      </c>
      <c r="H53" t="s">
        <v>366</v>
      </c>
      <c r="I53" t="s">
        <v>369</v>
      </c>
      <c r="J53" t="s">
        <v>24</v>
      </c>
      <c r="K53" t="s">
        <v>27</v>
      </c>
      <c r="L53" t="s">
        <v>267</v>
      </c>
      <c r="M53" t="s">
        <v>27</v>
      </c>
      <c r="N53" t="s">
        <v>27</v>
      </c>
      <c r="O53" t="s">
        <v>24</v>
      </c>
      <c r="P53" t="s">
        <v>88</v>
      </c>
      <c r="Q53" t="s">
        <v>27</v>
      </c>
      <c r="R53" t="s">
        <v>27</v>
      </c>
    </row>
    <row r="54" spans="1:18" x14ac:dyDescent="0.25">
      <c r="A54" t="s">
        <v>370</v>
      </c>
      <c r="B54" t="s">
        <v>171</v>
      </c>
      <c r="C54" t="s">
        <v>172</v>
      </c>
      <c r="D54">
        <v>144</v>
      </c>
      <c r="E54" t="s">
        <v>371</v>
      </c>
      <c r="F54">
        <v>12309622</v>
      </c>
      <c r="G54" t="s">
        <v>372</v>
      </c>
      <c r="H54" t="s">
        <v>373</v>
      </c>
      <c r="I54" t="s">
        <v>374</v>
      </c>
      <c r="J54" t="s">
        <v>24</v>
      </c>
      <c r="K54" t="s">
        <v>25</v>
      </c>
      <c r="L54" t="s">
        <v>26</v>
      </c>
      <c r="M54" t="s">
        <v>25</v>
      </c>
      <c r="N54" t="s">
        <v>24</v>
      </c>
      <c r="O54" t="s">
        <v>27</v>
      </c>
      <c r="P54" t="s">
        <v>28</v>
      </c>
      <c r="Q54" t="s">
        <v>27</v>
      </c>
      <c r="R54" t="s">
        <v>29</v>
      </c>
    </row>
    <row r="55" spans="1:18" x14ac:dyDescent="0.25">
      <c r="A55" t="s">
        <v>370</v>
      </c>
      <c r="B55" t="s">
        <v>227</v>
      </c>
      <c r="C55" t="s">
        <v>228</v>
      </c>
      <c r="D55">
        <v>117</v>
      </c>
      <c r="E55" t="s">
        <v>375</v>
      </c>
      <c r="F55">
        <v>10479900</v>
      </c>
      <c r="G55" t="s">
        <v>376</v>
      </c>
      <c r="H55" t="s">
        <v>377</v>
      </c>
      <c r="I55" t="s">
        <v>378</v>
      </c>
      <c r="J55" t="s">
        <v>24</v>
      </c>
      <c r="K55" t="s">
        <v>25</v>
      </c>
      <c r="L55" t="s">
        <v>26</v>
      </c>
      <c r="M55" t="s">
        <v>25</v>
      </c>
      <c r="N55" t="s">
        <v>24</v>
      </c>
      <c r="O55" t="s">
        <v>27</v>
      </c>
      <c r="P55" t="s">
        <v>28</v>
      </c>
      <c r="Q55" t="s">
        <v>27</v>
      </c>
      <c r="R55" t="s">
        <v>29</v>
      </c>
    </row>
    <row r="56" spans="1:18" x14ac:dyDescent="0.25">
      <c r="A56" t="s">
        <v>370</v>
      </c>
      <c r="B56" t="s">
        <v>176</v>
      </c>
      <c r="C56" t="s">
        <v>177</v>
      </c>
      <c r="D56">
        <v>110</v>
      </c>
      <c r="E56" t="s">
        <v>379</v>
      </c>
      <c r="F56">
        <v>7099966</v>
      </c>
      <c r="G56" t="s">
        <v>380</v>
      </c>
      <c r="H56" t="s">
        <v>381</v>
      </c>
      <c r="I56" t="s">
        <v>382</v>
      </c>
      <c r="J56" t="s">
        <v>25</v>
      </c>
      <c r="K56" t="s">
        <v>24</v>
      </c>
      <c r="L56" t="s">
        <v>35</v>
      </c>
      <c r="M56" t="s">
        <v>25</v>
      </c>
      <c r="N56" t="s">
        <v>24</v>
      </c>
      <c r="O56" t="s">
        <v>27</v>
      </c>
      <c r="P56" t="s">
        <v>28</v>
      </c>
      <c r="Q56" t="s">
        <v>27</v>
      </c>
      <c r="R56" t="s">
        <v>29</v>
      </c>
    </row>
    <row r="57" spans="1:18" x14ac:dyDescent="0.25">
      <c r="A57" t="s">
        <v>370</v>
      </c>
      <c r="B57" t="s">
        <v>19</v>
      </c>
      <c r="C57" t="s">
        <v>20</v>
      </c>
      <c r="D57">
        <v>84</v>
      </c>
      <c r="E57" t="s">
        <v>383</v>
      </c>
      <c r="F57">
        <v>7043406</v>
      </c>
      <c r="G57" t="s">
        <v>384</v>
      </c>
      <c r="H57" t="s">
        <v>385</v>
      </c>
      <c r="I57" t="s">
        <v>386</v>
      </c>
      <c r="J57" t="s">
        <v>24</v>
      </c>
      <c r="K57" t="s">
        <v>25</v>
      </c>
      <c r="L57" t="s">
        <v>26</v>
      </c>
      <c r="M57" t="s">
        <v>25</v>
      </c>
      <c r="N57" t="s">
        <v>24</v>
      </c>
      <c r="O57" t="s">
        <v>27</v>
      </c>
      <c r="P57" t="s">
        <v>28</v>
      </c>
      <c r="Q57" t="s">
        <v>27</v>
      </c>
      <c r="R57" t="s">
        <v>29</v>
      </c>
    </row>
    <row r="58" spans="1:18" x14ac:dyDescent="0.25">
      <c r="A58" t="s">
        <v>370</v>
      </c>
      <c r="B58" t="s">
        <v>186</v>
      </c>
      <c r="C58" t="s">
        <v>187</v>
      </c>
      <c r="D58">
        <v>32</v>
      </c>
      <c r="E58">
        <v>0</v>
      </c>
      <c r="F58">
        <v>7963780</v>
      </c>
      <c r="G58" t="s">
        <v>387</v>
      </c>
      <c r="H58" t="s">
        <v>388</v>
      </c>
      <c r="I58" t="s">
        <v>389</v>
      </c>
      <c r="J58" t="s">
        <v>24</v>
      </c>
      <c r="K58" t="s">
        <v>25</v>
      </c>
      <c r="L58" t="s">
        <v>26</v>
      </c>
      <c r="M58" t="s">
        <v>25</v>
      </c>
      <c r="N58" t="s">
        <v>24</v>
      </c>
      <c r="O58" t="s">
        <v>27</v>
      </c>
      <c r="P58" t="s">
        <v>28</v>
      </c>
      <c r="Q58" t="s">
        <v>27</v>
      </c>
      <c r="R58" t="s">
        <v>29</v>
      </c>
    </row>
    <row r="59" spans="1:18" x14ac:dyDescent="0.25">
      <c r="A59" t="s">
        <v>370</v>
      </c>
      <c r="B59" t="s">
        <v>190</v>
      </c>
      <c r="C59" t="s">
        <v>191</v>
      </c>
      <c r="D59">
        <v>75</v>
      </c>
      <c r="E59" t="s">
        <v>390</v>
      </c>
      <c r="F59">
        <v>8587532</v>
      </c>
      <c r="G59" t="s">
        <v>391</v>
      </c>
      <c r="H59" t="s">
        <v>392</v>
      </c>
      <c r="I59" t="s">
        <v>393</v>
      </c>
      <c r="J59" t="s">
        <v>24</v>
      </c>
      <c r="K59" t="s">
        <v>25</v>
      </c>
      <c r="L59" t="s">
        <v>26</v>
      </c>
      <c r="M59" t="s">
        <v>25</v>
      </c>
      <c r="N59" t="s">
        <v>24</v>
      </c>
      <c r="O59" t="s">
        <v>27</v>
      </c>
      <c r="P59" t="s">
        <v>28</v>
      </c>
      <c r="Q59" t="s">
        <v>27</v>
      </c>
      <c r="R59" t="s">
        <v>29</v>
      </c>
    </row>
    <row r="60" spans="1:18" x14ac:dyDescent="0.25">
      <c r="A60" t="s">
        <v>370</v>
      </c>
      <c r="B60" t="s">
        <v>30</v>
      </c>
      <c r="C60" t="s">
        <v>31</v>
      </c>
      <c r="D60">
        <v>64</v>
      </c>
      <c r="E60" t="s">
        <v>394</v>
      </c>
      <c r="F60">
        <v>8867318</v>
      </c>
      <c r="G60" t="s">
        <v>395</v>
      </c>
      <c r="H60" t="s">
        <v>396</v>
      </c>
      <c r="I60" t="s">
        <v>397</v>
      </c>
      <c r="J60" t="s">
        <v>24</v>
      </c>
      <c r="K60" t="s">
        <v>25</v>
      </c>
      <c r="L60" t="s">
        <v>26</v>
      </c>
      <c r="M60" t="s">
        <v>25</v>
      </c>
      <c r="N60" t="s">
        <v>24</v>
      </c>
      <c r="O60" t="s">
        <v>27</v>
      </c>
      <c r="P60" t="s">
        <v>28</v>
      </c>
      <c r="Q60" t="s">
        <v>27</v>
      </c>
      <c r="R60" t="s">
        <v>29</v>
      </c>
    </row>
    <row r="61" spans="1:18" x14ac:dyDescent="0.25">
      <c r="A61" t="s">
        <v>370</v>
      </c>
      <c r="B61" t="s">
        <v>37</v>
      </c>
      <c r="C61" t="s">
        <v>38</v>
      </c>
      <c r="D61">
        <v>50</v>
      </c>
      <c r="E61">
        <v>4</v>
      </c>
      <c r="F61">
        <v>10560962</v>
      </c>
      <c r="G61" t="s">
        <v>398</v>
      </c>
      <c r="H61" t="s">
        <v>399</v>
      </c>
      <c r="I61" t="s">
        <v>400</v>
      </c>
      <c r="J61" t="s">
        <v>24</v>
      </c>
      <c r="K61" t="s">
        <v>25</v>
      </c>
      <c r="L61" t="s">
        <v>26</v>
      </c>
      <c r="M61" t="s">
        <v>25</v>
      </c>
      <c r="N61" t="s">
        <v>24</v>
      </c>
      <c r="O61" t="s">
        <v>27</v>
      </c>
      <c r="P61" t="s">
        <v>28</v>
      </c>
      <c r="Q61" t="s">
        <v>27</v>
      </c>
      <c r="R61" t="s">
        <v>29</v>
      </c>
    </row>
    <row r="62" spans="1:18" x14ac:dyDescent="0.25">
      <c r="A62" t="s">
        <v>370</v>
      </c>
      <c r="B62" t="s">
        <v>42</v>
      </c>
      <c r="C62" t="s">
        <v>43</v>
      </c>
      <c r="D62">
        <v>66</v>
      </c>
      <c r="E62" t="s">
        <v>401</v>
      </c>
      <c r="F62">
        <v>8953048</v>
      </c>
      <c r="G62" t="s">
        <v>402</v>
      </c>
      <c r="H62" t="s">
        <v>403</v>
      </c>
      <c r="I62" t="s">
        <v>404</v>
      </c>
      <c r="J62" t="s">
        <v>24</v>
      </c>
      <c r="K62" t="s">
        <v>25</v>
      </c>
      <c r="L62" t="s">
        <v>26</v>
      </c>
      <c r="M62" t="s">
        <v>25</v>
      </c>
      <c r="N62" t="s">
        <v>24</v>
      </c>
      <c r="O62" t="s">
        <v>27</v>
      </c>
      <c r="P62" t="s">
        <v>28</v>
      </c>
      <c r="Q62" t="s">
        <v>27</v>
      </c>
      <c r="R62" t="s">
        <v>29</v>
      </c>
    </row>
    <row r="63" spans="1:18" x14ac:dyDescent="0.25">
      <c r="A63" t="s">
        <v>370</v>
      </c>
      <c r="B63" t="s">
        <v>47</v>
      </c>
      <c r="C63" t="s">
        <v>48</v>
      </c>
      <c r="D63">
        <v>61</v>
      </c>
      <c r="E63" t="s">
        <v>405</v>
      </c>
      <c r="F63">
        <v>9672622</v>
      </c>
      <c r="G63" t="s">
        <v>406</v>
      </c>
      <c r="H63" t="s">
        <v>407</v>
      </c>
      <c r="I63" t="s">
        <v>408</v>
      </c>
      <c r="J63" t="s">
        <v>24</v>
      </c>
      <c r="K63" t="s">
        <v>25</v>
      </c>
      <c r="L63" t="s">
        <v>26</v>
      </c>
      <c r="M63" t="s">
        <v>25</v>
      </c>
      <c r="N63" t="s">
        <v>24</v>
      </c>
      <c r="O63" t="s">
        <v>27</v>
      </c>
      <c r="P63" t="s">
        <v>28</v>
      </c>
      <c r="Q63" t="s">
        <v>27</v>
      </c>
      <c r="R63" t="s">
        <v>29</v>
      </c>
    </row>
    <row r="64" spans="1:18" x14ac:dyDescent="0.25">
      <c r="A64" t="s">
        <v>370</v>
      </c>
      <c r="B64" t="s">
        <v>52</v>
      </c>
      <c r="C64" t="s">
        <v>53</v>
      </c>
      <c r="D64">
        <v>81</v>
      </c>
      <c r="E64" t="s">
        <v>409</v>
      </c>
      <c r="F64">
        <v>9624386</v>
      </c>
      <c r="G64" t="s">
        <v>410</v>
      </c>
      <c r="H64" t="s">
        <v>411</v>
      </c>
      <c r="I64" t="s">
        <v>412</v>
      </c>
      <c r="J64" t="s">
        <v>24</v>
      </c>
      <c r="K64" t="s">
        <v>25</v>
      </c>
      <c r="L64" t="s">
        <v>26</v>
      </c>
      <c r="M64" t="s">
        <v>25</v>
      </c>
      <c r="N64" t="s">
        <v>24</v>
      </c>
      <c r="O64" t="s">
        <v>27</v>
      </c>
      <c r="P64" t="s">
        <v>28</v>
      </c>
      <c r="Q64" t="s">
        <v>27</v>
      </c>
      <c r="R64" t="s">
        <v>29</v>
      </c>
    </row>
    <row r="65" spans="1:18" x14ac:dyDescent="0.25">
      <c r="A65" t="s">
        <v>370</v>
      </c>
      <c r="B65" t="s">
        <v>57</v>
      </c>
      <c r="C65" t="s">
        <v>58</v>
      </c>
      <c r="D65">
        <v>54</v>
      </c>
      <c r="E65" t="s">
        <v>413</v>
      </c>
      <c r="F65">
        <v>11309014</v>
      </c>
      <c r="G65" t="s">
        <v>414</v>
      </c>
      <c r="H65" t="s">
        <v>415</v>
      </c>
      <c r="I65" t="s">
        <v>416</v>
      </c>
      <c r="J65" t="s">
        <v>24</v>
      </c>
      <c r="K65" t="s">
        <v>25</v>
      </c>
      <c r="L65" t="s">
        <v>26</v>
      </c>
      <c r="M65" t="s">
        <v>25</v>
      </c>
      <c r="N65" t="s">
        <v>24</v>
      </c>
      <c r="O65" t="s">
        <v>27</v>
      </c>
      <c r="P65" t="s">
        <v>28</v>
      </c>
      <c r="Q65" t="s">
        <v>27</v>
      </c>
      <c r="R65" t="s">
        <v>29</v>
      </c>
    </row>
    <row r="66" spans="1:18" x14ac:dyDescent="0.25">
      <c r="A66" t="s">
        <v>370</v>
      </c>
      <c r="B66" t="s">
        <v>102</v>
      </c>
      <c r="C66" t="s">
        <v>103</v>
      </c>
      <c r="D66">
        <v>2621</v>
      </c>
      <c r="E66" t="s">
        <v>64</v>
      </c>
      <c r="F66">
        <v>7572832</v>
      </c>
      <c r="G66" t="s">
        <v>417</v>
      </c>
      <c r="H66" t="s">
        <v>66</v>
      </c>
      <c r="I66" t="s">
        <v>66</v>
      </c>
      <c r="J66" t="s">
        <v>25</v>
      </c>
      <c r="K66" t="s">
        <v>24</v>
      </c>
      <c r="L66" t="s">
        <v>35</v>
      </c>
      <c r="M66" t="s">
        <v>25</v>
      </c>
      <c r="N66" t="s">
        <v>25</v>
      </c>
      <c r="O66" t="s">
        <v>24</v>
      </c>
      <c r="P66" t="s">
        <v>35</v>
      </c>
      <c r="Q66" t="s">
        <v>25</v>
      </c>
      <c r="R66" t="s">
        <v>25</v>
      </c>
    </row>
    <row r="67" spans="1:18" x14ac:dyDescent="0.25">
      <c r="A67" t="s">
        <v>370</v>
      </c>
      <c r="B67" t="s">
        <v>106</v>
      </c>
      <c r="C67" t="s">
        <v>107</v>
      </c>
      <c r="D67">
        <v>5</v>
      </c>
      <c r="E67">
        <v>100</v>
      </c>
      <c r="F67">
        <v>9185130</v>
      </c>
      <c r="G67" t="s">
        <v>418</v>
      </c>
      <c r="H67" t="s">
        <v>419</v>
      </c>
      <c r="I67" t="s">
        <v>420</v>
      </c>
      <c r="J67" t="s">
        <v>24</v>
      </c>
      <c r="K67" t="s">
        <v>27</v>
      </c>
      <c r="L67" t="s">
        <v>267</v>
      </c>
      <c r="M67" t="s">
        <v>27</v>
      </c>
      <c r="N67" t="s">
        <v>27</v>
      </c>
      <c r="O67" t="s">
        <v>24</v>
      </c>
      <c r="P67" t="s">
        <v>88</v>
      </c>
      <c r="Q67" t="s">
        <v>27</v>
      </c>
      <c r="R67" t="s">
        <v>27</v>
      </c>
    </row>
    <row r="68" spans="1:18" x14ac:dyDescent="0.25">
      <c r="A68" t="s">
        <v>370</v>
      </c>
      <c r="B68" t="s">
        <v>111</v>
      </c>
      <c r="C68" t="s">
        <v>112</v>
      </c>
      <c r="D68">
        <v>24</v>
      </c>
      <c r="E68" t="s">
        <v>421</v>
      </c>
      <c r="F68">
        <v>9786650</v>
      </c>
      <c r="G68" t="s">
        <v>422</v>
      </c>
      <c r="H68" t="s">
        <v>423</v>
      </c>
      <c r="I68" t="s">
        <v>424</v>
      </c>
      <c r="J68" t="s">
        <v>24</v>
      </c>
      <c r="K68" t="s">
        <v>27</v>
      </c>
      <c r="L68" t="s">
        <v>267</v>
      </c>
      <c r="M68" t="s">
        <v>27</v>
      </c>
      <c r="N68" t="s">
        <v>27</v>
      </c>
      <c r="O68" t="s">
        <v>24</v>
      </c>
      <c r="P68" t="s">
        <v>88</v>
      </c>
      <c r="Q68" t="s">
        <v>27</v>
      </c>
      <c r="R68" t="s">
        <v>27</v>
      </c>
    </row>
    <row r="69" spans="1:18" x14ac:dyDescent="0.25">
      <c r="A69" t="s">
        <v>370</v>
      </c>
      <c r="B69" t="s">
        <v>62</v>
      </c>
      <c r="C69" t="s">
        <v>63</v>
      </c>
      <c r="D69">
        <v>247</v>
      </c>
      <c r="E69" t="s">
        <v>425</v>
      </c>
      <c r="F69">
        <v>9844928</v>
      </c>
      <c r="G69" t="s">
        <v>426</v>
      </c>
      <c r="H69" t="s">
        <v>427</v>
      </c>
      <c r="I69" t="s">
        <v>428</v>
      </c>
      <c r="J69" t="s">
        <v>24</v>
      </c>
      <c r="K69" t="s">
        <v>25</v>
      </c>
      <c r="L69" t="s">
        <v>429</v>
      </c>
      <c r="M69" t="s">
        <v>25</v>
      </c>
      <c r="N69" t="s">
        <v>27</v>
      </c>
      <c r="O69" t="s">
        <v>24</v>
      </c>
      <c r="P69" t="s">
        <v>88</v>
      </c>
      <c r="Q69" t="s">
        <v>27</v>
      </c>
      <c r="R69" t="s">
        <v>29</v>
      </c>
    </row>
    <row r="70" spans="1:18" x14ac:dyDescent="0.25">
      <c r="A70" t="s">
        <v>370</v>
      </c>
      <c r="B70" t="s">
        <v>67</v>
      </c>
      <c r="C70" t="s">
        <v>68</v>
      </c>
      <c r="D70">
        <v>33</v>
      </c>
      <c r="E70" t="s">
        <v>401</v>
      </c>
      <c r="F70">
        <v>11719374</v>
      </c>
      <c r="G70" t="s">
        <v>430</v>
      </c>
      <c r="H70" t="s">
        <v>431</v>
      </c>
      <c r="I70" t="s">
        <v>432</v>
      </c>
      <c r="J70" t="s">
        <v>24</v>
      </c>
      <c r="K70" t="s">
        <v>25</v>
      </c>
      <c r="L70" t="s">
        <v>26</v>
      </c>
      <c r="M70" t="s">
        <v>25</v>
      </c>
      <c r="N70" t="s">
        <v>24</v>
      </c>
      <c r="O70" t="s">
        <v>27</v>
      </c>
      <c r="P70" t="s">
        <v>28</v>
      </c>
      <c r="Q70" t="s">
        <v>27</v>
      </c>
      <c r="R70" t="s">
        <v>29</v>
      </c>
    </row>
    <row r="71" spans="1:18" x14ac:dyDescent="0.25">
      <c r="A71" t="s">
        <v>370</v>
      </c>
      <c r="B71" t="s">
        <v>73</v>
      </c>
      <c r="C71" t="s">
        <v>74</v>
      </c>
      <c r="D71">
        <v>12</v>
      </c>
      <c r="E71">
        <v>25</v>
      </c>
      <c r="F71">
        <v>9058188</v>
      </c>
      <c r="G71" t="s">
        <v>433</v>
      </c>
      <c r="H71" t="s">
        <v>434</v>
      </c>
      <c r="I71" t="s">
        <v>435</v>
      </c>
      <c r="J71" t="s">
        <v>24</v>
      </c>
      <c r="K71" t="s">
        <v>25</v>
      </c>
      <c r="L71" t="s">
        <v>26</v>
      </c>
      <c r="M71" t="s">
        <v>25</v>
      </c>
      <c r="N71" t="s">
        <v>24</v>
      </c>
      <c r="O71" t="s">
        <v>27</v>
      </c>
      <c r="P71" t="s">
        <v>28</v>
      </c>
      <c r="Q71" t="s">
        <v>27</v>
      </c>
      <c r="R71" t="s">
        <v>29</v>
      </c>
    </row>
    <row r="72" spans="1:18" x14ac:dyDescent="0.25">
      <c r="A72" t="s">
        <v>370</v>
      </c>
      <c r="B72" t="s">
        <v>78</v>
      </c>
      <c r="C72" t="s">
        <v>79</v>
      </c>
      <c r="D72">
        <v>23</v>
      </c>
      <c r="E72" t="s">
        <v>436</v>
      </c>
      <c r="F72">
        <v>11857342</v>
      </c>
      <c r="G72" t="s">
        <v>437</v>
      </c>
      <c r="H72" t="s">
        <v>438</v>
      </c>
      <c r="I72" t="s">
        <v>439</v>
      </c>
      <c r="J72" t="s">
        <v>24</v>
      </c>
      <c r="K72" t="s">
        <v>27</v>
      </c>
      <c r="L72" t="s">
        <v>267</v>
      </c>
      <c r="M72" t="s">
        <v>27</v>
      </c>
      <c r="N72" t="s">
        <v>27</v>
      </c>
      <c r="O72" t="s">
        <v>24</v>
      </c>
      <c r="P72" t="s">
        <v>88</v>
      </c>
      <c r="Q72" t="s">
        <v>27</v>
      </c>
      <c r="R72" t="s">
        <v>27</v>
      </c>
    </row>
    <row r="73" spans="1:18" x14ac:dyDescent="0.25">
      <c r="A73" t="s">
        <v>440</v>
      </c>
      <c r="B73" t="s">
        <v>171</v>
      </c>
      <c r="C73" t="s">
        <v>172</v>
      </c>
      <c r="D73">
        <v>8</v>
      </c>
      <c r="E73">
        <v>25</v>
      </c>
      <c r="F73">
        <v>12309622</v>
      </c>
      <c r="G73" t="s">
        <v>441</v>
      </c>
      <c r="H73" t="s">
        <v>442</v>
      </c>
      <c r="I73" t="s">
        <v>443</v>
      </c>
      <c r="J73" t="s">
        <v>24</v>
      </c>
      <c r="K73" t="s">
        <v>25</v>
      </c>
      <c r="L73" t="s">
        <v>26</v>
      </c>
      <c r="M73" t="s">
        <v>25</v>
      </c>
      <c r="N73" t="s">
        <v>24</v>
      </c>
      <c r="O73" t="s">
        <v>27</v>
      </c>
      <c r="P73" t="s">
        <v>28</v>
      </c>
      <c r="Q73" t="s">
        <v>27</v>
      </c>
      <c r="R73" t="s">
        <v>29</v>
      </c>
    </row>
    <row r="74" spans="1:18" x14ac:dyDescent="0.25">
      <c r="A74" t="s">
        <v>440</v>
      </c>
      <c r="B74" t="s">
        <v>227</v>
      </c>
      <c r="C74" t="s">
        <v>228</v>
      </c>
      <c r="D74">
        <v>125</v>
      </c>
      <c r="E74" t="s">
        <v>444</v>
      </c>
      <c r="F74">
        <v>10479900</v>
      </c>
      <c r="G74" t="s">
        <v>445</v>
      </c>
      <c r="H74" t="s">
        <v>446</v>
      </c>
      <c r="I74" t="s">
        <v>447</v>
      </c>
      <c r="J74" t="s">
        <v>24</v>
      </c>
      <c r="K74" t="s">
        <v>27</v>
      </c>
      <c r="L74" t="s">
        <v>267</v>
      </c>
      <c r="M74" t="s">
        <v>27</v>
      </c>
      <c r="N74" t="s">
        <v>27</v>
      </c>
      <c r="O74" t="s">
        <v>24</v>
      </c>
      <c r="P74" t="s">
        <v>88</v>
      </c>
      <c r="Q74" t="s">
        <v>27</v>
      </c>
      <c r="R74" t="s">
        <v>27</v>
      </c>
    </row>
    <row r="75" spans="1:18" x14ac:dyDescent="0.25">
      <c r="A75" t="s">
        <v>440</v>
      </c>
      <c r="B75" t="s">
        <v>176</v>
      </c>
      <c r="C75" t="s">
        <v>177</v>
      </c>
      <c r="D75">
        <v>113</v>
      </c>
      <c r="E75" t="s">
        <v>448</v>
      </c>
      <c r="F75">
        <v>7099966</v>
      </c>
      <c r="G75" t="s">
        <v>449</v>
      </c>
      <c r="H75" t="s">
        <v>450</v>
      </c>
      <c r="I75" t="s">
        <v>451</v>
      </c>
      <c r="J75" t="s">
        <v>24</v>
      </c>
      <c r="K75" t="s">
        <v>25</v>
      </c>
      <c r="L75" t="s">
        <v>429</v>
      </c>
      <c r="M75" t="s">
        <v>25</v>
      </c>
      <c r="N75" t="s">
        <v>27</v>
      </c>
      <c r="O75" t="s">
        <v>24</v>
      </c>
      <c r="P75" t="s">
        <v>88</v>
      </c>
      <c r="Q75" t="s">
        <v>27</v>
      </c>
      <c r="R75" t="s">
        <v>29</v>
      </c>
    </row>
    <row r="76" spans="1:18" x14ac:dyDescent="0.25">
      <c r="A76" t="s">
        <v>440</v>
      </c>
      <c r="B76" t="s">
        <v>19</v>
      </c>
      <c r="C76" t="s">
        <v>20</v>
      </c>
      <c r="D76">
        <v>185</v>
      </c>
      <c r="E76" t="s">
        <v>452</v>
      </c>
      <c r="F76">
        <v>7043406</v>
      </c>
      <c r="G76" t="s">
        <v>453</v>
      </c>
      <c r="H76" t="s">
        <v>454</v>
      </c>
      <c r="I76" t="s">
        <v>455</v>
      </c>
      <c r="J76" t="s">
        <v>24</v>
      </c>
      <c r="K76" t="s">
        <v>25</v>
      </c>
      <c r="L76" t="s">
        <v>429</v>
      </c>
      <c r="M76" t="s">
        <v>25</v>
      </c>
      <c r="N76" t="s">
        <v>27</v>
      </c>
      <c r="O76" t="s">
        <v>24</v>
      </c>
      <c r="P76" t="s">
        <v>88</v>
      </c>
      <c r="Q76" t="s">
        <v>27</v>
      </c>
      <c r="R76" t="s">
        <v>29</v>
      </c>
    </row>
    <row r="77" spans="1:18" x14ac:dyDescent="0.25">
      <c r="A77" t="s">
        <v>440</v>
      </c>
      <c r="B77" t="s">
        <v>186</v>
      </c>
      <c r="C77" t="s">
        <v>187</v>
      </c>
      <c r="D77">
        <v>13</v>
      </c>
      <c r="E77" t="s">
        <v>456</v>
      </c>
      <c r="F77">
        <v>7963780</v>
      </c>
      <c r="G77" t="s">
        <v>457</v>
      </c>
      <c r="H77" t="s">
        <v>458</v>
      </c>
      <c r="I77" t="s">
        <v>459</v>
      </c>
      <c r="J77" t="s">
        <v>24</v>
      </c>
      <c r="K77" t="s">
        <v>27</v>
      </c>
      <c r="L77" t="s">
        <v>267</v>
      </c>
      <c r="M77" t="s">
        <v>27</v>
      </c>
      <c r="N77" t="s">
        <v>27</v>
      </c>
      <c r="O77" t="s">
        <v>24</v>
      </c>
      <c r="P77" t="s">
        <v>88</v>
      </c>
      <c r="Q77" t="s">
        <v>27</v>
      </c>
      <c r="R77" t="s">
        <v>27</v>
      </c>
    </row>
    <row r="78" spans="1:18" x14ac:dyDescent="0.25">
      <c r="A78" t="s">
        <v>440</v>
      </c>
      <c r="B78" t="s">
        <v>190</v>
      </c>
      <c r="C78" t="s">
        <v>191</v>
      </c>
      <c r="D78">
        <v>5508</v>
      </c>
      <c r="E78" t="s">
        <v>64</v>
      </c>
      <c r="F78">
        <v>8587532</v>
      </c>
      <c r="G78" t="s">
        <v>460</v>
      </c>
      <c r="H78" t="s">
        <v>66</v>
      </c>
      <c r="I78" t="s">
        <v>66</v>
      </c>
      <c r="J78" t="s">
        <v>25</v>
      </c>
      <c r="K78" t="s">
        <v>24</v>
      </c>
      <c r="L78" t="s">
        <v>35</v>
      </c>
      <c r="M78" t="s">
        <v>25</v>
      </c>
      <c r="N78" t="s">
        <v>25</v>
      </c>
      <c r="O78" t="s">
        <v>24</v>
      </c>
      <c r="P78" t="s">
        <v>35</v>
      </c>
      <c r="Q78" t="s">
        <v>25</v>
      </c>
      <c r="R78" t="s">
        <v>25</v>
      </c>
    </row>
    <row r="79" spans="1:18" x14ac:dyDescent="0.25">
      <c r="A79" t="s">
        <v>440</v>
      </c>
      <c r="B79" t="s">
        <v>30</v>
      </c>
      <c r="C79" t="s">
        <v>31</v>
      </c>
      <c r="D79">
        <v>1695</v>
      </c>
      <c r="E79" t="s">
        <v>461</v>
      </c>
      <c r="F79">
        <v>8867318</v>
      </c>
      <c r="G79" t="s">
        <v>462</v>
      </c>
      <c r="H79" t="s">
        <v>463</v>
      </c>
      <c r="I79" t="s">
        <v>464</v>
      </c>
      <c r="J79" t="s">
        <v>25</v>
      </c>
      <c r="K79" t="s">
        <v>24</v>
      </c>
      <c r="L79" t="s">
        <v>35</v>
      </c>
      <c r="M79" t="s">
        <v>25</v>
      </c>
      <c r="N79" t="s">
        <v>24</v>
      </c>
      <c r="O79" t="s">
        <v>25</v>
      </c>
      <c r="P79" t="s">
        <v>36</v>
      </c>
      <c r="Q79" t="s">
        <v>25</v>
      </c>
      <c r="R79" t="s">
        <v>25</v>
      </c>
    </row>
    <row r="80" spans="1:18" x14ac:dyDescent="0.25">
      <c r="A80" t="s">
        <v>440</v>
      </c>
      <c r="B80" t="s">
        <v>37</v>
      </c>
      <c r="C80" t="s">
        <v>38</v>
      </c>
      <c r="D80">
        <v>890</v>
      </c>
      <c r="E80" t="s">
        <v>465</v>
      </c>
      <c r="F80">
        <v>10560962</v>
      </c>
      <c r="G80" t="s">
        <v>466</v>
      </c>
      <c r="H80" t="s">
        <v>467</v>
      </c>
      <c r="I80" t="s">
        <v>468</v>
      </c>
      <c r="J80" t="s">
        <v>25</v>
      </c>
      <c r="K80" t="s">
        <v>24</v>
      </c>
      <c r="L80" t="s">
        <v>35</v>
      </c>
      <c r="M80" t="s">
        <v>25</v>
      </c>
      <c r="N80" t="s">
        <v>24</v>
      </c>
      <c r="O80" t="s">
        <v>25</v>
      </c>
      <c r="P80" t="s">
        <v>36</v>
      </c>
      <c r="Q80" t="s">
        <v>25</v>
      </c>
      <c r="R80" t="s">
        <v>25</v>
      </c>
    </row>
    <row r="81" spans="1:18" x14ac:dyDescent="0.25">
      <c r="A81" t="s">
        <v>440</v>
      </c>
      <c r="B81" t="s">
        <v>42</v>
      </c>
      <c r="C81" t="s">
        <v>43</v>
      </c>
      <c r="D81">
        <v>1622</v>
      </c>
      <c r="E81" t="s">
        <v>469</v>
      </c>
      <c r="F81">
        <v>8953048</v>
      </c>
      <c r="G81" t="s">
        <v>470</v>
      </c>
      <c r="H81" t="s">
        <v>471</v>
      </c>
      <c r="I81" t="s">
        <v>472</v>
      </c>
      <c r="J81" t="s">
        <v>25</v>
      </c>
      <c r="K81" t="s">
        <v>24</v>
      </c>
      <c r="L81" t="s">
        <v>35</v>
      </c>
      <c r="M81" t="s">
        <v>25</v>
      </c>
      <c r="N81" t="s">
        <v>24</v>
      </c>
      <c r="O81" t="s">
        <v>25</v>
      </c>
      <c r="P81" t="s">
        <v>36</v>
      </c>
      <c r="Q81" t="s">
        <v>25</v>
      </c>
      <c r="R81" t="s">
        <v>25</v>
      </c>
    </row>
    <row r="82" spans="1:18" x14ac:dyDescent="0.25">
      <c r="A82" t="s">
        <v>440</v>
      </c>
      <c r="B82" t="s">
        <v>47</v>
      </c>
      <c r="C82" t="s">
        <v>48</v>
      </c>
      <c r="D82">
        <v>14</v>
      </c>
      <c r="E82" t="s">
        <v>473</v>
      </c>
      <c r="F82">
        <v>9672622</v>
      </c>
      <c r="G82" t="s">
        <v>324</v>
      </c>
      <c r="H82" t="s">
        <v>474</v>
      </c>
      <c r="I82" t="s">
        <v>475</v>
      </c>
      <c r="J82" t="s">
        <v>24</v>
      </c>
      <c r="K82" t="s">
        <v>27</v>
      </c>
      <c r="L82" t="s">
        <v>267</v>
      </c>
      <c r="M82" t="s">
        <v>27</v>
      </c>
      <c r="N82" t="s">
        <v>27</v>
      </c>
      <c r="O82" t="s">
        <v>24</v>
      </c>
      <c r="P82" t="s">
        <v>88</v>
      </c>
      <c r="Q82" t="s">
        <v>27</v>
      </c>
      <c r="R82" t="s">
        <v>27</v>
      </c>
    </row>
    <row r="83" spans="1:18" x14ac:dyDescent="0.25">
      <c r="A83" t="s">
        <v>440</v>
      </c>
      <c r="B83" t="s">
        <v>52</v>
      </c>
      <c r="C83" t="s">
        <v>53</v>
      </c>
      <c r="D83">
        <v>2995</v>
      </c>
      <c r="E83" t="s">
        <v>476</v>
      </c>
      <c r="F83">
        <v>9624386</v>
      </c>
      <c r="G83" t="s">
        <v>477</v>
      </c>
      <c r="H83" t="s">
        <v>478</v>
      </c>
      <c r="I83" t="s">
        <v>479</v>
      </c>
      <c r="J83" t="s">
        <v>25</v>
      </c>
      <c r="K83" t="s">
        <v>24</v>
      </c>
      <c r="L83" t="s">
        <v>35</v>
      </c>
      <c r="M83" t="s">
        <v>25</v>
      </c>
      <c r="N83" t="s">
        <v>24</v>
      </c>
      <c r="O83" t="s">
        <v>25</v>
      </c>
      <c r="P83" t="s">
        <v>36</v>
      </c>
      <c r="Q83" t="s">
        <v>25</v>
      </c>
      <c r="R83" t="s">
        <v>25</v>
      </c>
    </row>
    <row r="84" spans="1:18" x14ac:dyDescent="0.25">
      <c r="A84" t="s">
        <v>440</v>
      </c>
      <c r="B84" t="s">
        <v>57</v>
      </c>
      <c r="C84" t="s">
        <v>58</v>
      </c>
      <c r="D84">
        <v>1679</v>
      </c>
      <c r="E84" t="s">
        <v>480</v>
      </c>
      <c r="F84">
        <v>11309014</v>
      </c>
      <c r="G84" t="s">
        <v>481</v>
      </c>
      <c r="H84" t="s">
        <v>482</v>
      </c>
      <c r="I84" t="s">
        <v>483</v>
      </c>
      <c r="J84" t="s">
        <v>25</v>
      </c>
      <c r="K84" t="s">
        <v>24</v>
      </c>
      <c r="L84" t="s">
        <v>35</v>
      </c>
      <c r="M84" t="s">
        <v>25</v>
      </c>
      <c r="N84" t="s">
        <v>24</v>
      </c>
      <c r="O84" t="s">
        <v>25</v>
      </c>
      <c r="P84" t="s">
        <v>36</v>
      </c>
      <c r="Q84" t="s">
        <v>25</v>
      </c>
      <c r="R84" t="s">
        <v>25</v>
      </c>
    </row>
    <row r="85" spans="1:18" x14ac:dyDescent="0.25">
      <c r="A85" t="s">
        <v>440</v>
      </c>
      <c r="B85" t="s">
        <v>98</v>
      </c>
      <c r="C85" t="s">
        <v>99</v>
      </c>
      <c r="D85">
        <v>1122</v>
      </c>
      <c r="E85">
        <v>0</v>
      </c>
      <c r="F85">
        <v>10009300</v>
      </c>
      <c r="G85" t="s">
        <v>484</v>
      </c>
      <c r="H85" t="s">
        <v>485</v>
      </c>
      <c r="I85" t="s">
        <v>486</v>
      </c>
      <c r="J85" t="s">
        <v>25</v>
      </c>
      <c r="K85" t="s">
        <v>24</v>
      </c>
      <c r="L85" t="s">
        <v>35</v>
      </c>
      <c r="M85" t="s">
        <v>25</v>
      </c>
      <c r="N85" t="s">
        <v>24</v>
      </c>
      <c r="O85" t="s">
        <v>25</v>
      </c>
      <c r="P85" t="s">
        <v>36</v>
      </c>
      <c r="Q85" t="s">
        <v>25</v>
      </c>
      <c r="R85" t="s">
        <v>25</v>
      </c>
    </row>
    <row r="86" spans="1:18" x14ac:dyDescent="0.25">
      <c r="A86" t="s">
        <v>440</v>
      </c>
      <c r="B86" t="s">
        <v>102</v>
      </c>
      <c r="C86" t="s">
        <v>103</v>
      </c>
      <c r="D86">
        <v>15</v>
      </c>
      <c r="E86">
        <v>40</v>
      </c>
      <c r="F86">
        <v>7572832</v>
      </c>
      <c r="G86" t="s">
        <v>487</v>
      </c>
      <c r="H86" t="s">
        <v>488</v>
      </c>
      <c r="I86" t="s">
        <v>489</v>
      </c>
      <c r="J86" t="s">
        <v>24</v>
      </c>
      <c r="K86" t="s">
        <v>27</v>
      </c>
      <c r="L86" t="s">
        <v>267</v>
      </c>
      <c r="M86" t="s">
        <v>27</v>
      </c>
      <c r="N86" t="s">
        <v>27</v>
      </c>
      <c r="O86" t="s">
        <v>24</v>
      </c>
      <c r="P86" t="s">
        <v>88</v>
      </c>
      <c r="Q86" t="s">
        <v>27</v>
      </c>
      <c r="R86" t="s">
        <v>27</v>
      </c>
    </row>
    <row r="87" spans="1:18" x14ac:dyDescent="0.25">
      <c r="A87" t="s">
        <v>440</v>
      </c>
      <c r="B87" t="s">
        <v>106</v>
      </c>
      <c r="C87" t="s">
        <v>107</v>
      </c>
      <c r="D87">
        <v>1</v>
      </c>
      <c r="E87" t="s">
        <v>84</v>
      </c>
      <c r="F87">
        <v>9185130</v>
      </c>
      <c r="G87" t="s">
        <v>490</v>
      </c>
      <c r="H87" t="s">
        <v>491</v>
      </c>
      <c r="I87" t="s">
        <v>492</v>
      </c>
      <c r="J87" t="s">
        <v>27</v>
      </c>
      <c r="K87" t="s">
        <v>24</v>
      </c>
      <c r="L87" t="s">
        <v>88</v>
      </c>
      <c r="M87" t="s">
        <v>27</v>
      </c>
      <c r="N87" t="s">
        <v>27</v>
      </c>
      <c r="O87" t="s">
        <v>24</v>
      </c>
      <c r="P87" t="s">
        <v>88</v>
      </c>
      <c r="Q87" t="s">
        <v>27</v>
      </c>
      <c r="R87" t="s">
        <v>27</v>
      </c>
    </row>
    <row r="88" spans="1:18" x14ac:dyDescent="0.25">
      <c r="A88" t="s">
        <v>440</v>
      </c>
      <c r="B88" t="s">
        <v>111</v>
      </c>
      <c r="C88" t="s">
        <v>112</v>
      </c>
      <c r="D88">
        <v>20</v>
      </c>
      <c r="E88">
        <v>55</v>
      </c>
      <c r="F88">
        <v>9786650</v>
      </c>
      <c r="G88" t="s">
        <v>493</v>
      </c>
      <c r="H88" t="s">
        <v>494</v>
      </c>
      <c r="I88" t="s">
        <v>495</v>
      </c>
      <c r="J88" t="s">
        <v>24</v>
      </c>
      <c r="K88" t="s">
        <v>27</v>
      </c>
      <c r="L88" t="s">
        <v>267</v>
      </c>
      <c r="M88" t="s">
        <v>27</v>
      </c>
      <c r="N88" t="s">
        <v>27</v>
      </c>
      <c r="O88" t="s">
        <v>24</v>
      </c>
      <c r="P88" t="s">
        <v>88</v>
      </c>
      <c r="Q88" t="s">
        <v>27</v>
      </c>
      <c r="R88" t="s">
        <v>27</v>
      </c>
    </row>
    <row r="89" spans="1:18" x14ac:dyDescent="0.25">
      <c r="A89" t="s">
        <v>440</v>
      </c>
      <c r="B89" t="s">
        <v>62</v>
      </c>
      <c r="C89" t="s">
        <v>63</v>
      </c>
      <c r="D89">
        <v>115</v>
      </c>
      <c r="E89" t="s">
        <v>496</v>
      </c>
      <c r="F89">
        <v>9844928</v>
      </c>
      <c r="G89" t="s">
        <v>497</v>
      </c>
      <c r="H89" t="s">
        <v>498</v>
      </c>
      <c r="I89" t="s">
        <v>499</v>
      </c>
      <c r="J89" t="s">
        <v>24</v>
      </c>
      <c r="K89" t="s">
        <v>27</v>
      </c>
      <c r="L89" t="s">
        <v>267</v>
      </c>
      <c r="M89" t="s">
        <v>27</v>
      </c>
      <c r="N89" t="s">
        <v>27</v>
      </c>
      <c r="O89" t="s">
        <v>24</v>
      </c>
      <c r="P89" t="s">
        <v>88</v>
      </c>
      <c r="Q89" t="s">
        <v>27</v>
      </c>
      <c r="R89" t="s">
        <v>27</v>
      </c>
    </row>
    <row r="90" spans="1:18" x14ac:dyDescent="0.25">
      <c r="A90" t="s">
        <v>440</v>
      </c>
      <c r="B90" t="s">
        <v>67</v>
      </c>
      <c r="C90" t="s">
        <v>68</v>
      </c>
      <c r="D90">
        <v>324</v>
      </c>
      <c r="E90" t="s">
        <v>500</v>
      </c>
      <c r="F90">
        <v>11719374</v>
      </c>
      <c r="G90" t="s">
        <v>501</v>
      </c>
      <c r="H90" t="s">
        <v>502</v>
      </c>
      <c r="I90" t="s">
        <v>503</v>
      </c>
      <c r="J90" t="s">
        <v>24</v>
      </c>
      <c r="K90" t="s">
        <v>25</v>
      </c>
      <c r="L90" t="s">
        <v>429</v>
      </c>
      <c r="M90" t="s">
        <v>25</v>
      </c>
      <c r="N90" t="s">
        <v>24</v>
      </c>
      <c r="O90" t="s">
        <v>27</v>
      </c>
      <c r="P90" t="s">
        <v>504</v>
      </c>
      <c r="Q90" t="s">
        <v>27</v>
      </c>
      <c r="R90" t="s">
        <v>29</v>
      </c>
    </row>
    <row r="91" spans="1:18" x14ac:dyDescent="0.25">
      <c r="A91" t="s">
        <v>440</v>
      </c>
      <c r="B91" t="s">
        <v>126</v>
      </c>
      <c r="C91" t="s">
        <v>127</v>
      </c>
      <c r="D91">
        <v>1</v>
      </c>
      <c r="E91" t="s">
        <v>84</v>
      </c>
      <c r="F91">
        <v>10510534</v>
      </c>
      <c r="G91" t="s">
        <v>505</v>
      </c>
      <c r="H91" t="s">
        <v>491</v>
      </c>
      <c r="I91" t="s">
        <v>506</v>
      </c>
      <c r="J91" t="s">
        <v>27</v>
      </c>
      <c r="K91" t="s">
        <v>24</v>
      </c>
      <c r="L91" t="s">
        <v>88</v>
      </c>
      <c r="M91" t="s">
        <v>27</v>
      </c>
      <c r="N91" t="s">
        <v>27</v>
      </c>
      <c r="O91" t="s">
        <v>24</v>
      </c>
      <c r="P91" t="s">
        <v>88</v>
      </c>
      <c r="Q91" t="s">
        <v>27</v>
      </c>
      <c r="R91" t="s">
        <v>27</v>
      </c>
    </row>
    <row r="92" spans="1:18" x14ac:dyDescent="0.25">
      <c r="A92" t="s">
        <v>440</v>
      </c>
      <c r="B92" t="s">
        <v>138</v>
      </c>
      <c r="C92" t="s">
        <v>139</v>
      </c>
      <c r="D92">
        <v>2256</v>
      </c>
      <c r="E92" t="s">
        <v>507</v>
      </c>
      <c r="F92">
        <v>9008568</v>
      </c>
      <c r="G92" t="s">
        <v>508</v>
      </c>
      <c r="H92" t="s">
        <v>509</v>
      </c>
      <c r="I92" t="s">
        <v>510</v>
      </c>
      <c r="J92" t="s">
        <v>25</v>
      </c>
      <c r="K92" t="s">
        <v>24</v>
      </c>
      <c r="L92" t="s">
        <v>35</v>
      </c>
      <c r="M92" t="s">
        <v>25</v>
      </c>
      <c r="N92" t="s">
        <v>24</v>
      </c>
      <c r="O92" t="s">
        <v>25</v>
      </c>
      <c r="P92" t="s">
        <v>36</v>
      </c>
      <c r="Q92" t="s">
        <v>25</v>
      </c>
      <c r="R92" t="s">
        <v>25</v>
      </c>
    </row>
    <row r="93" spans="1:18" x14ac:dyDescent="0.25">
      <c r="A93" t="s">
        <v>440</v>
      </c>
      <c r="B93" t="s">
        <v>73</v>
      </c>
      <c r="C93" t="s">
        <v>74</v>
      </c>
      <c r="D93">
        <v>882</v>
      </c>
      <c r="E93" t="s">
        <v>511</v>
      </c>
      <c r="F93">
        <v>9058188</v>
      </c>
      <c r="G93" t="s">
        <v>512</v>
      </c>
      <c r="H93" t="s">
        <v>513</v>
      </c>
      <c r="I93" t="s">
        <v>514</v>
      </c>
      <c r="J93" t="s">
        <v>25</v>
      </c>
      <c r="K93" t="s">
        <v>24</v>
      </c>
      <c r="L93" t="s">
        <v>35</v>
      </c>
      <c r="M93" t="s">
        <v>25</v>
      </c>
      <c r="N93" t="s">
        <v>24</v>
      </c>
      <c r="O93" t="s">
        <v>25</v>
      </c>
      <c r="P93" t="s">
        <v>36</v>
      </c>
      <c r="Q93" t="s">
        <v>25</v>
      </c>
      <c r="R93" t="s">
        <v>25</v>
      </c>
    </row>
    <row r="94" spans="1:18" x14ac:dyDescent="0.25">
      <c r="A94" t="s">
        <v>440</v>
      </c>
      <c r="B94" t="s">
        <v>78</v>
      </c>
      <c r="C94" t="s">
        <v>79</v>
      </c>
      <c r="D94">
        <v>601</v>
      </c>
      <c r="E94" t="s">
        <v>515</v>
      </c>
      <c r="F94">
        <v>11857342</v>
      </c>
      <c r="G94" t="s">
        <v>516</v>
      </c>
      <c r="H94" t="s">
        <v>517</v>
      </c>
      <c r="I94" t="s">
        <v>518</v>
      </c>
      <c r="J94" t="s">
        <v>24</v>
      </c>
      <c r="K94" t="s">
        <v>25</v>
      </c>
      <c r="L94" t="s">
        <v>429</v>
      </c>
      <c r="M94" t="s">
        <v>25</v>
      </c>
      <c r="N94" t="s">
        <v>24</v>
      </c>
      <c r="O94" t="s">
        <v>27</v>
      </c>
      <c r="P94" t="s">
        <v>504</v>
      </c>
      <c r="Q94" t="s">
        <v>27</v>
      </c>
      <c r="R9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B4E7-657D-43EC-9A05-1F1B0C1BFCE4}">
  <dimension ref="A1:T100"/>
  <sheetViews>
    <sheetView workbookViewId="0">
      <selection activeCell="C11" activeCellId="6" sqref="C51:C52 C43:C48 C35:C40 C28:C30 C26 C14:C19 C11"/>
    </sheetView>
  </sheetViews>
  <sheetFormatPr defaultRowHeight="15" x14ac:dyDescent="0.25"/>
  <cols>
    <col min="2" max="2" width="24.140625" bestFit="1" customWidth="1"/>
    <col min="20" max="20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18</v>
      </c>
      <c r="B2" t="s">
        <v>73</v>
      </c>
      <c r="C2" s="66" t="s">
        <v>74</v>
      </c>
      <c r="D2">
        <v>807</v>
      </c>
      <c r="E2">
        <v>0</v>
      </c>
      <c r="F2">
        <v>9058188</v>
      </c>
      <c r="G2" t="s">
        <v>75</v>
      </c>
      <c r="H2" t="s">
        <v>560</v>
      </c>
      <c r="I2" t="s">
        <v>77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36</v>
      </c>
      <c r="Q2" t="s">
        <v>25</v>
      </c>
      <c r="R2" t="s">
        <v>25</v>
      </c>
      <c r="S2" t="b">
        <v>1</v>
      </c>
      <c r="T2" t="s">
        <v>25</v>
      </c>
    </row>
    <row r="3" spans="1:20" x14ac:dyDescent="0.25">
      <c r="A3" t="s">
        <v>18</v>
      </c>
      <c r="B3" t="s">
        <v>37</v>
      </c>
      <c r="C3" s="66" t="s">
        <v>38</v>
      </c>
      <c r="D3">
        <v>950</v>
      </c>
      <c r="E3">
        <v>0</v>
      </c>
      <c r="F3">
        <v>10560962</v>
      </c>
      <c r="G3" t="s">
        <v>39</v>
      </c>
      <c r="H3" t="s">
        <v>554</v>
      </c>
      <c r="I3" t="s">
        <v>555</v>
      </c>
      <c r="J3" t="s">
        <v>25</v>
      </c>
      <c r="K3" t="s">
        <v>24</v>
      </c>
      <c r="L3" t="s">
        <v>35</v>
      </c>
      <c r="M3" t="s">
        <v>25</v>
      </c>
      <c r="N3" t="s">
        <v>24</v>
      </c>
      <c r="O3" t="s">
        <v>25</v>
      </c>
      <c r="P3" t="s">
        <v>36</v>
      </c>
      <c r="Q3" t="s">
        <v>25</v>
      </c>
      <c r="R3" t="s">
        <v>25</v>
      </c>
      <c r="S3" t="b">
        <v>1</v>
      </c>
      <c r="T3" t="s">
        <v>25</v>
      </c>
    </row>
    <row r="4" spans="1:20" x14ac:dyDescent="0.25">
      <c r="A4" t="s">
        <v>18</v>
      </c>
      <c r="B4" t="s">
        <v>42</v>
      </c>
      <c r="C4" s="66" t="s">
        <v>43</v>
      </c>
      <c r="D4">
        <v>1903</v>
      </c>
      <c r="E4">
        <v>0</v>
      </c>
      <c r="F4">
        <v>8953048</v>
      </c>
      <c r="G4" t="s">
        <v>556</v>
      </c>
      <c r="H4" t="s">
        <v>45</v>
      </c>
      <c r="I4" t="s">
        <v>46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25</v>
      </c>
      <c r="P4" t="s">
        <v>36</v>
      </c>
      <c r="Q4" t="s">
        <v>25</v>
      </c>
      <c r="R4" t="s">
        <v>25</v>
      </c>
      <c r="S4" t="b">
        <v>1</v>
      </c>
      <c r="T4" t="s">
        <v>25</v>
      </c>
    </row>
    <row r="5" spans="1:20" x14ac:dyDescent="0.25">
      <c r="A5" t="s">
        <v>18</v>
      </c>
      <c r="B5" t="s">
        <v>47</v>
      </c>
      <c r="C5" s="66" t="s">
        <v>48</v>
      </c>
      <c r="D5">
        <v>816</v>
      </c>
      <c r="E5">
        <v>0</v>
      </c>
      <c r="F5">
        <v>9672622</v>
      </c>
      <c r="G5" t="s">
        <v>49</v>
      </c>
      <c r="H5" t="s">
        <v>50</v>
      </c>
      <c r="I5" t="s">
        <v>51</v>
      </c>
      <c r="J5" t="s">
        <v>25</v>
      </c>
      <c r="K5" t="s">
        <v>24</v>
      </c>
      <c r="L5" t="s">
        <v>35</v>
      </c>
      <c r="M5" t="s">
        <v>25</v>
      </c>
      <c r="N5" t="s">
        <v>24</v>
      </c>
      <c r="O5" t="s">
        <v>25</v>
      </c>
      <c r="P5" t="s">
        <v>36</v>
      </c>
      <c r="Q5" t="s">
        <v>25</v>
      </c>
      <c r="R5" t="s">
        <v>25</v>
      </c>
      <c r="S5" t="b">
        <v>1</v>
      </c>
      <c r="T5" t="s">
        <v>25</v>
      </c>
    </row>
    <row r="6" spans="1:20" x14ac:dyDescent="0.25">
      <c r="A6" t="s">
        <v>18</v>
      </c>
      <c r="B6" t="s">
        <v>52</v>
      </c>
      <c r="C6" s="66" t="s">
        <v>53</v>
      </c>
      <c r="D6">
        <v>1167</v>
      </c>
      <c r="E6">
        <v>0</v>
      </c>
      <c r="F6">
        <v>9624386</v>
      </c>
      <c r="G6" t="s">
        <v>54</v>
      </c>
      <c r="H6" t="s">
        <v>557</v>
      </c>
      <c r="I6" t="s">
        <v>56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25</v>
      </c>
      <c r="P6" t="s">
        <v>36</v>
      </c>
      <c r="Q6" t="s">
        <v>25</v>
      </c>
      <c r="R6" t="s">
        <v>25</v>
      </c>
      <c r="S6" t="b">
        <v>1</v>
      </c>
      <c r="T6" t="s">
        <v>25</v>
      </c>
    </row>
    <row r="7" spans="1:20" x14ac:dyDescent="0.25">
      <c r="A7" t="s">
        <v>18</v>
      </c>
      <c r="B7" t="s">
        <v>57</v>
      </c>
      <c r="C7" s="66" t="s">
        <v>58</v>
      </c>
      <c r="D7">
        <v>558</v>
      </c>
      <c r="E7">
        <v>0</v>
      </c>
      <c r="F7">
        <v>11309014</v>
      </c>
      <c r="G7" t="s">
        <v>558</v>
      </c>
      <c r="H7" t="s">
        <v>559</v>
      </c>
      <c r="I7" t="s">
        <v>61</v>
      </c>
      <c r="J7" t="s">
        <v>25</v>
      </c>
      <c r="K7" t="s">
        <v>24</v>
      </c>
      <c r="L7" t="s">
        <v>35</v>
      </c>
      <c r="M7" t="s">
        <v>25</v>
      </c>
      <c r="N7" t="s">
        <v>24</v>
      </c>
      <c r="O7" t="s">
        <v>25</v>
      </c>
      <c r="P7" t="s">
        <v>36</v>
      </c>
      <c r="Q7" t="s">
        <v>25</v>
      </c>
      <c r="R7" t="s">
        <v>25</v>
      </c>
      <c r="S7" t="b">
        <v>1</v>
      </c>
      <c r="T7" t="s">
        <v>25</v>
      </c>
    </row>
    <row r="8" spans="1:20" x14ac:dyDescent="0.25">
      <c r="A8" t="s">
        <v>18</v>
      </c>
      <c r="B8" t="s">
        <v>62</v>
      </c>
      <c r="C8" s="66" t="s">
        <v>63</v>
      </c>
      <c r="D8">
        <v>3247</v>
      </c>
      <c r="E8" t="s">
        <v>64</v>
      </c>
      <c r="F8">
        <v>9844928</v>
      </c>
      <c r="G8" t="s">
        <v>65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18</v>
      </c>
      <c r="B9" t="s">
        <v>78</v>
      </c>
      <c r="C9" s="66" t="s">
        <v>79</v>
      </c>
      <c r="D9">
        <v>512</v>
      </c>
      <c r="E9">
        <v>0</v>
      </c>
      <c r="F9">
        <v>11857342</v>
      </c>
      <c r="G9" t="s">
        <v>561</v>
      </c>
      <c r="H9" t="s">
        <v>562</v>
      </c>
      <c r="I9" t="s">
        <v>82</v>
      </c>
      <c r="J9" t="s">
        <v>25</v>
      </c>
      <c r="K9" t="s">
        <v>24</v>
      </c>
      <c r="L9" t="s">
        <v>35</v>
      </c>
      <c r="M9" t="s">
        <v>25</v>
      </c>
      <c r="N9" t="s">
        <v>24</v>
      </c>
      <c r="O9" t="s">
        <v>25</v>
      </c>
      <c r="P9" t="s">
        <v>36</v>
      </c>
      <c r="Q9" t="s">
        <v>25</v>
      </c>
      <c r="R9" t="s">
        <v>25</v>
      </c>
      <c r="S9" t="b">
        <v>1</v>
      </c>
      <c r="T9" t="s">
        <v>25</v>
      </c>
    </row>
    <row r="10" spans="1:20" x14ac:dyDescent="0.25">
      <c r="A10" t="s">
        <v>18</v>
      </c>
      <c r="B10" t="s">
        <v>67</v>
      </c>
      <c r="C10" s="66" t="s">
        <v>68</v>
      </c>
      <c r="D10">
        <v>903</v>
      </c>
      <c r="E10" t="s">
        <v>69</v>
      </c>
      <c r="F10">
        <v>11719374</v>
      </c>
      <c r="G10" t="s">
        <v>70</v>
      </c>
      <c r="H10" t="s">
        <v>563</v>
      </c>
      <c r="I10" t="s">
        <v>564</v>
      </c>
      <c r="J10" t="s">
        <v>25</v>
      </c>
      <c r="K10" t="s">
        <v>24</v>
      </c>
      <c r="L10" t="s">
        <v>35</v>
      </c>
      <c r="M10" t="s">
        <v>25</v>
      </c>
      <c r="N10" t="s">
        <v>24</v>
      </c>
      <c r="O10" t="s">
        <v>25</v>
      </c>
      <c r="P10" t="s">
        <v>36</v>
      </c>
      <c r="Q10" t="s">
        <v>25</v>
      </c>
      <c r="R10" t="s">
        <v>25</v>
      </c>
      <c r="S10" t="b">
        <v>1</v>
      </c>
      <c r="T10" t="s">
        <v>25</v>
      </c>
    </row>
    <row r="11" spans="1:20" x14ac:dyDescent="0.25">
      <c r="A11" t="s">
        <v>18</v>
      </c>
      <c r="B11" t="s">
        <v>19</v>
      </c>
      <c r="C11" t="s">
        <v>20</v>
      </c>
      <c r="D11">
        <v>7</v>
      </c>
      <c r="E11">
        <v>0</v>
      </c>
      <c r="F11">
        <v>7043406</v>
      </c>
      <c r="G11" t="s">
        <v>551</v>
      </c>
      <c r="H11" t="s">
        <v>552</v>
      </c>
      <c r="I11" t="s">
        <v>553</v>
      </c>
      <c r="J11" t="s">
        <v>24</v>
      </c>
      <c r="K11" t="s">
        <v>25</v>
      </c>
      <c r="L11" t="s">
        <v>26</v>
      </c>
      <c r="M11" t="s">
        <v>25</v>
      </c>
      <c r="N11" t="s">
        <v>24</v>
      </c>
      <c r="O11" t="s">
        <v>27</v>
      </c>
      <c r="P11" t="s">
        <v>28</v>
      </c>
      <c r="Q11" t="s">
        <v>27</v>
      </c>
      <c r="R11" s="67" t="s">
        <v>29</v>
      </c>
      <c r="S11" t="b">
        <v>0</v>
      </c>
      <c r="T11" t="s">
        <v>27</v>
      </c>
    </row>
    <row r="12" spans="1:20" x14ac:dyDescent="0.25">
      <c r="A12" t="s">
        <v>18</v>
      </c>
      <c r="B12" t="s">
        <v>30</v>
      </c>
      <c r="C12" s="66" t="s">
        <v>31</v>
      </c>
      <c r="D12">
        <v>1840</v>
      </c>
      <c r="E12">
        <v>0</v>
      </c>
      <c r="F12">
        <v>8867318</v>
      </c>
      <c r="G12" t="s">
        <v>32</v>
      </c>
      <c r="H12" t="s">
        <v>33</v>
      </c>
      <c r="I12" t="s">
        <v>34</v>
      </c>
      <c r="J12" t="s">
        <v>25</v>
      </c>
      <c r="K12" t="s">
        <v>24</v>
      </c>
      <c r="L12" t="s">
        <v>35</v>
      </c>
      <c r="M12" t="s">
        <v>25</v>
      </c>
      <c r="N12" t="s">
        <v>24</v>
      </c>
      <c r="O12" t="s">
        <v>25</v>
      </c>
      <c r="P12" t="s">
        <v>36</v>
      </c>
      <c r="Q12" t="s">
        <v>25</v>
      </c>
      <c r="R12" t="s">
        <v>25</v>
      </c>
      <c r="S12" t="b">
        <v>1</v>
      </c>
      <c r="T12" t="s">
        <v>25</v>
      </c>
    </row>
    <row r="13" spans="1:20" x14ac:dyDescent="0.25">
      <c r="A13" t="s">
        <v>83</v>
      </c>
      <c r="B13" t="s">
        <v>73</v>
      </c>
      <c r="C13" s="66" t="s">
        <v>74</v>
      </c>
      <c r="D13">
        <v>16787</v>
      </c>
      <c r="E13" t="s">
        <v>152</v>
      </c>
      <c r="F13">
        <v>9058188</v>
      </c>
      <c r="G13" t="s">
        <v>153</v>
      </c>
      <c r="H13" t="s">
        <v>543</v>
      </c>
      <c r="I13" t="s">
        <v>544</v>
      </c>
      <c r="J13" t="s">
        <v>25</v>
      </c>
      <c r="K13" t="s">
        <v>24</v>
      </c>
      <c r="L13" t="s">
        <v>35</v>
      </c>
      <c r="M13" t="s">
        <v>25</v>
      </c>
      <c r="N13" t="s">
        <v>24</v>
      </c>
      <c r="O13" t="s">
        <v>25</v>
      </c>
      <c r="P13" t="s">
        <v>36</v>
      </c>
      <c r="Q13" t="s">
        <v>25</v>
      </c>
      <c r="R13" t="s">
        <v>25</v>
      </c>
      <c r="S13" t="b">
        <v>1</v>
      </c>
      <c r="T13" t="s">
        <v>25</v>
      </c>
    </row>
    <row r="14" spans="1:20" x14ac:dyDescent="0.25">
      <c r="A14" t="s">
        <v>83</v>
      </c>
      <c r="B14" t="s">
        <v>52</v>
      </c>
      <c r="C14" t="s">
        <v>53</v>
      </c>
      <c r="D14">
        <v>5</v>
      </c>
      <c r="E14">
        <v>20</v>
      </c>
      <c r="F14">
        <v>9624386</v>
      </c>
      <c r="G14" t="s">
        <v>92</v>
      </c>
      <c r="H14" t="s">
        <v>93</v>
      </c>
      <c r="I14" t="s">
        <v>94</v>
      </c>
      <c r="J14" t="s">
        <v>24</v>
      </c>
      <c r="K14" t="s">
        <v>27</v>
      </c>
      <c r="L14" t="s">
        <v>28</v>
      </c>
      <c r="M14" t="s">
        <v>27</v>
      </c>
      <c r="N14" t="s">
        <v>24</v>
      </c>
      <c r="O14" t="s">
        <v>27</v>
      </c>
      <c r="P14" t="s">
        <v>28</v>
      </c>
      <c r="Q14" t="s">
        <v>27</v>
      </c>
      <c r="R14" s="69" t="s">
        <v>27</v>
      </c>
      <c r="S14" t="b">
        <v>1</v>
      </c>
      <c r="T14" t="s">
        <v>27</v>
      </c>
    </row>
    <row r="15" spans="1:20" x14ac:dyDescent="0.25">
      <c r="A15" t="s">
        <v>83</v>
      </c>
      <c r="B15" t="s">
        <v>57</v>
      </c>
      <c r="C15" t="s">
        <v>58</v>
      </c>
      <c r="D15">
        <v>1</v>
      </c>
      <c r="E15" t="s">
        <v>84</v>
      </c>
      <c r="F15">
        <v>11309014</v>
      </c>
      <c r="G15" t="s">
        <v>95</v>
      </c>
      <c r="H15" t="s">
        <v>96</v>
      </c>
      <c r="I15" t="s">
        <v>97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s="69" t="s">
        <v>27</v>
      </c>
      <c r="S15" t="b">
        <v>1</v>
      </c>
      <c r="T15" t="s">
        <v>27</v>
      </c>
    </row>
    <row r="16" spans="1:20" x14ac:dyDescent="0.25">
      <c r="A16" t="s">
        <v>83</v>
      </c>
      <c r="B16" t="s">
        <v>98</v>
      </c>
      <c r="C16" t="s">
        <v>99</v>
      </c>
      <c r="D16">
        <v>4</v>
      </c>
      <c r="E16" t="s">
        <v>84</v>
      </c>
      <c r="F16">
        <v>10009300</v>
      </c>
      <c r="G16" t="s">
        <v>547</v>
      </c>
      <c r="H16" t="s">
        <v>90</v>
      </c>
      <c r="I16" t="s">
        <v>101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s="69" t="s">
        <v>27</v>
      </c>
      <c r="S16" t="b">
        <v>1</v>
      </c>
      <c r="T16" t="s">
        <v>27</v>
      </c>
    </row>
    <row r="17" spans="1:20" x14ac:dyDescent="0.25">
      <c r="A17" t="s">
        <v>83</v>
      </c>
      <c r="B17" t="s">
        <v>102</v>
      </c>
      <c r="C17" t="s">
        <v>103</v>
      </c>
      <c r="D17">
        <v>5</v>
      </c>
      <c r="E17">
        <v>60</v>
      </c>
      <c r="F17">
        <v>7572832</v>
      </c>
      <c r="G17" t="s">
        <v>548</v>
      </c>
      <c r="H17" t="s">
        <v>93</v>
      </c>
      <c r="I17" t="s">
        <v>105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s="69" t="s">
        <v>27</v>
      </c>
      <c r="S17" t="b">
        <v>1</v>
      </c>
      <c r="T17" t="s">
        <v>27</v>
      </c>
    </row>
    <row r="18" spans="1:20" x14ac:dyDescent="0.25">
      <c r="A18" t="s">
        <v>83</v>
      </c>
      <c r="B18" t="s">
        <v>106</v>
      </c>
      <c r="C18" t="s">
        <v>107</v>
      </c>
      <c r="D18">
        <v>3</v>
      </c>
      <c r="E18" t="s">
        <v>84</v>
      </c>
      <c r="F18">
        <v>9185130</v>
      </c>
      <c r="G18" t="s">
        <v>108</v>
      </c>
      <c r="H18" t="s">
        <v>109</v>
      </c>
      <c r="I18" t="s">
        <v>110</v>
      </c>
      <c r="J18" t="s">
        <v>27</v>
      </c>
      <c r="K18" t="s">
        <v>24</v>
      </c>
      <c r="L18" t="s">
        <v>88</v>
      </c>
      <c r="M18" t="s">
        <v>27</v>
      </c>
      <c r="N18" t="s">
        <v>27</v>
      </c>
      <c r="O18" t="s">
        <v>24</v>
      </c>
      <c r="P18" t="s">
        <v>88</v>
      </c>
      <c r="Q18" t="s">
        <v>27</v>
      </c>
      <c r="R18" s="69" t="s">
        <v>27</v>
      </c>
      <c r="S18" t="b">
        <v>1</v>
      </c>
      <c r="T18" t="s">
        <v>27</v>
      </c>
    </row>
    <row r="19" spans="1:20" x14ac:dyDescent="0.25">
      <c r="A19" t="s">
        <v>83</v>
      </c>
      <c r="B19" t="s">
        <v>111</v>
      </c>
      <c r="C19" t="s">
        <v>112</v>
      </c>
      <c r="D19">
        <v>1</v>
      </c>
      <c r="E19" t="s">
        <v>84</v>
      </c>
      <c r="F19">
        <v>9786650</v>
      </c>
      <c r="G19" t="s">
        <v>113</v>
      </c>
      <c r="H19" t="s">
        <v>96</v>
      </c>
      <c r="I19" t="s">
        <v>114</v>
      </c>
      <c r="J19" t="s">
        <v>27</v>
      </c>
      <c r="K19" t="s">
        <v>24</v>
      </c>
      <c r="L19" t="s">
        <v>88</v>
      </c>
      <c r="M19" t="s">
        <v>27</v>
      </c>
      <c r="N19" t="s">
        <v>27</v>
      </c>
      <c r="O19" t="s">
        <v>24</v>
      </c>
      <c r="P19" t="s">
        <v>88</v>
      </c>
      <c r="Q19" t="s">
        <v>27</v>
      </c>
      <c r="R19" s="69" t="s">
        <v>27</v>
      </c>
      <c r="S19" t="b">
        <v>1</v>
      </c>
      <c r="T19" t="s">
        <v>27</v>
      </c>
    </row>
    <row r="20" spans="1:20" x14ac:dyDescent="0.25">
      <c r="A20" t="s">
        <v>83</v>
      </c>
      <c r="B20" t="s">
        <v>62</v>
      </c>
      <c r="C20" s="66" t="s">
        <v>63</v>
      </c>
      <c r="D20">
        <v>288675</v>
      </c>
      <c r="E20" t="s">
        <v>64</v>
      </c>
      <c r="F20">
        <v>9844928</v>
      </c>
      <c r="G20" t="s">
        <v>115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  <c r="S20" t="b">
        <v>1</v>
      </c>
      <c r="T20" t="s">
        <v>25</v>
      </c>
    </row>
    <row r="21" spans="1:20" x14ac:dyDescent="0.25">
      <c r="A21" t="s">
        <v>83</v>
      </c>
      <c r="B21" t="s">
        <v>78</v>
      </c>
      <c r="C21" s="66" t="s">
        <v>79</v>
      </c>
      <c r="D21">
        <v>7205</v>
      </c>
      <c r="E21" t="s">
        <v>156</v>
      </c>
      <c r="F21">
        <v>11857342</v>
      </c>
      <c r="G21" t="s">
        <v>157</v>
      </c>
      <c r="H21" t="s">
        <v>545</v>
      </c>
      <c r="I21" t="s">
        <v>546</v>
      </c>
      <c r="J21" t="s">
        <v>25</v>
      </c>
      <c r="K21" t="s">
        <v>24</v>
      </c>
      <c r="L21" t="s">
        <v>35</v>
      </c>
      <c r="M21" t="s">
        <v>25</v>
      </c>
      <c r="N21" t="s">
        <v>24</v>
      </c>
      <c r="O21" t="s">
        <v>25</v>
      </c>
      <c r="P21" t="s">
        <v>36</v>
      </c>
      <c r="Q21" t="s">
        <v>25</v>
      </c>
      <c r="R21" t="s">
        <v>25</v>
      </c>
      <c r="S21" t="b">
        <v>1</v>
      </c>
      <c r="T21" t="s">
        <v>25</v>
      </c>
    </row>
    <row r="22" spans="1:20" x14ac:dyDescent="0.25">
      <c r="A22" t="s">
        <v>83</v>
      </c>
      <c r="B22" t="s">
        <v>67</v>
      </c>
      <c r="C22" s="66" t="s">
        <v>68</v>
      </c>
      <c r="D22">
        <v>114</v>
      </c>
      <c r="E22" t="s">
        <v>116</v>
      </c>
      <c r="F22">
        <v>11719374</v>
      </c>
      <c r="G22" t="s">
        <v>117</v>
      </c>
      <c r="H22" t="s">
        <v>549</v>
      </c>
      <c r="I22" t="s">
        <v>550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t="s">
        <v>27</v>
      </c>
      <c r="S22" t="b">
        <v>1</v>
      </c>
      <c r="T22" t="s">
        <v>27</v>
      </c>
    </row>
    <row r="23" spans="1:20" x14ac:dyDescent="0.25">
      <c r="A23" t="s">
        <v>83</v>
      </c>
      <c r="B23" t="s">
        <v>120</v>
      </c>
      <c r="C23" s="66" t="s">
        <v>121</v>
      </c>
      <c r="D23">
        <v>3099</v>
      </c>
      <c r="E23" t="s">
        <v>122</v>
      </c>
      <c r="F23">
        <v>10957512</v>
      </c>
      <c r="G23" t="s">
        <v>123</v>
      </c>
      <c r="H23" t="s">
        <v>535</v>
      </c>
      <c r="I23" t="s">
        <v>536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t="s">
        <v>25</v>
      </c>
      <c r="S23" t="b">
        <v>1</v>
      </c>
      <c r="T23" t="s">
        <v>25</v>
      </c>
    </row>
    <row r="24" spans="1:20" x14ac:dyDescent="0.25">
      <c r="A24" t="s">
        <v>83</v>
      </c>
      <c r="B24" t="s">
        <v>126</v>
      </c>
      <c r="C24" s="66" t="s">
        <v>127</v>
      </c>
      <c r="D24">
        <v>1519</v>
      </c>
      <c r="E24" t="s">
        <v>128</v>
      </c>
      <c r="F24">
        <v>10510534</v>
      </c>
      <c r="G24" t="s">
        <v>129</v>
      </c>
      <c r="H24" t="s">
        <v>537</v>
      </c>
      <c r="I24" t="s">
        <v>538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25</v>
      </c>
      <c r="P24" t="s">
        <v>36</v>
      </c>
      <c r="Q24" t="s">
        <v>25</v>
      </c>
      <c r="R24" t="s">
        <v>25</v>
      </c>
      <c r="S24" t="b">
        <v>1</v>
      </c>
      <c r="T24" t="s">
        <v>25</v>
      </c>
    </row>
    <row r="25" spans="1:20" x14ac:dyDescent="0.25">
      <c r="A25" t="s">
        <v>83</v>
      </c>
      <c r="B25" t="s">
        <v>132</v>
      </c>
      <c r="C25" s="66" t="s">
        <v>133</v>
      </c>
      <c r="D25">
        <v>4715</v>
      </c>
      <c r="E25" t="s">
        <v>134</v>
      </c>
      <c r="F25">
        <v>8925132</v>
      </c>
      <c r="G25" t="s">
        <v>135</v>
      </c>
      <c r="H25" t="s">
        <v>539</v>
      </c>
      <c r="I25" t="s">
        <v>540</v>
      </c>
      <c r="J25" t="s">
        <v>25</v>
      </c>
      <c r="K25" t="s">
        <v>24</v>
      </c>
      <c r="L25" t="s">
        <v>35</v>
      </c>
      <c r="M25" t="s">
        <v>25</v>
      </c>
      <c r="N25" t="s">
        <v>24</v>
      </c>
      <c r="O25" t="s">
        <v>25</v>
      </c>
      <c r="P25" t="s">
        <v>36</v>
      </c>
      <c r="Q25" t="s">
        <v>25</v>
      </c>
      <c r="R25" t="s">
        <v>25</v>
      </c>
      <c r="S25" t="b">
        <v>1</v>
      </c>
      <c r="T25" t="s">
        <v>25</v>
      </c>
    </row>
    <row r="26" spans="1:20" x14ac:dyDescent="0.25">
      <c r="A26" t="s">
        <v>83</v>
      </c>
      <c r="B26" t="s">
        <v>138</v>
      </c>
      <c r="C26" t="s">
        <v>139</v>
      </c>
      <c r="D26">
        <v>1</v>
      </c>
      <c r="E26" t="s">
        <v>84</v>
      </c>
      <c r="F26">
        <v>9008568</v>
      </c>
      <c r="G26" t="s">
        <v>140</v>
      </c>
      <c r="H26" t="s">
        <v>96</v>
      </c>
      <c r="I26" t="s">
        <v>141</v>
      </c>
      <c r="J26" t="s">
        <v>27</v>
      </c>
      <c r="K26" t="s">
        <v>24</v>
      </c>
      <c r="L26" t="s">
        <v>88</v>
      </c>
      <c r="M26" t="s">
        <v>27</v>
      </c>
      <c r="N26" t="s">
        <v>27</v>
      </c>
      <c r="O26" t="s">
        <v>24</v>
      </c>
      <c r="P26" t="s">
        <v>88</v>
      </c>
      <c r="Q26" t="s">
        <v>27</v>
      </c>
      <c r="R26" s="69" t="s">
        <v>27</v>
      </c>
      <c r="S26" t="b">
        <v>1</v>
      </c>
      <c r="T26" t="s">
        <v>27</v>
      </c>
    </row>
    <row r="27" spans="1:20" x14ac:dyDescent="0.25">
      <c r="A27" t="s">
        <v>83</v>
      </c>
      <c r="B27" t="s">
        <v>142</v>
      </c>
      <c r="C27" s="66" t="s">
        <v>143</v>
      </c>
      <c r="D27">
        <v>8</v>
      </c>
      <c r="E27" t="s">
        <v>144</v>
      </c>
      <c r="F27">
        <v>9626270</v>
      </c>
      <c r="G27" t="s">
        <v>145</v>
      </c>
      <c r="H27" t="s">
        <v>146</v>
      </c>
      <c r="I27" t="s">
        <v>534</v>
      </c>
      <c r="J27" t="s">
        <v>27</v>
      </c>
      <c r="K27" t="s">
        <v>24</v>
      </c>
      <c r="L27" t="s">
        <v>88</v>
      </c>
      <c r="M27" t="s">
        <v>27</v>
      </c>
      <c r="N27" t="s">
        <v>27</v>
      </c>
      <c r="O27" t="s">
        <v>24</v>
      </c>
      <c r="P27" t="s">
        <v>88</v>
      </c>
      <c r="Q27" t="s">
        <v>27</v>
      </c>
      <c r="R27" t="s">
        <v>27</v>
      </c>
      <c r="S27" t="b">
        <v>1</v>
      </c>
      <c r="T27" t="s">
        <v>27</v>
      </c>
    </row>
    <row r="28" spans="1:20" x14ac:dyDescent="0.25">
      <c r="A28" t="s">
        <v>83</v>
      </c>
      <c r="B28" t="s">
        <v>19</v>
      </c>
      <c r="C28" t="s">
        <v>20</v>
      </c>
      <c r="D28">
        <v>2</v>
      </c>
      <c r="E28" t="s">
        <v>84</v>
      </c>
      <c r="F28">
        <v>7043406</v>
      </c>
      <c r="G28" t="s">
        <v>541</v>
      </c>
      <c r="H28" t="s">
        <v>86</v>
      </c>
      <c r="I28" t="s">
        <v>542</v>
      </c>
      <c r="J28" t="s">
        <v>27</v>
      </c>
      <c r="K28" t="s">
        <v>24</v>
      </c>
      <c r="L28" t="s">
        <v>88</v>
      </c>
      <c r="M28" t="s">
        <v>27</v>
      </c>
      <c r="N28" t="s">
        <v>27</v>
      </c>
      <c r="O28" t="s">
        <v>24</v>
      </c>
      <c r="P28" t="s">
        <v>88</v>
      </c>
      <c r="Q28" t="s">
        <v>27</v>
      </c>
      <c r="R28" s="69" t="s">
        <v>27</v>
      </c>
      <c r="S28" t="b">
        <v>1</v>
      </c>
      <c r="T28" t="s">
        <v>27</v>
      </c>
    </row>
    <row r="29" spans="1:20" x14ac:dyDescent="0.25">
      <c r="A29" t="s">
        <v>83</v>
      </c>
      <c r="B29" t="s">
        <v>30</v>
      </c>
      <c r="C29" t="s">
        <v>31</v>
      </c>
      <c r="D29">
        <v>4</v>
      </c>
      <c r="E29" t="s">
        <v>84</v>
      </c>
      <c r="F29">
        <v>8867318</v>
      </c>
      <c r="G29" t="s">
        <v>89</v>
      </c>
      <c r="H29" t="s">
        <v>90</v>
      </c>
      <c r="I29" t="s">
        <v>91</v>
      </c>
      <c r="J29" t="s">
        <v>27</v>
      </c>
      <c r="K29" t="s">
        <v>24</v>
      </c>
      <c r="L29" t="s">
        <v>88</v>
      </c>
      <c r="M29" t="s">
        <v>27</v>
      </c>
      <c r="N29" t="s">
        <v>27</v>
      </c>
      <c r="O29" t="s">
        <v>24</v>
      </c>
      <c r="P29" t="s">
        <v>88</v>
      </c>
      <c r="Q29" t="s">
        <v>27</v>
      </c>
      <c r="R29" s="69" t="s">
        <v>27</v>
      </c>
      <c r="S29" t="b">
        <v>1</v>
      </c>
      <c r="T29" t="s">
        <v>27</v>
      </c>
    </row>
    <row r="30" spans="1:20" x14ac:dyDescent="0.25">
      <c r="A30" t="s">
        <v>83</v>
      </c>
      <c r="B30" t="s">
        <v>148</v>
      </c>
      <c r="C30" t="s">
        <v>149</v>
      </c>
      <c r="D30">
        <v>1</v>
      </c>
      <c r="E30" t="s">
        <v>84</v>
      </c>
      <c r="F30">
        <v>9129442</v>
      </c>
      <c r="G30" t="s">
        <v>150</v>
      </c>
      <c r="H30" t="s">
        <v>96</v>
      </c>
      <c r="I30" t="s">
        <v>151</v>
      </c>
      <c r="J30" t="s">
        <v>27</v>
      </c>
      <c r="K30" t="s">
        <v>24</v>
      </c>
      <c r="L30" t="s">
        <v>88</v>
      </c>
      <c r="M30" t="s">
        <v>27</v>
      </c>
      <c r="N30" t="s">
        <v>27</v>
      </c>
      <c r="O30" t="s">
        <v>24</v>
      </c>
      <c r="P30" t="s">
        <v>88</v>
      </c>
      <c r="Q30" t="s">
        <v>27</v>
      </c>
      <c r="R30" s="69" t="s">
        <v>27</v>
      </c>
      <c r="S30" t="b">
        <v>1</v>
      </c>
      <c r="T30" t="s">
        <v>27</v>
      </c>
    </row>
    <row r="31" spans="1:20" x14ac:dyDescent="0.25">
      <c r="A31" t="s">
        <v>160</v>
      </c>
      <c r="B31" t="s">
        <v>73</v>
      </c>
      <c r="C31" s="66" t="s">
        <v>74</v>
      </c>
      <c r="D31">
        <v>66</v>
      </c>
      <c r="E31" t="s">
        <v>162</v>
      </c>
      <c r="F31">
        <v>9058188</v>
      </c>
      <c r="G31" t="s">
        <v>163</v>
      </c>
      <c r="H31" t="s">
        <v>530</v>
      </c>
      <c r="I31" t="s">
        <v>531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  <c r="S31" t="b">
        <v>0</v>
      </c>
      <c r="T31" t="s">
        <v>25</v>
      </c>
    </row>
    <row r="32" spans="1:20" x14ac:dyDescent="0.25">
      <c r="A32" t="s">
        <v>160</v>
      </c>
      <c r="B32" t="s">
        <v>78</v>
      </c>
      <c r="C32" s="66" t="s">
        <v>79</v>
      </c>
      <c r="D32">
        <v>52</v>
      </c>
      <c r="E32" t="s">
        <v>166</v>
      </c>
      <c r="F32">
        <v>11857342</v>
      </c>
      <c r="G32" t="s">
        <v>167</v>
      </c>
      <c r="H32" t="s">
        <v>532</v>
      </c>
      <c r="I32" t="s">
        <v>533</v>
      </c>
      <c r="J32" t="s">
        <v>24</v>
      </c>
      <c r="K32" t="s">
        <v>25</v>
      </c>
      <c r="L32" t="s">
        <v>26</v>
      </c>
      <c r="M32" t="s">
        <v>25</v>
      </c>
      <c r="N32" t="s">
        <v>24</v>
      </c>
      <c r="O32" t="s">
        <v>27</v>
      </c>
      <c r="P32" t="s">
        <v>28</v>
      </c>
      <c r="Q32" t="s">
        <v>27</v>
      </c>
      <c r="R32" t="s">
        <v>29</v>
      </c>
      <c r="S32" t="b">
        <v>0</v>
      </c>
      <c r="T32" t="s">
        <v>25</v>
      </c>
    </row>
    <row r="33" spans="1:20" x14ac:dyDescent="0.25">
      <c r="A33" t="s">
        <v>160</v>
      </c>
      <c r="B33" t="s">
        <v>142</v>
      </c>
      <c r="C33" s="66" t="s">
        <v>143</v>
      </c>
      <c r="D33">
        <v>715</v>
      </c>
      <c r="E33" t="s">
        <v>64</v>
      </c>
      <c r="F33">
        <v>9626270</v>
      </c>
      <c r="G33" t="s">
        <v>161</v>
      </c>
      <c r="H33" t="s">
        <v>66</v>
      </c>
      <c r="I33" t="s">
        <v>66</v>
      </c>
      <c r="J33" t="s">
        <v>25</v>
      </c>
      <c r="K33" t="s">
        <v>24</v>
      </c>
      <c r="L33" t="s">
        <v>35</v>
      </c>
      <c r="M33" t="s">
        <v>25</v>
      </c>
      <c r="N33" t="s">
        <v>25</v>
      </c>
      <c r="O33" t="s">
        <v>24</v>
      </c>
      <c r="P33" t="s">
        <v>35</v>
      </c>
      <c r="Q33" t="s">
        <v>25</v>
      </c>
      <c r="R33" t="s">
        <v>25</v>
      </c>
      <c r="S33" t="b">
        <v>1</v>
      </c>
      <c r="T33" t="s">
        <v>25</v>
      </c>
    </row>
    <row r="34" spans="1:20" x14ac:dyDescent="0.25">
      <c r="A34" t="s">
        <v>170</v>
      </c>
      <c r="B34" t="s">
        <v>73</v>
      </c>
      <c r="C34" s="66" t="s">
        <v>74</v>
      </c>
      <c r="D34">
        <v>32672</v>
      </c>
      <c r="E34" t="s">
        <v>64</v>
      </c>
      <c r="F34">
        <v>9058188</v>
      </c>
      <c r="G34" t="s">
        <v>570</v>
      </c>
      <c r="H34" t="s">
        <v>66</v>
      </c>
      <c r="I34" t="s">
        <v>66</v>
      </c>
      <c r="J34" t="s">
        <v>25</v>
      </c>
      <c r="K34" t="s">
        <v>24</v>
      </c>
      <c r="L34" t="s">
        <v>35</v>
      </c>
      <c r="M34" t="s">
        <v>25</v>
      </c>
      <c r="N34" t="s">
        <v>25</v>
      </c>
      <c r="O34" t="s">
        <v>24</v>
      </c>
      <c r="P34" t="s">
        <v>35</v>
      </c>
      <c r="Q34" t="s">
        <v>25</v>
      </c>
      <c r="R34" t="s">
        <v>25</v>
      </c>
      <c r="S34" t="b">
        <v>1</v>
      </c>
      <c r="T34" t="s">
        <v>25</v>
      </c>
    </row>
    <row r="35" spans="1:20" x14ac:dyDescent="0.25">
      <c r="A35" t="s">
        <v>170</v>
      </c>
      <c r="B35" t="s">
        <v>47</v>
      </c>
      <c r="C35" t="s">
        <v>48</v>
      </c>
      <c r="D35">
        <v>1</v>
      </c>
      <c r="E35" t="s">
        <v>84</v>
      </c>
      <c r="F35">
        <v>9672622</v>
      </c>
      <c r="G35" t="s">
        <v>195</v>
      </c>
      <c r="H35" t="s">
        <v>193</v>
      </c>
      <c r="I35" t="s">
        <v>196</v>
      </c>
      <c r="J35" t="s">
        <v>27</v>
      </c>
      <c r="K35" t="s">
        <v>24</v>
      </c>
      <c r="L35" t="s">
        <v>88</v>
      </c>
      <c r="M35" t="s">
        <v>27</v>
      </c>
      <c r="N35" t="s">
        <v>27</v>
      </c>
      <c r="O35" t="s">
        <v>24</v>
      </c>
      <c r="P35" t="s">
        <v>88</v>
      </c>
      <c r="Q35" t="s">
        <v>27</v>
      </c>
      <c r="R35" s="69" t="s">
        <v>27</v>
      </c>
      <c r="S35" t="b">
        <v>1</v>
      </c>
      <c r="T35" t="s">
        <v>27</v>
      </c>
    </row>
    <row r="36" spans="1:20" x14ac:dyDescent="0.25">
      <c r="A36" t="s">
        <v>170</v>
      </c>
      <c r="B36" t="s">
        <v>52</v>
      </c>
      <c r="C36" t="s">
        <v>53</v>
      </c>
      <c r="D36">
        <v>1</v>
      </c>
      <c r="E36" t="s">
        <v>84</v>
      </c>
      <c r="F36">
        <v>9624386</v>
      </c>
      <c r="G36" t="s">
        <v>197</v>
      </c>
      <c r="H36" t="s">
        <v>193</v>
      </c>
      <c r="I36" t="s">
        <v>198</v>
      </c>
      <c r="J36" t="s">
        <v>27</v>
      </c>
      <c r="K36" t="s">
        <v>24</v>
      </c>
      <c r="L36" t="s">
        <v>88</v>
      </c>
      <c r="M36" t="s">
        <v>27</v>
      </c>
      <c r="N36" t="s">
        <v>27</v>
      </c>
      <c r="O36" t="s">
        <v>24</v>
      </c>
      <c r="P36" t="s">
        <v>88</v>
      </c>
      <c r="Q36" t="s">
        <v>27</v>
      </c>
      <c r="R36" s="69" t="s">
        <v>27</v>
      </c>
      <c r="S36" t="b">
        <v>1</v>
      </c>
      <c r="T36" t="s">
        <v>27</v>
      </c>
    </row>
    <row r="37" spans="1:20" x14ac:dyDescent="0.25">
      <c r="A37" t="s">
        <v>170</v>
      </c>
      <c r="B37" t="s">
        <v>57</v>
      </c>
      <c r="C37" t="s">
        <v>58</v>
      </c>
      <c r="D37">
        <v>1</v>
      </c>
      <c r="E37" t="s">
        <v>84</v>
      </c>
      <c r="F37">
        <v>11309014</v>
      </c>
      <c r="G37" t="s">
        <v>95</v>
      </c>
      <c r="H37" t="s">
        <v>193</v>
      </c>
      <c r="I37" t="s">
        <v>199</v>
      </c>
      <c r="J37" t="s">
        <v>27</v>
      </c>
      <c r="K37" t="s">
        <v>24</v>
      </c>
      <c r="L37" t="s">
        <v>88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s="69" t="s">
        <v>27</v>
      </c>
      <c r="S37" t="b">
        <v>1</v>
      </c>
      <c r="T37" t="s">
        <v>27</v>
      </c>
    </row>
    <row r="38" spans="1:20" x14ac:dyDescent="0.25">
      <c r="A38" t="s">
        <v>170</v>
      </c>
      <c r="B38" t="s">
        <v>98</v>
      </c>
      <c r="C38" t="s">
        <v>99</v>
      </c>
      <c r="D38">
        <v>2</v>
      </c>
      <c r="E38" t="s">
        <v>84</v>
      </c>
      <c r="F38">
        <v>10009300</v>
      </c>
      <c r="G38" t="s">
        <v>571</v>
      </c>
      <c r="H38" t="s">
        <v>174</v>
      </c>
      <c r="I38" t="s">
        <v>201</v>
      </c>
      <c r="J38" t="s">
        <v>27</v>
      </c>
      <c r="K38" t="s">
        <v>24</v>
      </c>
      <c r="L38" t="s">
        <v>88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s="69" t="s">
        <v>27</v>
      </c>
      <c r="S38" t="b">
        <v>1</v>
      </c>
      <c r="T38" t="s">
        <v>27</v>
      </c>
    </row>
    <row r="39" spans="1:20" x14ac:dyDescent="0.25">
      <c r="A39" t="s">
        <v>170</v>
      </c>
      <c r="B39" t="s">
        <v>102</v>
      </c>
      <c r="C39" t="s">
        <v>103</v>
      </c>
      <c r="D39">
        <v>3</v>
      </c>
      <c r="E39" t="s">
        <v>84</v>
      </c>
      <c r="F39">
        <v>7572832</v>
      </c>
      <c r="G39" t="s">
        <v>202</v>
      </c>
      <c r="H39" t="s">
        <v>572</v>
      </c>
      <c r="I39" t="s">
        <v>573</v>
      </c>
      <c r="J39" t="s">
        <v>27</v>
      </c>
      <c r="K39" t="s">
        <v>24</v>
      </c>
      <c r="L39" t="s">
        <v>88</v>
      </c>
      <c r="M39" t="s">
        <v>27</v>
      </c>
      <c r="N39" t="s">
        <v>27</v>
      </c>
      <c r="O39" t="s">
        <v>24</v>
      </c>
      <c r="P39" t="s">
        <v>88</v>
      </c>
      <c r="Q39" t="s">
        <v>27</v>
      </c>
      <c r="R39" s="69" t="s">
        <v>27</v>
      </c>
      <c r="S39" t="b">
        <v>1</v>
      </c>
      <c r="T39" t="s">
        <v>27</v>
      </c>
    </row>
    <row r="40" spans="1:20" x14ac:dyDescent="0.25">
      <c r="A40" t="s">
        <v>170</v>
      </c>
      <c r="B40" t="s">
        <v>111</v>
      </c>
      <c r="C40" t="s">
        <v>112</v>
      </c>
      <c r="D40">
        <v>1</v>
      </c>
      <c r="E40" t="s">
        <v>84</v>
      </c>
      <c r="F40">
        <v>9786650</v>
      </c>
      <c r="G40" t="s">
        <v>113</v>
      </c>
      <c r="H40" t="s">
        <v>193</v>
      </c>
      <c r="I40" t="s">
        <v>574</v>
      </c>
      <c r="J40" t="s">
        <v>27</v>
      </c>
      <c r="K40" t="s">
        <v>24</v>
      </c>
      <c r="L40" t="s">
        <v>88</v>
      </c>
      <c r="M40" t="s">
        <v>27</v>
      </c>
      <c r="N40" t="s">
        <v>27</v>
      </c>
      <c r="O40" t="s">
        <v>24</v>
      </c>
      <c r="P40" t="s">
        <v>88</v>
      </c>
      <c r="Q40" t="s">
        <v>27</v>
      </c>
      <c r="R40" s="69" t="s">
        <v>27</v>
      </c>
      <c r="S40" t="b">
        <v>1</v>
      </c>
      <c r="T40" t="s">
        <v>27</v>
      </c>
    </row>
    <row r="41" spans="1:20" x14ac:dyDescent="0.25">
      <c r="A41" t="s">
        <v>170</v>
      </c>
      <c r="B41" t="s">
        <v>78</v>
      </c>
      <c r="C41" s="66" t="s">
        <v>79</v>
      </c>
      <c r="D41">
        <v>22320</v>
      </c>
      <c r="E41" t="s">
        <v>218</v>
      </c>
      <c r="F41">
        <v>11857342</v>
      </c>
      <c r="G41" t="s">
        <v>219</v>
      </c>
      <c r="H41" t="s">
        <v>220</v>
      </c>
      <c r="I41" t="s">
        <v>221</v>
      </c>
      <c r="J41" t="s">
        <v>25</v>
      </c>
      <c r="K41" t="s">
        <v>24</v>
      </c>
      <c r="L41" t="s">
        <v>35</v>
      </c>
      <c r="M41" t="s">
        <v>25</v>
      </c>
      <c r="N41" t="s">
        <v>24</v>
      </c>
      <c r="O41" t="s">
        <v>25</v>
      </c>
      <c r="P41" t="s">
        <v>36</v>
      </c>
      <c r="Q41" t="s">
        <v>25</v>
      </c>
      <c r="R41" t="s">
        <v>25</v>
      </c>
      <c r="S41" t="b">
        <v>1</v>
      </c>
      <c r="T41" t="s">
        <v>25</v>
      </c>
    </row>
    <row r="42" spans="1:20" x14ac:dyDescent="0.25">
      <c r="A42" t="s">
        <v>170</v>
      </c>
      <c r="B42" t="s">
        <v>67</v>
      </c>
      <c r="C42" s="66" t="s">
        <v>68</v>
      </c>
      <c r="D42">
        <v>1884</v>
      </c>
      <c r="E42" t="s">
        <v>152</v>
      </c>
      <c r="F42">
        <v>11719374</v>
      </c>
      <c r="G42" t="s">
        <v>206</v>
      </c>
      <c r="H42" t="s">
        <v>575</v>
      </c>
      <c r="I42" t="s">
        <v>576</v>
      </c>
      <c r="J42" t="s">
        <v>25</v>
      </c>
      <c r="K42" t="s">
        <v>24</v>
      </c>
      <c r="L42" t="s">
        <v>35</v>
      </c>
      <c r="M42" t="s">
        <v>25</v>
      </c>
      <c r="N42" t="s">
        <v>24</v>
      </c>
      <c r="O42" t="s">
        <v>25</v>
      </c>
      <c r="P42" t="s">
        <v>36</v>
      </c>
      <c r="Q42" t="s">
        <v>25</v>
      </c>
      <c r="R42" t="s">
        <v>25</v>
      </c>
      <c r="S42" t="b">
        <v>1</v>
      </c>
      <c r="T42" t="s">
        <v>25</v>
      </c>
    </row>
    <row r="43" spans="1:20" x14ac:dyDescent="0.25">
      <c r="A43" t="s">
        <v>170</v>
      </c>
      <c r="B43" t="s">
        <v>126</v>
      </c>
      <c r="C43" t="s">
        <v>127</v>
      </c>
      <c r="D43">
        <v>2</v>
      </c>
      <c r="E43" t="s">
        <v>84</v>
      </c>
      <c r="F43">
        <v>10510534</v>
      </c>
      <c r="G43" t="s">
        <v>209</v>
      </c>
      <c r="H43" t="s">
        <v>174</v>
      </c>
      <c r="I43" t="s">
        <v>210</v>
      </c>
      <c r="J43" t="s">
        <v>27</v>
      </c>
      <c r="K43" t="s">
        <v>24</v>
      </c>
      <c r="L43" t="s">
        <v>88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s="69" t="s">
        <v>27</v>
      </c>
      <c r="S43" t="b">
        <v>1</v>
      </c>
      <c r="T43" t="s">
        <v>27</v>
      </c>
    </row>
    <row r="44" spans="1:20" x14ac:dyDescent="0.25">
      <c r="A44" t="s">
        <v>170</v>
      </c>
      <c r="B44" t="s">
        <v>132</v>
      </c>
      <c r="C44" t="s">
        <v>133</v>
      </c>
      <c r="D44">
        <v>2</v>
      </c>
      <c r="E44" t="s">
        <v>84</v>
      </c>
      <c r="F44">
        <v>8925132</v>
      </c>
      <c r="G44" t="s">
        <v>211</v>
      </c>
      <c r="H44" t="s">
        <v>174</v>
      </c>
      <c r="I44" t="s">
        <v>212</v>
      </c>
      <c r="J44" t="s">
        <v>27</v>
      </c>
      <c r="K44" t="s">
        <v>24</v>
      </c>
      <c r="L44" t="s">
        <v>88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s="69" t="s">
        <v>27</v>
      </c>
      <c r="S44" t="b">
        <v>1</v>
      </c>
      <c r="T44" t="s">
        <v>27</v>
      </c>
    </row>
    <row r="45" spans="1:20" x14ac:dyDescent="0.25">
      <c r="A45" t="s">
        <v>170</v>
      </c>
      <c r="B45" t="s">
        <v>138</v>
      </c>
      <c r="C45" t="s">
        <v>139</v>
      </c>
      <c r="D45">
        <v>2</v>
      </c>
      <c r="E45" t="s">
        <v>84</v>
      </c>
      <c r="F45">
        <v>9008568</v>
      </c>
      <c r="G45" t="s">
        <v>213</v>
      </c>
      <c r="H45" t="s">
        <v>174</v>
      </c>
      <c r="I45" t="s">
        <v>214</v>
      </c>
      <c r="J45" t="s">
        <v>27</v>
      </c>
      <c r="K45" t="s">
        <v>24</v>
      </c>
      <c r="L45" t="s">
        <v>88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s="69" t="s">
        <v>27</v>
      </c>
      <c r="S45" t="b">
        <v>1</v>
      </c>
      <c r="T45" t="s">
        <v>27</v>
      </c>
    </row>
    <row r="46" spans="1:20" x14ac:dyDescent="0.25">
      <c r="A46" t="s">
        <v>170</v>
      </c>
      <c r="B46" t="s">
        <v>142</v>
      </c>
      <c r="C46" t="s">
        <v>143</v>
      </c>
      <c r="D46">
        <v>1</v>
      </c>
      <c r="E46" t="s">
        <v>84</v>
      </c>
      <c r="F46">
        <v>9626270</v>
      </c>
      <c r="G46" t="s">
        <v>215</v>
      </c>
      <c r="H46" t="s">
        <v>193</v>
      </c>
      <c r="I46" t="s">
        <v>216</v>
      </c>
      <c r="J46" t="s">
        <v>27</v>
      </c>
      <c r="K46" t="s">
        <v>24</v>
      </c>
      <c r="L46" t="s">
        <v>88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s="69" t="s">
        <v>27</v>
      </c>
      <c r="S46" t="b">
        <v>1</v>
      </c>
      <c r="T46" t="s">
        <v>27</v>
      </c>
    </row>
    <row r="47" spans="1:20" x14ac:dyDescent="0.25">
      <c r="A47" t="s">
        <v>170</v>
      </c>
      <c r="B47" t="s">
        <v>222</v>
      </c>
      <c r="C47" t="s">
        <v>223</v>
      </c>
      <c r="D47">
        <v>1</v>
      </c>
      <c r="E47" t="s">
        <v>84</v>
      </c>
      <c r="F47">
        <v>10257182</v>
      </c>
      <c r="G47" t="s">
        <v>224</v>
      </c>
      <c r="H47" t="s">
        <v>193</v>
      </c>
      <c r="I47" t="s">
        <v>225</v>
      </c>
      <c r="J47" t="s">
        <v>27</v>
      </c>
      <c r="K47" t="s">
        <v>24</v>
      </c>
      <c r="L47" t="s">
        <v>88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s="69" t="s">
        <v>27</v>
      </c>
      <c r="S47" t="b">
        <v>1</v>
      </c>
      <c r="T47" t="s">
        <v>27</v>
      </c>
    </row>
    <row r="48" spans="1:20" x14ac:dyDescent="0.25">
      <c r="A48" t="s">
        <v>170</v>
      </c>
      <c r="B48" t="s">
        <v>171</v>
      </c>
      <c r="C48" t="s">
        <v>172</v>
      </c>
      <c r="D48">
        <v>2</v>
      </c>
      <c r="E48" t="s">
        <v>84</v>
      </c>
      <c r="F48">
        <v>12309622</v>
      </c>
      <c r="G48" t="s">
        <v>173</v>
      </c>
      <c r="H48" t="s">
        <v>174</v>
      </c>
      <c r="I48" t="s">
        <v>565</v>
      </c>
      <c r="J48" t="s">
        <v>27</v>
      </c>
      <c r="K48" t="s">
        <v>24</v>
      </c>
      <c r="L48" t="s">
        <v>88</v>
      </c>
      <c r="M48" t="s">
        <v>27</v>
      </c>
      <c r="N48" t="s">
        <v>27</v>
      </c>
      <c r="O48" t="s">
        <v>24</v>
      </c>
      <c r="P48" t="s">
        <v>88</v>
      </c>
      <c r="Q48" t="s">
        <v>27</v>
      </c>
      <c r="R48" s="69" t="s">
        <v>27</v>
      </c>
      <c r="S48" t="b">
        <v>1</v>
      </c>
      <c r="T48" t="s">
        <v>27</v>
      </c>
    </row>
    <row r="49" spans="1:20" x14ac:dyDescent="0.25">
      <c r="A49" t="s">
        <v>170</v>
      </c>
      <c r="B49" t="s">
        <v>176</v>
      </c>
      <c r="C49" s="66" t="s">
        <v>177</v>
      </c>
      <c r="D49">
        <v>845</v>
      </c>
      <c r="E49" t="s">
        <v>178</v>
      </c>
      <c r="F49">
        <v>7099966</v>
      </c>
      <c r="G49" t="s">
        <v>179</v>
      </c>
      <c r="H49" t="s">
        <v>566</v>
      </c>
      <c r="I49" t="s">
        <v>567</v>
      </c>
      <c r="J49" t="s">
        <v>25</v>
      </c>
      <c r="K49" t="s">
        <v>24</v>
      </c>
      <c r="L49" t="s">
        <v>35</v>
      </c>
      <c r="M49" t="s">
        <v>25</v>
      </c>
      <c r="N49" t="s">
        <v>24</v>
      </c>
      <c r="O49" t="s">
        <v>25</v>
      </c>
      <c r="P49" t="s">
        <v>36</v>
      </c>
      <c r="Q49" t="s">
        <v>25</v>
      </c>
      <c r="R49" t="s">
        <v>25</v>
      </c>
      <c r="S49" t="b">
        <v>0</v>
      </c>
      <c r="T49" t="s">
        <v>27</v>
      </c>
    </row>
    <row r="50" spans="1:20" x14ac:dyDescent="0.25">
      <c r="A50" t="s">
        <v>170</v>
      </c>
      <c r="B50" t="s">
        <v>19</v>
      </c>
      <c r="C50" s="66" t="s">
        <v>20</v>
      </c>
      <c r="D50">
        <v>686</v>
      </c>
      <c r="E50" t="s">
        <v>182</v>
      </c>
      <c r="F50">
        <v>7043406</v>
      </c>
      <c r="G50" t="s">
        <v>183</v>
      </c>
      <c r="H50" t="s">
        <v>568</v>
      </c>
      <c r="I50" t="s">
        <v>569</v>
      </c>
      <c r="J50" t="s">
        <v>25</v>
      </c>
      <c r="K50" t="s">
        <v>24</v>
      </c>
      <c r="L50" t="s">
        <v>35</v>
      </c>
      <c r="M50" t="s">
        <v>25</v>
      </c>
      <c r="N50" t="s">
        <v>24</v>
      </c>
      <c r="O50" t="s">
        <v>25</v>
      </c>
      <c r="P50" t="s">
        <v>36</v>
      </c>
      <c r="Q50" t="s">
        <v>25</v>
      </c>
      <c r="R50" t="s">
        <v>25</v>
      </c>
      <c r="S50" t="b">
        <v>0</v>
      </c>
      <c r="T50" t="s">
        <v>27</v>
      </c>
    </row>
    <row r="51" spans="1:20" x14ac:dyDescent="0.25">
      <c r="A51" t="s">
        <v>170</v>
      </c>
      <c r="B51" t="s">
        <v>186</v>
      </c>
      <c r="C51" t="s">
        <v>187</v>
      </c>
      <c r="D51">
        <v>2</v>
      </c>
      <c r="E51" t="s">
        <v>84</v>
      </c>
      <c r="F51">
        <v>7963780</v>
      </c>
      <c r="G51" t="s">
        <v>188</v>
      </c>
      <c r="H51" t="s">
        <v>174</v>
      </c>
      <c r="I51" t="s">
        <v>189</v>
      </c>
      <c r="J51" t="s">
        <v>27</v>
      </c>
      <c r="K51" t="s">
        <v>24</v>
      </c>
      <c r="L51" t="s">
        <v>88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s="69" t="s">
        <v>27</v>
      </c>
      <c r="S51" t="b">
        <v>1</v>
      </c>
      <c r="T51" t="s">
        <v>27</v>
      </c>
    </row>
    <row r="52" spans="1:20" x14ac:dyDescent="0.25">
      <c r="A52" t="s">
        <v>170</v>
      </c>
      <c r="B52" t="s">
        <v>190</v>
      </c>
      <c r="C52" t="s">
        <v>191</v>
      </c>
      <c r="D52">
        <v>1</v>
      </c>
      <c r="E52" t="s">
        <v>84</v>
      </c>
      <c r="F52">
        <v>8587532</v>
      </c>
      <c r="G52" t="s">
        <v>192</v>
      </c>
      <c r="H52" t="s">
        <v>193</v>
      </c>
      <c r="I52" t="s">
        <v>194</v>
      </c>
      <c r="J52" t="s">
        <v>27</v>
      </c>
      <c r="K52" t="s">
        <v>24</v>
      </c>
      <c r="L52" t="s">
        <v>88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s="69" t="s">
        <v>27</v>
      </c>
      <c r="S52" t="b">
        <v>1</v>
      </c>
      <c r="T52" t="s">
        <v>27</v>
      </c>
    </row>
    <row r="57" spans="1:20" x14ac:dyDescent="0.25">
      <c r="A57" t="s">
        <v>732</v>
      </c>
      <c r="C57" t="s">
        <v>733</v>
      </c>
      <c r="E57" t="s">
        <v>734</v>
      </c>
    </row>
    <row r="58" spans="1:20" x14ac:dyDescent="0.25">
      <c r="A58" t="s">
        <v>735</v>
      </c>
      <c r="B58">
        <v>45</v>
      </c>
      <c r="C58" t="s">
        <v>735</v>
      </c>
      <c r="D58">
        <v>29</v>
      </c>
      <c r="E58" t="s">
        <v>736</v>
      </c>
      <c r="F58">
        <v>46</v>
      </c>
    </row>
    <row r="59" spans="1:20" x14ac:dyDescent="0.25">
      <c r="A59" t="s">
        <v>737</v>
      </c>
      <c r="B59">
        <v>4</v>
      </c>
      <c r="C59" t="s">
        <v>737</v>
      </c>
      <c r="D59">
        <v>22</v>
      </c>
      <c r="E59" t="s">
        <v>738</v>
      </c>
      <c r="F59">
        <v>3</v>
      </c>
    </row>
    <row r="60" spans="1:20" x14ac:dyDescent="0.25">
      <c r="A60" t="s">
        <v>739</v>
      </c>
      <c r="B60">
        <v>2</v>
      </c>
      <c r="C60" t="s">
        <v>739</v>
      </c>
      <c r="D60">
        <v>0</v>
      </c>
      <c r="E60" t="s">
        <v>740</v>
      </c>
      <c r="F60">
        <v>2</v>
      </c>
    </row>
    <row r="61" spans="1:20" x14ac:dyDescent="0.25">
      <c r="A61" t="s">
        <v>741</v>
      </c>
      <c r="B61">
        <v>48</v>
      </c>
      <c r="C61" t="s">
        <v>741</v>
      </c>
      <c r="D61">
        <v>47</v>
      </c>
    </row>
    <row r="62" spans="1:20" x14ac:dyDescent="0.25">
      <c r="A62" t="s">
        <v>742</v>
      </c>
      <c r="B62">
        <v>0</v>
      </c>
      <c r="C62" t="s">
        <v>742</v>
      </c>
      <c r="D62">
        <v>0</v>
      </c>
    </row>
    <row r="63" spans="1:20" x14ac:dyDescent="0.25">
      <c r="A63" t="s">
        <v>743</v>
      </c>
      <c r="B63">
        <v>3</v>
      </c>
      <c r="C63" t="s">
        <v>743</v>
      </c>
      <c r="D63">
        <v>4</v>
      </c>
    </row>
    <row r="64" spans="1:20" x14ac:dyDescent="0.25">
      <c r="A64" t="s">
        <v>744</v>
      </c>
      <c r="B64">
        <v>48</v>
      </c>
      <c r="C64" t="s">
        <v>744</v>
      </c>
      <c r="D64">
        <v>47</v>
      </c>
    </row>
    <row r="65" spans="1:6" x14ac:dyDescent="0.25">
      <c r="A65" t="s">
        <v>745</v>
      </c>
      <c r="B65">
        <v>0</v>
      </c>
      <c r="C65" t="s">
        <v>745</v>
      </c>
      <c r="D65">
        <v>0</v>
      </c>
    </row>
    <row r="66" spans="1:6" x14ac:dyDescent="0.25">
      <c r="A66" t="s">
        <v>746</v>
      </c>
      <c r="B66">
        <v>3</v>
      </c>
      <c r="C66" t="s">
        <v>746</v>
      </c>
      <c r="D66">
        <v>4</v>
      </c>
    </row>
    <row r="68" spans="1:6" x14ac:dyDescent="0.25">
      <c r="A68" t="s">
        <v>732</v>
      </c>
      <c r="C68" t="s">
        <v>733</v>
      </c>
      <c r="E68" t="s">
        <v>734</v>
      </c>
    </row>
    <row r="69" spans="1:6" x14ac:dyDescent="0.25">
      <c r="A69" t="s">
        <v>747</v>
      </c>
      <c r="B69">
        <v>20</v>
      </c>
      <c r="C69" t="s">
        <v>747</v>
      </c>
      <c r="D69">
        <v>4</v>
      </c>
      <c r="E69" t="s">
        <v>748</v>
      </c>
      <c r="F69">
        <v>20</v>
      </c>
    </row>
    <row r="70" spans="1:6" x14ac:dyDescent="0.25">
      <c r="A70" t="s">
        <v>749</v>
      </c>
      <c r="B70">
        <v>25</v>
      </c>
      <c r="C70" t="s">
        <v>749</v>
      </c>
      <c r="D70">
        <v>25</v>
      </c>
      <c r="E70" t="s">
        <v>750</v>
      </c>
      <c r="F70">
        <v>26</v>
      </c>
    </row>
    <row r="71" spans="1:6" x14ac:dyDescent="0.25">
      <c r="A71" t="s">
        <v>751</v>
      </c>
      <c r="B71">
        <v>2</v>
      </c>
      <c r="C71" t="s">
        <v>751</v>
      </c>
      <c r="D71">
        <v>0</v>
      </c>
      <c r="E71" t="s">
        <v>752</v>
      </c>
      <c r="F71">
        <v>2</v>
      </c>
    </row>
    <row r="72" spans="1:6" x14ac:dyDescent="0.25">
      <c r="A72" t="s">
        <v>753</v>
      </c>
      <c r="B72">
        <v>0</v>
      </c>
      <c r="C72" t="s">
        <v>753</v>
      </c>
      <c r="D72">
        <v>0</v>
      </c>
      <c r="E72" t="s">
        <v>754</v>
      </c>
      <c r="F72">
        <v>0</v>
      </c>
    </row>
    <row r="73" spans="1:6" x14ac:dyDescent="0.25">
      <c r="A73" t="s">
        <v>755</v>
      </c>
      <c r="B73">
        <v>2</v>
      </c>
      <c r="C73" t="s">
        <v>755</v>
      </c>
      <c r="D73">
        <v>16</v>
      </c>
    </row>
    <row r="74" spans="1:6" x14ac:dyDescent="0.25">
      <c r="A74" t="s">
        <v>756</v>
      </c>
      <c r="B74">
        <v>1</v>
      </c>
      <c r="C74" t="s">
        <v>756</v>
      </c>
      <c r="D74">
        <v>2</v>
      </c>
    </row>
    <row r="75" spans="1:6" x14ac:dyDescent="0.25">
      <c r="A75" t="s">
        <v>757</v>
      </c>
      <c r="B75">
        <v>1</v>
      </c>
      <c r="C75" t="s">
        <v>757</v>
      </c>
      <c r="D75">
        <v>2</v>
      </c>
    </row>
    <row r="76" spans="1:6" x14ac:dyDescent="0.25">
      <c r="A76" t="s">
        <v>758</v>
      </c>
      <c r="B76">
        <v>0</v>
      </c>
      <c r="C76" t="s">
        <v>758</v>
      </c>
      <c r="D76">
        <v>2</v>
      </c>
    </row>
    <row r="77" spans="1:6" x14ac:dyDescent="0.25">
      <c r="A77" t="s">
        <v>759</v>
      </c>
      <c r="B77">
        <v>22</v>
      </c>
      <c r="C77" t="s">
        <v>759</v>
      </c>
      <c r="D77">
        <v>20</v>
      </c>
    </row>
    <row r="78" spans="1:6" x14ac:dyDescent="0.25">
      <c r="A78" t="s">
        <v>760</v>
      </c>
      <c r="B78">
        <v>26</v>
      </c>
      <c r="C78" t="s">
        <v>760</v>
      </c>
      <c r="D78">
        <v>27</v>
      </c>
    </row>
    <row r="79" spans="1:6" x14ac:dyDescent="0.25">
      <c r="A79" t="s">
        <v>761</v>
      </c>
      <c r="B79">
        <v>3</v>
      </c>
      <c r="C79" t="s">
        <v>761</v>
      </c>
      <c r="D79">
        <v>2</v>
      </c>
    </row>
    <row r="80" spans="1:6" x14ac:dyDescent="0.25">
      <c r="A80" t="s">
        <v>762</v>
      </c>
      <c r="B80">
        <v>0</v>
      </c>
      <c r="C80" t="s">
        <v>762</v>
      </c>
      <c r="D80">
        <v>2</v>
      </c>
    </row>
    <row r="82" spans="1:6" x14ac:dyDescent="0.25">
      <c r="A82" t="s">
        <v>732</v>
      </c>
      <c r="C82" t="s">
        <v>733</v>
      </c>
      <c r="E82" t="s">
        <v>734</v>
      </c>
    </row>
    <row r="83" spans="1:6" x14ac:dyDescent="0.25">
      <c r="A83" t="s">
        <v>763</v>
      </c>
      <c r="B83" t="s">
        <v>66</v>
      </c>
      <c r="C83" t="s">
        <v>763</v>
      </c>
      <c r="D83" t="s">
        <v>66</v>
      </c>
      <c r="E83" t="s">
        <v>764</v>
      </c>
      <c r="F83" t="s">
        <v>66</v>
      </c>
    </row>
    <row r="84" spans="1:6" x14ac:dyDescent="0.25">
      <c r="A84" t="s">
        <v>765</v>
      </c>
      <c r="B84" t="s">
        <v>944</v>
      </c>
      <c r="C84" t="s">
        <v>765</v>
      </c>
      <c r="D84" t="s">
        <v>66</v>
      </c>
      <c r="E84" t="s">
        <v>767</v>
      </c>
      <c r="F84" t="s">
        <v>945</v>
      </c>
    </row>
    <row r="85" spans="1:6" x14ac:dyDescent="0.25">
      <c r="A85" t="s">
        <v>769</v>
      </c>
      <c r="B85" t="s">
        <v>946</v>
      </c>
      <c r="C85" t="s">
        <v>769</v>
      </c>
      <c r="D85" t="s">
        <v>66</v>
      </c>
      <c r="E85" t="s">
        <v>771</v>
      </c>
      <c r="F85" t="s">
        <v>947</v>
      </c>
    </row>
    <row r="86" spans="1:6" x14ac:dyDescent="0.25">
      <c r="A86" t="s">
        <v>773</v>
      </c>
      <c r="B86" t="s">
        <v>948</v>
      </c>
      <c r="C86" t="s">
        <v>773</v>
      </c>
      <c r="D86" t="s">
        <v>949</v>
      </c>
      <c r="E86" t="s">
        <v>776</v>
      </c>
      <c r="F86" t="s">
        <v>950</v>
      </c>
    </row>
    <row r="87" spans="1:6" x14ac:dyDescent="0.25">
      <c r="A87" t="s">
        <v>778</v>
      </c>
      <c r="B87" t="s">
        <v>951</v>
      </c>
      <c r="C87" t="s">
        <v>778</v>
      </c>
      <c r="D87" t="s">
        <v>780</v>
      </c>
      <c r="E87" t="s">
        <v>781</v>
      </c>
      <c r="F87" t="s">
        <v>951</v>
      </c>
    </row>
    <row r="88" spans="1:6" x14ac:dyDescent="0.25">
      <c r="A88" t="s">
        <v>783</v>
      </c>
      <c r="B88" t="s">
        <v>780</v>
      </c>
      <c r="C88" t="s">
        <v>783</v>
      </c>
      <c r="D88" t="s">
        <v>780</v>
      </c>
      <c r="E88" t="s">
        <v>784</v>
      </c>
      <c r="F88" t="s">
        <v>780</v>
      </c>
    </row>
    <row r="89" spans="1:6" x14ac:dyDescent="0.25">
      <c r="A89" t="s">
        <v>785</v>
      </c>
      <c r="B89" t="s">
        <v>66</v>
      </c>
      <c r="C89" t="s">
        <v>785</v>
      </c>
      <c r="D89" t="s">
        <v>952</v>
      </c>
    </row>
    <row r="90" spans="1:6" x14ac:dyDescent="0.25">
      <c r="A90" t="s">
        <v>787</v>
      </c>
      <c r="B90" t="s">
        <v>804</v>
      </c>
      <c r="C90" t="s">
        <v>787</v>
      </c>
      <c r="D90" t="s">
        <v>804</v>
      </c>
    </row>
    <row r="91" spans="1:6" x14ac:dyDescent="0.25">
      <c r="A91" t="s">
        <v>790</v>
      </c>
      <c r="B91" t="s">
        <v>911</v>
      </c>
      <c r="C91" t="s">
        <v>790</v>
      </c>
      <c r="D91" t="s">
        <v>953</v>
      </c>
    </row>
    <row r="92" spans="1:6" x14ac:dyDescent="0.25">
      <c r="A92" t="s">
        <v>793</v>
      </c>
      <c r="B92" t="s">
        <v>911</v>
      </c>
      <c r="C92" t="s">
        <v>793</v>
      </c>
      <c r="D92" t="s">
        <v>953</v>
      </c>
    </row>
    <row r="93" spans="1:6" x14ac:dyDescent="0.25">
      <c r="A93" t="s">
        <v>794</v>
      </c>
      <c r="B93" t="s">
        <v>902</v>
      </c>
      <c r="C93" t="s">
        <v>794</v>
      </c>
      <c r="D93" t="s">
        <v>879</v>
      </c>
    </row>
    <row r="94" spans="1:6" x14ac:dyDescent="0.25">
      <c r="A94" t="s">
        <v>797</v>
      </c>
      <c r="B94" t="s">
        <v>780</v>
      </c>
      <c r="C94" t="s">
        <v>797</v>
      </c>
      <c r="D94" t="s">
        <v>804</v>
      </c>
    </row>
    <row r="95" spans="1:6" x14ac:dyDescent="0.25">
      <c r="A95" t="s">
        <v>799</v>
      </c>
      <c r="B95" t="s">
        <v>66</v>
      </c>
      <c r="C95" t="s">
        <v>799</v>
      </c>
      <c r="D95" t="s">
        <v>789</v>
      </c>
    </row>
    <row r="96" spans="1:6" x14ac:dyDescent="0.25">
      <c r="A96" t="s">
        <v>801</v>
      </c>
      <c r="B96" t="s">
        <v>954</v>
      </c>
      <c r="C96" t="s">
        <v>801</v>
      </c>
      <c r="D96" t="s">
        <v>955</v>
      </c>
    </row>
    <row r="97" spans="1:4" x14ac:dyDescent="0.25">
      <c r="A97" t="s">
        <v>803</v>
      </c>
      <c r="B97" t="s">
        <v>956</v>
      </c>
      <c r="C97" t="s">
        <v>803</v>
      </c>
      <c r="D97" t="s">
        <v>957</v>
      </c>
    </row>
    <row r="98" spans="1:4" x14ac:dyDescent="0.25">
      <c r="A98" t="s">
        <v>806</v>
      </c>
      <c r="B98" t="s">
        <v>956</v>
      </c>
      <c r="C98" t="s">
        <v>806</v>
      </c>
      <c r="D98" t="s">
        <v>957</v>
      </c>
    </row>
    <row r="99" spans="1:4" x14ac:dyDescent="0.25">
      <c r="A99" t="s">
        <v>807</v>
      </c>
      <c r="B99" t="s">
        <v>958</v>
      </c>
      <c r="C99" t="s">
        <v>807</v>
      </c>
      <c r="D99" t="s">
        <v>951</v>
      </c>
    </row>
    <row r="100" spans="1:4" x14ac:dyDescent="0.25">
      <c r="A100" t="s">
        <v>809</v>
      </c>
      <c r="B100" t="s">
        <v>780</v>
      </c>
      <c r="C100" t="s">
        <v>809</v>
      </c>
      <c r="D100" t="s">
        <v>959</v>
      </c>
    </row>
  </sheetData>
  <autoFilter ref="A1:T98" xr:uid="{BC5EB4E7-657D-43EC-9A05-1F1B0C1BFCE4}">
    <sortState xmlns:xlrd2="http://schemas.microsoft.com/office/spreadsheetml/2017/richdata2" ref="A2:T98">
      <sortCondition ref="A1:A9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D37-81B3-4BE9-A5F5-46ACBB2BB34E}">
  <dimension ref="A1:T140"/>
  <sheetViews>
    <sheetView tabSelected="1" topLeftCell="A13" workbookViewId="0">
      <selection activeCell="Y21" sqref="Y21"/>
    </sheetView>
  </sheetViews>
  <sheetFormatPr defaultRowHeight="15" x14ac:dyDescent="0.25"/>
  <cols>
    <col min="7" max="7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226</v>
      </c>
      <c r="B2" t="s">
        <v>73</v>
      </c>
      <c r="C2" t="s">
        <v>74</v>
      </c>
      <c r="D2">
        <v>74</v>
      </c>
      <c r="E2">
        <v>0</v>
      </c>
      <c r="F2">
        <v>9058188</v>
      </c>
      <c r="G2" t="s">
        <v>293</v>
      </c>
      <c r="H2" t="s">
        <v>604</v>
      </c>
      <c r="I2" t="s">
        <v>605</v>
      </c>
      <c r="J2" t="s">
        <v>24</v>
      </c>
      <c r="K2" t="s">
        <v>25</v>
      </c>
      <c r="L2" t="s">
        <v>26</v>
      </c>
      <c r="M2" t="s">
        <v>25</v>
      </c>
      <c r="N2" t="s">
        <v>24</v>
      </c>
      <c r="O2" t="s">
        <v>27</v>
      </c>
      <c r="P2" t="s">
        <v>28</v>
      </c>
      <c r="Q2" t="s">
        <v>27</v>
      </c>
      <c r="R2" s="70" t="s">
        <v>29</v>
      </c>
      <c r="S2" t="b">
        <v>0</v>
      </c>
      <c r="T2" t="s">
        <v>27</v>
      </c>
    </row>
    <row r="3" spans="1:20" x14ac:dyDescent="0.25">
      <c r="A3" t="s">
        <v>226</v>
      </c>
      <c r="B3" t="s">
        <v>37</v>
      </c>
      <c r="C3" t="s">
        <v>38</v>
      </c>
      <c r="D3">
        <v>77</v>
      </c>
      <c r="E3">
        <v>0</v>
      </c>
      <c r="F3">
        <v>10560962</v>
      </c>
      <c r="G3" t="s">
        <v>247</v>
      </c>
      <c r="H3" t="s">
        <v>595</v>
      </c>
      <c r="I3" t="s">
        <v>596</v>
      </c>
      <c r="J3" t="s">
        <v>24</v>
      </c>
      <c r="K3" t="s">
        <v>25</v>
      </c>
      <c r="L3" t="s">
        <v>26</v>
      </c>
      <c r="M3" t="s">
        <v>25</v>
      </c>
      <c r="N3" t="s">
        <v>24</v>
      </c>
      <c r="O3" t="s">
        <v>27</v>
      </c>
      <c r="P3" t="s">
        <v>28</v>
      </c>
      <c r="Q3" t="s">
        <v>27</v>
      </c>
      <c r="R3" s="70" t="s">
        <v>29</v>
      </c>
      <c r="S3" t="b">
        <v>0</v>
      </c>
      <c r="T3" t="s">
        <v>27</v>
      </c>
    </row>
    <row r="4" spans="1:20" x14ac:dyDescent="0.25">
      <c r="A4" t="s">
        <v>226</v>
      </c>
      <c r="B4" t="s">
        <v>42</v>
      </c>
      <c r="C4" t="s">
        <v>43</v>
      </c>
      <c r="D4">
        <v>138</v>
      </c>
      <c r="E4">
        <v>0</v>
      </c>
      <c r="F4">
        <v>8953048</v>
      </c>
      <c r="G4" t="s">
        <v>250</v>
      </c>
      <c r="H4" t="s">
        <v>597</v>
      </c>
      <c r="I4" t="s">
        <v>598</v>
      </c>
      <c r="J4" t="s">
        <v>25</v>
      </c>
      <c r="K4" t="s">
        <v>24</v>
      </c>
      <c r="L4" t="s">
        <v>35</v>
      </c>
      <c r="M4" t="s">
        <v>25</v>
      </c>
      <c r="N4" t="s">
        <v>24</v>
      </c>
      <c r="O4" t="s">
        <v>27</v>
      </c>
      <c r="P4" t="s">
        <v>28</v>
      </c>
      <c r="Q4" t="s">
        <v>27</v>
      </c>
      <c r="R4" s="70" t="s">
        <v>29</v>
      </c>
      <c r="S4" t="b">
        <v>0</v>
      </c>
      <c r="T4" t="s">
        <v>27</v>
      </c>
    </row>
    <row r="5" spans="1:20" x14ac:dyDescent="0.25">
      <c r="A5" t="s">
        <v>226</v>
      </c>
      <c r="B5" t="s">
        <v>47</v>
      </c>
      <c r="C5" t="s">
        <v>48</v>
      </c>
      <c r="D5">
        <v>2</v>
      </c>
      <c r="E5" t="s">
        <v>84</v>
      </c>
      <c r="F5">
        <v>9672622</v>
      </c>
      <c r="G5" t="s">
        <v>253</v>
      </c>
      <c r="H5" t="s">
        <v>578</v>
      </c>
      <c r="I5" t="s">
        <v>599</v>
      </c>
      <c r="J5" t="s">
        <v>27</v>
      </c>
      <c r="K5" t="s">
        <v>24</v>
      </c>
      <c r="L5" t="s">
        <v>88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s="69" t="s">
        <v>27</v>
      </c>
      <c r="S5" t="b">
        <v>1</v>
      </c>
      <c r="T5" t="s">
        <v>27</v>
      </c>
    </row>
    <row r="6" spans="1:20" x14ac:dyDescent="0.25">
      <c r="A6" t="s">
        <v>226</v>
      </c>
      <c r="B6" t="s">
        <v>52</v>
      </c>
      <c r="C6" t="s">
        <v>53</v>
      </c>
      <c r="D6">
        <v>235</v>
      </c>
      <c r="E6">
        <v>0</v>
      </c>
      <c r="F6">
        <v>9624386</v>
      </c>
      <c r="G6" t="s">
        <v>256</v>
      </c>
      <c r="H6" t="s">
        <v>600</v>
      </c>
      <c r="I6" t="s">
        <v>601</v>
      </c>
      <c r="J6" t="s">
        <v>25</v>
      </c>
      <c r="K6" t="s">
        <v>24</v>
      </c>
      <c r="L6" t="s">
        <v>35</v>
      </c>
      <c r="M6" t="s">
        <v>25</v>
      </c>
      <c r="N6" t="s">
        <v>24</v>
      </c>
      <c r="O6" t="s">
        <v>27</v>
      </c>
      <c r="P6" t="s">
        <v>28</v>
      </c>
      <c r="Q6" t="s">
        <v>27</v>
      </c>
      <c r="R6" s="70" t="s">
        <v>29</v>
      </c>
      <c r="S6" t="b">
        <v>0</v>
      </c>
      <c r="T6" t="s">
        <v>27</v>
      </c>
    </row>
    <row r="7" spans="1:20" x14ac:dyDescent="0.25">
      <c r="A7" t="s">
        <v>226</v>
      </c>
      <c r="B7" t="s">
        <v>57</v>
      </c>
      <c r="C7" t="s">
        <v>58</v>
      </c>
      <c r="D7">
        <v>130</v>
      </c>
      <c r="E7">
        <v>0</v>
      </c>
      <c r="F7">
        <v>11309014</v>
      </c>
      <c r="G7" t="s">
        <v>259</v>
      </c>
      <c r="H7" t="s">
        <v>602</v>
      </c>
      <c r="I7" t="s">
        <v>603</v>
      </c>
      <c r="J7" t="s">
        <v>24</v>
      </c>
      <c r="K7" t="s">
        <v>25</v>
      </c>
      <c r="L7" t="s">
        <v>26</v>
      </c>
      <c r="M7" t="s">
        <v>25</v>
      </c>
      <c r="N7" t="s">
        <v>24</v>
      </c>
      <c r="O7" t="s">
        <v>27</v>
      </c>
      <c r="P7" t="s">
        <v>28</v>
      </c>
      <c r="Q7" t="s">
        <v>27</v>
      </c>
      <c r="R7" s="70" t="s">
        <v>29</v>
      </c>
      <c r="S7" t="b">
        <v>0</v>
      </c>
      <c r="T7" t="s">
        <v>27</v>
      </c>
    </row>
    <row r="8" spans="1:20" x14ac:dyDescent="0.25">
      <c r="A8" t="s">
        <v>226</v>
      </c>
      <c r="B8" t="s">
        <v>98</v>
      </c>
      <c r="C8" s="66" t="s">
        <v>99</v>
      </c>
      <c r="D8">
        <v>13357</v>
      </c>
      <c r="E8" t="s">
        <v>64</v>
      </c>
      <c r="F8">
        <v>10009300</v>
      </c>
      <c r="G8" t="s">
        <v>262</v>
      </c>
      <c r="H8" t="s">
        <v>66</v>
      </c>
      <c r="I8" t="s">
        <v>66</v>
      </c>
      <c r="J8" t="s">
        <v>25</v>
      </c>
      <c r="K8" t="s">
        <v>24</v>
      </c>
      <c r="L8" t="s">
        <v>35</v>
      </c>
      <c r="M8" t="s">
        <v>25</v>
      </c>
      <c r="N8" t="s">
        <v>25</v>
      </c>
      <c r="O8" t="s">
        <v>24</v>
      </c>
      <c r="P8" t="s">
        <v>35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226</v>
      </c>
      <c r="B9" t="s">
        <v>102</v>
      </c>
      <c r="C9" s="66" t="s">
        <v>103</v>
      </c>
      <c r="D9">
        <v>42</v>
      </c>
      <c r="E9" t="s">
        <v>263</v>
      </c>
      <c r="F9">
        <v>7572832</v>
      </c>
      <c r="G9" t="s">
        <v>608</v>
      </c>
      <c r="H9" t="s">
        <v>609</v>
      </c>
      <c r="I9" t="s">
        <v>610</v>
      </c>
      <c r="J9" t="s">
        <v>24</v>
      </c>
      <c r="K9" t="s">
        <v>27</v>
      </c>
      <c r="L9" t="s">
        <v>267</v>
      </c>
      <c r="M9" t="s">
        <v>27</v>
      </c>
      <c r="N9" t="s">
        <v>27</v>
      </c>
      <c r="O9" t="s">
        <v>24</v>
      </c>
      <c r="P9" t="s">
        <v>88</v>
      </c>
      <c r="Q9" t="s">
        <v>27</v>
      </c>
      <c r="R9" t="s">
        <v>27</v>
      </c>
      <c r="S9" t="b">
        <v>1</v>
      </c>
      <c r="T9" t="s">
        <v>27</v>
      </c>
    </row>
    <row r="10" spans="1:20" x14ac:dyDescent="0.25">
      <c r="A10" t="s">
        <v>226</v>
      </c>
      <c r="B10" t="s">
        <v>106</v>
      </c>
      <c r="C10" s="66" t="s">
        <v>107</v>
      </c>
      <c r="D10">
        <v>11</v>
      </c>
      <c r="E10" t="s">
        <v>268</v>
      </c>
      <c r="F10">
        <v>9185130</v>
      </c>
      <c r="G10" t="s">
        <v>611</v>
      </c>
      <c r="H10" t="s">
        <v>612</v>
      </c>
      <c r="I10" t="s">
        <v>613</v>
      </c>
      <c r="J10" t="s">
        <v>24</v>
      </c>
      <c r="K10" t="s">
        <v>27</v>
      </c>
      <c r="L10" t="s">
        <v>267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  <c r="S10" t="b">
        <v>1</v>
      </c>
      <c r="T10" t="s">
        <v>27</v>
      </c>
    </row>
    <row r="11" spans="1:20" x14ac:dyDescent="0.25">
      <c r="A11" t="s">
        <v>226</v>
      </c>
      <c r="B11" t="s">
        <v>111</v>
      </c>
      <c r="C11" s="66" t="s">
        <v>112</v>
      </c>
      <c r="D11">
        <v>14</v>
      </c>
      <c r="E11" t="s">
        <v>272</v>
      </c>
      <c r="F11">
        <v>9786650</v>
      </c>
      <c r="G11" t="s">
        <v>273</v>
      </c>
      <c r="H11" t="s">
        <v>614</v>
      </c>
      <c r="I11" t="s">
        <v>615</v>
      </c>
      <c r="J11" t="s">
        <v>24</v>
      </c>
      <c r="K11" t="s">
        <v>27</v>
      </c>
      <c r="L11" t="s">
        <v>267</v>
      </c>
      <c r="M11" t="s">
        <v>27</v>
      </c>
      <c r="N11" t="s">
        <v>27</v>
      </c>
      <c r="O11" t="s">
        <v>24</v>
      </c>
      <c r="P11" t="s">
        <v>88</v>
      </c>
      <c r="Q11" t="s">
        <v>27</v>
      </c>
      <c r="R11" t="s">
        <v>27</v>
      </c>
      <c r="S11" t="b">
        <v>1</v>
      </c>
      <c r="T11" t="s">
        <v>27</v>
      </c>
    </row>
    <row r="12" spans="1:20" x14ac:dyDescent="0.25">
      <c r="A12" t="s">
        <v>226</v>
      </c>
      <c r="B12" t="s">
        <v>62</v>
      </c>
      <c r="C12" s="66" t="s">
        <v>63</v>
      </c>
      <c r="D12">
        <v>116</v>
      </c>
      <c r="E12" t="s">
        <v>276</v>
      </c>
      <c r="F12">
        <v>9844928</v>
      </c>
      <c r="G12" t="s">
        <v>277</v>
      </c>
      <c r="H12" t="s">
        <v>618</v>
      </c>
      <c r="I12" t="s">
        <v>619</v>
      </c>
      <c r="J12" t="s">
        <v>24</v>
      </c>
      <c r="K12" t="s">
        <v>27</v>
      </c>
      <c r="L12" t="s">
        <v>267</v>
      </c>
      <c r="M12" t="s">
        <v>27</v>
      </c>
      <c r="N12" t="s">
        <v>27</v>
      </c>
      <c r="O12" t="s">
        <v>24</v>
      </c>
      <c r="P12" t="s">
        <v>88</v>
      </c>
      <c r="Q12" t="s">
        <v>27</v>
      </c>
      <c r="R12" t="s">
        <v>27</v>
      </c>
      <c r="S12" t="b">
        <v>1</v>
      </c>
      <c r="T12" t="s">
        <v>27</v>
      </c>
    </row>
    <row r="13" spans="1:20" x14ac:dyDescent="0.25">
      <c r="A13" t="s">
        <v>226</v>
      </c>
      <c r="B13" t="s">
        <v>78</v>
      </c>
      <c r="C13" t="s">
        <v>79</v>
      </c>
      <c r="D13">
        <v>55</v>
      </c>
      <c r="E13">
        <v>0</v>
      </c>
      <c r="F13">
        <v>11857342</v>
      </c>
      <c r="G13" t="s">
        <v>296</v>
      </c>
      <c r="H13" t="s">
        <v>606</v>
      </c>
      <c r="I13" t="s">
        <v>607</v>
      </c>
      <c r="J13" t="s">
        <v>24</v>
      </c>
      <c r="K13" t="s">
        <v>25</v>
      </c>
      <c r="L13" t="s">
        <v>26</v>
      </c>
      <c r="M13" t="s">
        <v>25</v>
      </c>
      <c r="N13" t="s">
        <v>24</v>
      </c>
      <c r="O13" t="s">
        <v>27</v>
      </c>
      <c r="P13" t="s">
        <v>28</v>
      </c>
      <c r="Q13" t="s">
        <v>27</v>
      </c>
      <c r="R13" s="70" t="s">
        <v>29</v>
      </c>
      <c r="S13" t="b">
        <v>0</v>
      </c>
      <c r="T13" t="s">
        <v>27</v>
      </c>
    </row>
    <row r="14" spans="1:20" x14ac:dyDescent="0.25">
      <c r="A14" t="s">
        <v>226</v>
      </c>
      <c r="B14" t="s">
        <v>67</v>
      </c>
      <c r="C14" s="66" t="s">
        <v>68</v>
      </c>
      <c r="D14">
        <v>39</v>
      </c>
      <c r="E14">
        <v>0</v>
      </c>
      <c r="F14">
        <v>11719374</v>
      </c>
      <c r="G14" t="s">
        <v>280</v>
      </c>
      <c r="H14" t="s">
        <v>616</v>
      </c>
      <c r="I14" t="s">
        <v>617</v>
      </c>
      <c r="J14" t="s">
        <v>24</v>
      </c>
      <c r="K14" t="s">
        <v>25</v>
      </c>
      <c r="L14" t="s">
        <v>26</v>
      </c>
      <c r="M14" t="s">
        <v>25</v>
      </c>
      <c r="N14" t="s">
        <v>24</v>
      </c>
      <c r="O14" t="s">
        <v>27</v>
      </c>
      <c r="P14" t="s">
        <v>28</v>
      </c>
      <c r="Q14" t="s">
        <v>27</v>
      </c>
      <c r="R14" t="s">
        <v>29</v>
      </c>
      <c r="S14" t="b">
        <v>0</v>
      </c>
      <c r="T14" t="s">
        <v>27</v>
      </c>
    </row>
    <row r="15" spans="1:20" x14ac:dyDescent="0.25">
      <c r="A15" t="s">
        <v>226</v>
      </c>
      <c r="B15" t="s">
        <v>120</v>
      </c>
      <c r="C15" t="s">
        <v>121</v>
      </c>
      <c r="D15">
        <v>2</v>
      </c>
      <c r="E15" t="s">
        <v>84</v>
      </c>
      <c r="F15">
        <v>10957512</v>
      </c>
      <c r="G15" t="s">
        <v>577</v>
      </c>
      <c r="H15" t="s">
        <v>578</v>
      </c>
      <c r="I15" t="s">
        <v>579</v>
      </c>
      <c r="J15" t="s">
        <v>27</v>
      </c>
      <c r="K15" t="s">
        <v>24</v>
      </c>
      <c r="L15" t="s">
        <v>88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s="69" t="s">
        <v>27</v>
      </c>
      <c r="S15" t="b">
        <v>1</v>
      </c>
      <c r="T15" t="s">
        <v>27</v>
      </c>
    </row>
    <row r="16" spans="1:20" x14ac:dyDescent="0.25">
      <c r="A16" t="s">
        <v>226</v>
      </c>
      <c r="B16" t="s">
        <v>126</v>
      </c>
      <c r="C16" t="s">
        <v>127</v>
      </c>
      <c r="D16">
        <v>4</v>
      </c>
      <c r="E16" t="s">
        <v>84</v>
      </c>
      <c r="F16">
        <v>10510534</v>
      </c>
      <c r="G16" t="s">
        <v>285</v>
      </c>
      <c r="H16" t="s">
        <v>580</v>
      </c>
      <c r="I16" t="s">
        <v>581</v>
      </c>
      <c r="J16" t="s">
        <v>27</v>
      </c>
      <c r="K16" t="s">
        <v>24</v>
      </c>
      <c r="L16" t="s">
        <v>88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s="69" t="s">
        <v>27</v>
      </c>
      <c r="S16" t="b">
        <v>1</v>
      </c>
      <c r="T16" t="s">
        <v>27</v>
      </c>
    </row>
    <row r="17" spans="1:20" x14ac:dyDescent="0.25">
      <c r="A17" t="s">
        <v>226</v>
      </c>
      <c r="B17" t="s">
        <v>132</v>
      </c>
      <c r="C17" t="s">
        <v>133</v>
      </c>
      <c r="D17">
        <v>1</v>
      </c>
      <c r="E17" t="s">
        <v>84</v>
      </c>
      <c r="F17">
        <v>8925132</v>
      </c>
      <c r="G17" t="s">
        <v>288</v>
      </c>
      <c r="H17" t="s">
        <v>239</v>
      </c>
      <c r="I17" t="s">
        <v>289</v>
      </c>
      <c r="J17" t="s">
        <v>27</v>
      </c>
      <c r="K17" t="s">
        <v>24</v>
      </c>
      <c r="L17" t="s">
        <v>88</v>
      </c>
      <c r="M17" t="s">
        <v>27</v>
      </c>
      <c r="N17" t="s">
        <v>27</v>
      </c>
      <c r="O17" t="s">
        <v>24</v>
      </c>
      <c r="P17" t="s">
        <v>88</v>
      </c>
      <c r="Q17" t="s">
        <v>27</v>
      </c>
      <c r="R17" s="69" t="s">
        <v>27</v>
      </c>
      <c r="S17" t="b">
        <v>1</v>
      </c>
      <c r="T17" t="s">
        <v>27</v>
      </c>
    </row>
    <row r="18" spans="1:20" x14ac:dyDescent="0.25">
      <c r="A18" t="s">
        <v>226</v>
      </c>
      <c r="B18" t="s">
        <v>138</v>
      </c>
      <c r="C18" t="s">
        <v>139</v>
      </c>
      <c r="D18">
        <v>179</v>
      </c>
      <c r="E18">
        <v>0</v>
      </c>
      <c r="F18">
        <v>9008568</v>
      </c>
      <c r="G18" t="s">
        <v>582</v>
      </c>
      <c r="H18" t="s">
        <v>583</v>
      </c>
      <c r="I18" t="s">
        <v>584</v>
      </c>
      <c r="J18" t="s">
        <v>25</v>
      </c>
      <c r="K18" t="s">
        <v>24</v>
      </c>
      <c r="L18" t="s">
        <v>35</v>
      </c>
      <c r="M18" t="s">
        <v>25</v>
      </c>
      <c r="N18" t="s">
        <v>24</v>
      </c>
      <c r="O18" t="s">
        <v>27</v>
      </c>
      <c r="P18" t="s">
        <v>28</v>
      </c>
      <c r="Q18" t="s">
        <v>27</v>
      </c>
      <c r="R18" s="70" t="s">
        <v>29</v>
      </c>
      <c r="S18" t="b">
        <v>0</v>
      </c>
      <c r="T18" t="s">
        <v>27</v>
      </c>
    </row>
    <row r="19" spans="1:20" x14ac:dyDescent="0.25">
      <c r="A19" t="s">
        <v>226</v>
      </c>
      <c r="B19" t="s">
        <v>227</v>
      </c>
      <c r="C19" t="s">
        <v>228</v>
      </c>
      <c r="D19">
        <v>8</v>
      </c>
      <c r="E19">
        <v>0</v>
      </c>
      <c r="F19">
        <v>10479900</v>
      </c>
      <c r="G19" t="s">
        <v>229</v>
      </c>
      <c r="H19" t="s">
        <v>585</v>
      </c>
      <c r="I19" t="s">
        <v>586</v>
      </c>
      <c r="J19" t="s">
        <v>24</v>
      </c>
      <c r="K19" t="s">
        <v>27</v>
      </c>
      <c r="L19" t="s">
        <v>28</v>
      </c>
      <c r="M19" t="s">
        <v>27</v>
      </c>
      <c r="N19" t="s">
        <v>24</v>
      </c>
      <c r="O19" t="s">
        <v>27</v>
      </c>
      <c r="P19" t="s">
        <v>28</v>
      </c>
      <c r="Q19" t="s">
        <v>27</v>
      </c>
      <c r="R19" s="69" t="s">
        <v>27</v>
      </c>
      <c r="S19" t="b">
        <v>1</v>
      </c>
      <c r="T19" t="s">
        <v>27</v>
      </c>
    </row>
    <row r="20" spans="1:20" x14ac:dyDescent="0.25">
      <c r="A20" t="s">
        <v>226</v>
      </c>
      <c r="B20" t="s">
        <v>176</v>
      </c>
      <c r="C20" t="s">
        <v>177</v>
      </c>
      <c r="D20">
        <v>10</v>
      </c>
      <c r="E20">
        <v>0</v>
      </c>
      <c r="F20">
        <v>7099966</v>
      </c>
      <c r="G20" t="s">
        <v>232</v>
      </c>
      <c r="H20" t="s">
        <v>587</v>
      </c>
      <c r="I20" t="s">
        <v>588</v>
      </c>
      <c r="J20" t="s">
        <v>24</v>
      </c>
      <c r="K20" t="s">
        <v>25</v>
      </c>
      <c r="L20" t="s">
        <v>26</v>
      </c>
      <c r="M20" t="s">
        <v>25</v>
      </c>
      <c r="N20" t="s">
        <v>24</v>
      </c>
      <c r="O20" t="s">
        <v>27</v>
      </c>
      <c r="P20" t="s">
        <v>28</v>
      </c>
      <c r="Q20" t="s">
        <v>27</v>
      </c>
      <c r="R20" s="70" t="s">
        <v>29</v>
      </c>
      <c r="S20" t="b">
        <v>0</v>
      </c>
      <c r="T20" t="s">
        <v>27</v>
      </c>
    </row>
    <row r="21" spans="1:20" x14ac:dyDescent="0.25">
      <c r="A21" t="s">
        <v>226</v>
      </c>
      <c r="B21" t="s">
        <v>19</v>
      </c>
      <c r="C21" t="s">
        <v>20</v>
      </c>
      <c r="D21">
        <v>12</v>
      </c>
      <c r="E21">
        <v>0</v>
      </c>
      <c r="F21">
        <v>7043406</v>
      </c>
      <c r="G21" t="s">
        <v>235</v>
      </c>
      <c r="H21" t="s">
        <v>589</v>
      </c>
      <c r="I21" t="s">
        <v>590</v>
      </c>
      <c r="J21" t="s">
        <v>24</v>
      </c>
      <c r="K21" t="s">
        <v>25</v>
      </c>
      <c r="L21" t="s">
        <v>26</v>
      </c>
      <c r="M21" t="s">
        <v>25</v>
      </c>
      <c r="N21" t="s">
        <v>24</v>
      </c>
      <c r="O21" t="s">
        <v>27</v>
      </c>
      <c r="P21" t="s">
        <v>28</v>
      </c>
      <c r="Q21" t="s">
        <v>27</v>
      </c>
      <c r="R21" s="70" t="s">
        <v>29</v>
      </c>
      <c r="S21" t="b">
        <v>0</v>
      </c>
      <c r="T21" t="s">
        <v>27</v>
      </c>
    </row>
    <row r="22" spans="1:20" x14ac:dyDescent="0.25">
      <c r="A22" t="s">
        <v>226</v>
      </c>
      <c r="B22" t="s">
        <v>186</v>
      </c>
      <c r="C22" t="s">
        <v>187</v>
      </c>
      <c r="D22">
        <v>1</v>
      </c>
      <c r="E22" t="s">
        <v>84</v>
      </c>
      <c r="F22">
        <v>7963780</v>
      </c>
      <c r="G22" t="s">
        <v>238</v>
      </c>
      <c r="H22" t="s">
        <v>239</v>
      </c>
      <c r="I22" t="s">
        <v>240</v>
      </c>
      <c r="J22" t="s">
        <v>27</v>
      </c>
      <c r="K22" t="s">
        <v>24</v>
      </c>
      <c r="L22" t="s">
        <v>88</v>
      </c>
      <c r="M22" t="s">
        <v>27</v>
      </c>
      <c r="N22" t="s">
        <v>27</v>
      </c>
      <c r="O22" t="s">
        <v>24</v>
      </c>
      <c r="P22" t="s">
        <v>88</v>
      </c>
      <c r="Q22" t="s">
        <v>27</v>
      </c>
      <c r="R22" s="69" t="s">
        <v>27</v>
      </c>
      <c r="S22" t="b">
        <v>1</v>
      </c>
      <c r="T22" t="s">
        <v>27</v>
      </c>
    </row>
    <row r="23" spans="1:20" x14ac:dyDescent="0.25">
      <c r="A23" t="s">
        <v>226</v>
      </c>
      <c r="B23" t="s">
        <v>190</v>
      </c>
      <c r="C23" t="s">
        <v>191</v>
      </c>
      <c r="D23">
        <v>376</v>
      </c>
      <c r="E23">
        <v>0</v>
      </c>
      <c r="F23">
        <v>8587532</v>
      </c>
      <c r="G23" t="s">
        <v>241</v>
      </c>
      <c r="H23" t="s">
        <v>591</v>
      </c>
      <c r="I23" t="s">
        <v>592</v>
      </c>
      <c r="J23" t="s">
        <v>25</v>
      </c>
      <c r="K23" t="s">
        <v>24</v>
      </c>
      <c r="L23" t="s">
        <v>35</v>
      </c>
      <c r="M23" t="s">
        <v>25</v>
      </c>
      <c r="N23" t="s">
        <v>24</v>
      </c>
      <c r="O23" t="s">
        <v>25</v>
      </c>
      <c r="P23" t="s">
        <v>36</v>
      </c>
      <c r="Q23" t="s">
        <v>25</v>
      </c>
      <c r="R23" s="71" t="s">
        <v>25</v>
      </c>
      <c r="S23" t="b">
        <v>0</v>
      </c>
      <c r="T23" t="s">
        <v>27</v>
      </c>
    </row>
    <row r="24" spans="1:20" x14ac:dyDescent="0.25">
      <c r="A24" t="s">
        <v>226</v>
      </c>
      <c r="B24" t="s">
        <v>30</v>
      </c>
      <c r="C24" t="s">
        <v>31</v>
      </c>
      <c r="D24">
        <v>124</v>
      </c>
      <c r="E24">
        <v>0</v>
      </c>
      <c r="F24">
        <v>8867318</v>
      </c>
      <c r="G24" t="s">
        <v>244</v>
      </c>
      <c r="H24" t="s">
        <v>593</v>
      </c>
      <c r="I24" t="s">
        <v>594</v>
      </c>
      <c r="J24" t="s">
        <v>25</v>
      </c>
      <c r="K24" t="s">
        <v>24</v>
      </c>
      <c r="L24" t="s">
        <v>35</v>
      </c>
      <c r="M24" t="s">
        <v>25</v>
      </c>
      <c r="N24" t="s">
        <v>24</v>
      </c>
      <c r="O24" t="s">
        <v>27</v>
      </c>
      <c r="P24" t="s">
        <v>28</v>
      </c>
      <c r="Q24" t="s">
        <v>27</v>
      </c>
      <c r="R24" s="70" t="s">
        <v>29</v>
      </c>
      <c r="S24" t="b">
        <v>0</v>
      </c>
      <c r="T24" t="s">
        <v>27</v>
      </c>
    </row>
    <row r="25" spans="1:20" x14ac:dyDescent="0.25">
      <c r="A25" t="s">
        <v>299</v>
      </c>
      <c r="B25" t="s">
        <v>73</v>
      </c>
      <c r="C25" s="66" t="s">
        <v>74</v>
      </c>
      <c r="D25">
        <v>7</v>
      </c>
      <c r="E25">
        <v>0</v>
      </c>
      <c r="F25">
        <v>9058188</v>
      </c>
      <c r="G25" t="s">
        <v>638</v>
      </c>
      <c r="H25" t="s">
        <v>313</v>
      </c>
      <c r="I25" t="s">
        <v>339</v>
      </c>
      <c r="J25" t="s">
        <v>24</v>
      </c>
      <c r="K25" t="s">
        <v>25</v>
      </c>
      <c r="L25" t="s">
        <v>26</v>
      </c>
      <c r="M25" t="s">
        <v>25</v>
      </c>
      <c r="N25" t="s">
        <v>24</v>
      </c>
      <c r="O25" t="s">
        <v>27</v>
      </c>
      <c r="P25" t="s">
        <v>28</v>
      </c>
      <c r="Q25" t="s">
        <v>27</v>
      </c>
      <c r="R25" t="s">
        <v>29</v>
      </c>
      <c r="S25" t="b">
        <v>0</v>
      </c>
      <c r="T25" t="s">
        <v>27</v>
      </c>
    </row>
    <row r="26" spans="1:20" x14ac:dyDescent="0.25">
      <c r="A26" t="s">
        <v>299</v>
      </c>
      <c r="B26" t="s">
        <v>37</v>
      </c>
      <c r="C26" s="66" t="s">
        <v>38</v>
      </c>
      <c r="D26">
        <v>5</v>
      </c>
      <c r="E26">
        <v>0</v>
      </c>
      <c r="F26">
        <v>10560962</v>
      </c>
      <c r="G26" t="s">
        <v>629</v>
      </c>
      <c r="H26" t="s">
        <v>628</v>
      </c>
      <c r="I26" t="s">
        <v>630</v>
      </c>
      <c r="J26" t="s">
        <v>24</v>
      </c>
      <c r="K26" t="s">
        <v>25</v>
      </c>
      <c r="L26" t="s">
        <v>26</v>
      </c>
      <c r="M26" t="s">
        <v>25</v>
      </c>
      <c r="N26" t="s">
        <v>24</v>
      </c>
      <c r="O26" t="s">
        <v>27</v>
      </c>
      <c r="P26" t="s">
        <v>28</v>
      </c>
      <c r="Q26" t="s">
        <v>27</v>
      </c>
      <c r="R26" t="s">
        <v>29</v>
      </c>
      <c r="S26" t="b">
        <v>0</v>
      </c>
      <c r="T26" t="s">
        <v>27</v>
      </c>
    </row>
    <row r="27" spans="1:20" x14ac:dyDescent="0.25">
      <c r="A27" t="s">
        <v>299</v>
      </c>
      <c r="B27" t="s">
        <v>42</v>
      </c>
      <c r="C27" s="66" t="s">
        <v>43</v>
      </c>
      <c r="D27">
        <v>21</v>
      </c>
      <c r="E27" t="s">
        <v>320</v>
      </c>
      <c r="F27">
        <v>8953048</v>
      </c>
      <c r="G27" t="s">
        <v>631</v>
      </c>
      <c r="H27" t="s">
        <v>632</v>
      </c>
      <c r="I27" t="s">
        <v>323</v>
      </c>
      <c r="J27" t="s">
        <v>24</v>
      </c>
      <c r="K27" t="s">
        <v>25</v>
      </c>
      <c r="L27" t="s">
        <v>26</v>
      </c>
      <c r="M27" t="s">
        <v>25</v>
      </c>
      <c r="N27" t="s">
        <v>24</v>
      </c>
      <c r="O27" t="s">
        <v>27</v>
      </c>
      <c r="P27" t="s">
        <v>28</v>
      </c>
      <c r="Q27" t="s">
        <v>27</v>
      </c>
      <c r="R27" t="s">
        <v>29</v>
      </c>
      <c r="S27" t="b">
        <v>0</v>
      </c>
      <c r="T27" t="s">
        <v>27</v>
      </c>
    </row>
    <row r="28" spans="1:20" x14ac:dyDescent="0.25">
      <c r="A28" t="s">
        <v>299</v>
      </c>
      <c r="B28" t="s">
        <v>47</v>
      </c>
      <c r="C28" s="66" t="s">
        <v>48</v>
      </c>
      <c r="D28">
        <v>14</v>
      </c>
      <c r="E28" t="s">
        <v>311</v>
      </c>
      <c r="F28">
        <v>9672622</v>
      </c>
      <c r="G28" t="s">
        <v>324</v>
      </c>
      <c r="H28" t="s">
        <v>325</v>
      </c>
      <c r="I28" t="s">
        <v>633</v>
      </c>
      <c r="J28" t="s">
        <v>24</v>
      </c>
      <c r="K28" t="s">
        <v>25</v>
      </c>
      <c r="L28" t="s">
        <v>26</v>
      </c>
      <c r="M28" t="s">
        <v>25</v>
      </c>
      <c r="N28" t="s">
        <v>24</v>
      </c>
      <c r="O28" t="s">
        <v>27</v>
      </c>
      <c r="P28" t="s">
        <v>28</v>
      </c>
      <c r="Q28" t="s">
        <v>27</v>
      </c>
      <c r="R28" t="s">
        <v>29</v>
      </c>
      <c r="S28" t="b">
        <v>0</v>
      </c>
      <c r="T28" t="s">
        <v>27</v>
      </c>
    </row>
    <row r="29" spans="1:20" x14ac:dyDescent="0.25">
      <c r="A29" t="s">
        <v>299</v>
      </c>
      <c r="B29" t="s">
        <v>52</v>
      </c>
      <c r="C29" s="66" t="s">
        <v>53</v>
      </c>
      <c r="D29">
        <v>18</v>
      </c>
      <c r="E29">
        <v>0</v>
      </c>
      <c r="F29">
        <v>9624386</v>
      </c>
      <c r="G29" t="s">
        <v>634</v>
      </c>
      <c r="H29" t="s">
        <v>635</v>
      </c>
      <c r="I29" t="s">
        <v>636</v>
      </c>
      <c r="J29" t="s">
        <v>24</v>
      </c>
      <c r="K29" t="s">
        <v>25</v>
      </c>
      <c r="L29" t="s">
        <v>26</v>
      </c>
      <c r="M29" t="s">
        <v>25</v>
      </c>
      <c r="N29" t="s">
        <v>24</v>
      </c>
      <c r="O29" t="s">
        <v>27</v>
      </c>
      <c r="P29" t="s">
        <v>28</v>
      </c>
      <c r="Q29" t="s">
        <v>27</v>
      </c>
      <c r="R29" t="s">
        <v>29</v>
      </c>
      <c r="S29" t="b">
        <v>0</v>
      </c>
      <c r="T29" t="s">
        <v>27</v>
      </c>
    </row>
    <row r="30" spans="1:20" x14ac:dyDescent="0.25">
      <c r="A30" t="s">
        <v>299</v>
      </c>
      <c r="B30" t="s">
        <v>57</v>
      </c>
      <c r="C30" s="66" t="s">
        <v>58</v>
      </c>
      <c r="D30">
        <v>13</v>
      </c>
      <c r="E30">
        <v>0</v>
      </c>
      <c r="F30">
        <v>11309014</v>
      </c>
      <c r="G30" t="s">
        <v>330</v>
      </c>
      <c r="H30" t="s">
        <v>637</v>
      </c>
      <c r="I30" t="s">
        <v>332</v>
      </c>
      <c r="J30" t="s">
        <v>24</v>
      </c>
      <c r="K30" t="s">
        <v>25</v>
      </c>
      <c r="L30" t="s">
        <v>26</v>
      </c>
      <c r="M30" t="s">
        <v>25</v>
      </c>
      <c r="N30" t="s">
        <v>24</v>
      </c>
      <c r="O30" t="s">
        <v>27</v>
      </c>
      <c r="P30" t="s">
        <v>28</v>
      </c>
      <c r="Q30" t="s">
        <v>27</v>
      </c>
      <c r="R30" t="s">
        <v>29</v>
      </c>
      <c r="S30" t="b">
        <v>0</v>
      </c>
      <c r="T30" t="s">
        <v>27</v>
      </c>
    </row>
    <row r="31" spans="1:20" x14ac:dyDescent="0.25">
      <c r="A31" t="s">
        <v>299</v>
      </c>
      <c r="B31" t="s">
        <v>62</v>
      </c>
      <c r="C31" s="66" t="s">
        <v>63</v>
      </c>
      <c r="D31">
        <v>27</v>
      </c>
      <c r="E31">
        <v>0</v>
      </c>
      <c r="F31">
        <v>9844928</v>
      </c>
      <c r="G31" t="s">
        <v>333</v>
      </c>
      <c r="H31" t="s">
        <v>334</v>
      </c>
      <c r="I31" t="s">
        <v>335</v>
      </c>
      <c r="J31" t="s">
        <v>24</v>
      </c>
      <c r="K31" t="s">
        <v>25</v>
      </c>
      <c r="L31" t="s">
        <v>26</v>
      </c>
      <c r="M31" t="s">
        <v>25</v>
      </c>
      <c r="N31" t="s">
        <v>24</v>
      </c>
      <c r="O31" t="s">
        <v>27</v>
      </c>
      <c r="P31" t="s">
        <v>28</v>
      </c>
      <c r="Q31" t="s">
        <v>27</v>
      </c>
      <c r="R31" t="s">
        <v>29</v>
      </c>
      <c r="S31" t="b">
        <v>0</v>
      </c>
      <c r="T31" t="s">
        <v>27</v>
      </c>
    </row>
    <row r="32" spans="1:20" x14ac:dyDescent="0.25">
      <c r="A32" t="s">
        <v>299</v>
      </c>
      <c r="B32" t="s">
        <v>78</v>
      </c>
      <c r="C32" s="66" t="s">
        <v>79</v>
      </c>
      <c r="D32">
        <v>3</v>
      </c>
      <c r="E32" t="s">
        <v>84</v>
      </c>
      <c r="F32">
        <v>11857342</v>
      </c>
      <c r="G32" t="s">
        <v>340</v>
      </c>
      <c r="H32" t="s">
        <v>624</v>
      </c>
      <c r="I32" t="s">
        <v>639</v>
      </c>
      <c r="J32" t="s">
        <v>24</v>
      </c>
      <c r="K32" t="s">
        <v>27</v>
      </c>
      <c r="L32" t="s">
        <v>267</v>
      </c>
      <c r="M32" t="s">
        <v>27</v>
      </c>
      <c r="N32" t="s">
        <v>27</v>
      </c>
      <c r="O32" t="s">
        <v>24</v>
      </c>
      <c r="P32" t="s">
        <v>88</v>
      </c>
      <c r="Q32" t="s">
        <v>27</v>
      </c>
      <c r="R32" t="s">
        <v>27</v>
      </c>
      <c r="S32" t="b">
        <v>1</v>
      </c>
      <c r="T32" t="s">
        <v>27</v>
      </c>
    </row>
    <row r="33" spans="1:20" x14ac:dyDescent="0.25">
      <c r="A33" t="s">
        <v>299</v>
      </c>
      <c r="B33" t="s">
        <v>67</v>
      </c>
      <c r="C33" s="66" t="s">
        <v>68</v>
      </c>
      <c r="D33">
        <v>8</v>
      </c>
      <c r="E33">
        <v>0</v>
      </c>
      <c r="F33">
        <v>11719374</v>
      </c>
      <c r="G33" t="s">
        <v>336</v>
      </c>
      <c r="H33" t="s">
        <v>301</v>
      </c>
      <c r="I33" t="s">
        <v>337</v>
      </c>
      <c r="J33" t="s">
        <v>24</v>
      </c>
      <c r="K33" t="s">
        <v>25</v>
      </c>
      <c r="L33" t="s">
        <v>26</v>
      </c>
      <c r="M33" t="s">
        <v>25</v>
      </c>
      <c r="N33" t="s">
        <v>24</v>
      </c>
      <c r="O33" t="s">
        <v>27</v>
      </c>
      <c r="P33" t="s">
        <v>28</v>
      </c>
      <c r="Q33" t="s">
        <v>27</v>
      </c>
      <c r="R33" t="s">
        <v>29</v>
      </c>
      <c r="S33" t="b">
        <v>0</v>
      </c>
      <c r="T33" t="s">
        <v>27</v>
      </c>
    </row>
    <row r="34" spans="1:20" x14ac:dyDescent="0.25">
      <c r="A34" t="s">
        <v>299</v>
      </c>
      <c r="B34" t="s">
        <v>171</v>
      </c>
      <c r="C34" s="66" t="s">
        <v>172</v>
      </c>
      <c r="D34">
        <v>53</v>
      </c>
      <c r="E34" t="s">
        <v>64</v>
      </c>
      <c r="F34">
        <v>12309622</v>
      </c>
      <c r="G34" t="s">
        <v>620</v>
      </c>
      <c r="H34" t="s">
        <v>66</v>
      </c>
      <c r="I34" t="s">
        <v>66</v>
      </c>
      <c r="J34" t="s">
        <v>24</v>
      </c>
      <c r="K34" t="s">
        <v>25</v>
      </c>
      <c r="L34" t="s">
        <v>26</v>
      </c>
      <c r="M34" t="s">
        <v>25</v>
      </c>
      <c r="N34" t="s">
        <v>24</v>
      </c>
      <c r="O34" t="s">
        <v>25</v>
      </c>
      <c r="P34" t="s">
        <v>26</v>
      </c>
      <c r="Q34" t="s">
        <v>25</v>
      </c>
      <c r="R34" t="s">
        <v>25</v>
      </c>
      <c r="S34" t="b">
        <v>0</v>
      </c>
      <c r="T34" t="s">
        <v>27</v>
      </c>
    </row>
    <row r="35" spans="1:20" x14ac:dyDescent="0.25">
      <c r="A35" t="s">
        <v>299</v>
      </c>
      <c r="B35" t="s">
        <v>227</v>
      </c>
      <c r="C35" s="66" t="s">
        <v>228</v>
      </c>
      <c r="D35">
        <v>8</v>
      </c>
      <c r="E35">
        <v>0</v>
      </c>
      <c r="F35">
        <v>10479900</v>
      </c>
      <c r="G35" t="s">
        <v>229</v>
      </c>
      <c r="H35" t="s">
        <v>301</v>
      </c>
      <c r="I35" t="s">
        <v>621</v>
      </c>
      <c r="J35" t="s">
        <v>24</v>
      </c>
      <c r="K35" t="s">
        <v>25</v>
      </c>
      <c r="L35" t="s">
        <v>26</v>
      </c>
      <c r="M35" t="s">
        <v>25</v>
      </c>
      <c r="N35" t="s">
        <v>24</v>
      </c>
      <c r="O35" t="s">
        <v>27</v>
      </c>
      <c r="P35" t="s">
        <v>28</v>
      </c>
      <c r="Q35" t="s">
        <v>27</v>
      </c>
      <c r="R35" t="s">
        <v>29</v>
      </c>
      <c r="S35" t="b">
        <v>0</v>
      </c>
      <c r="T35" t="s">
        <v>27</v>
      </c>
    </row>
    <row r="36" spans="1:20" x14ac:dyDescent="0.25">
      <c r="A36" t="s">
        <v>299</v>
      </c>
      <c r="B36" t="s">
        <v>176</v>
      </c>
      <c r="C36" s="66" t="s">
        <v>177</v>
      </c>
      <c r="D36">
        <v>6</v>
      </c>
      <c r="E36">
        <v>0</v>
      </c>
      <c r="F36">
        <v>7099966</v>
      </c>
      <c r="G36" t="s">
        <v>303</v>
      </c>
      <c r="H36" t="s">
        <v>622</v>
      </c>
      <c r="I36" t="s">
        <v>623</v>
      </c>
      <c r="J36" t="s">
        <v>24</v>
      </c>
      <c r="K36" t="s">
        <v>25</v>
      </c>
      <c r="L36" t="s">
        <v>26</v>
      </c>
      <c r="M36" t="s">
        <v>25</v>
      </c>
      <c r="N36" t="s">
        <v>24</v>
      </c>
      <c r="O36" t="s">
        <v>27</v>
      </c>
      <c r="P36" t="s">
        <v>28</v>
      </c>
      <c r="Q36" t="s">
        <v>27</v>
      </c>
      <c r="R36" t="s">
        <v>29</v>
      </c>
      <c r="S36" t="b">
        <v>0</v>
      </c>
      <c r="T36" t="s">
        <v>27</v>
      </c>
    </row>
    <row r="37" spans="1:20" x14ac:dyDescent="0.25">
      <c r="A37" t="s">
        <v>299</v>
      </c>
      <c r="B37" t="s">
        <v>19</v>
      </c>
      <c r="C37" s="66" t="s">
        <v>20</v>
      </c>
      <c r="D37">
        <v>3</v>
      </c>
      <c r="E37" t="s">
        <v>84</v>
      </c>
      <c r="F37">
        <v>7043406</v>
      </c>
      <c r="G37" t="s">
        <v>306</v>
      </c>
      <c r="H37" t="s">
        <v>624</v>
      </c>
      <c r="I37" t="s">
        <v>625</v>
      </c>
      <c r="J37" t="s">
        <v>24</v>
      </c>
      <c r="K37" t="s">
        <v>27</v>
      </c>
      <c r="L37" t="s">
        <v>267</v>
      </c>
      <c r="M37" t="s">
        <v>27</v>
      </c>
      <c r="N37" t="s">
        <v>27</v>
      </c>
      <c r="O37" t="s">
        <v>24</v>
      </c>
      <c r="P37" t="s">
        <v>88</v>
      </c>
      <c r="Q37" t="s">
        <v>27</v>
      </c>
      <c r="R37" t="s">
        <v>27</v>
      </c>
      <c r="S37" t="b">
        <v>1</v>
      </c>
      <c r="T37" t="s">
        <v>27</v>
      </c>
    </row>
    <row r="38" spans="1:20" x14ac:dyDescent="0.25">
      <c r="A38" t="s">
        <v>299</v>
      </c>
      <c r="B38" t="s">
        <v>186</v>
      </c>
      <c r="C38" s="66" t="s">
        <v>187</v>
      </c>
      <c r="D38">
        <v>3</v>
      </c>
      <c r="E38" t="s">
        <v>84</v>
      </c>
      <c r="F38">
        <v>7963780</v>
      </c>
      <c r="G38" t="s">
        <v>309</v>
      </c>
      <c r="H38" t="s">
        <v>624</v>
      </c>
      <c r="I38" t="s">
        <v>626</v>
      </c>
      <c r="J38" t="s">
        <v>24</v>
      </c>
      <c r="K38" t="s">
        <v>27</v>
      </c>
      <c r="L38" t="s">
        <v>267</v>
      </c>
      <c r="M38" t="s">
        <v>27</v>
      </c>
      <c r="N38" t="s">
        <v>27</v>
      </c>
      <c r="O38" t="s">
        <v>24</v>
      </c>
      <c r="P38" t="s">
        <v>88</v>
      </c>
      <c r="Q38" t="s">
        <v>27</v>
      </c>
      <c r="R38" t="s">
        <v>27</v>
      </c>
      <c r="S38" t="b">
        <v>1</v>
      </c>
      <c r="T38" t="s">
        <v>27</v>
      </c>
    </row>
    <row r="39" spans="1:20" x14ac:dyDescent="0.25">
      <c r="A39" t="s">
        <v>299</v>
      </c>
      <c r="B39" t="s">
        <v>190</v>
      </c>
      <c r="C39" s="66" t="s">
        <v>191</v>
      </c>
      <c r="D39">
        <v>7</v>
      </c>
      <c r="E39" t="s">
        <v>311</v>
      </c>
      <c r="F39">
        <v>8587532</v>
      </c>
      <c r="G39" t="s">
        <v>312</v>
      </c>
      <c r="H39" t="s">
        <v>313</v>
      </c>
      <c r="I39" t="s">
        <v>627</v>
      </c>
      <c r="J39" t="s">
        <v>24</v>
      </c>
      <c r="K39" t="s">
        <v>25</v>
      </c>
      <c r="L39" t="s">
        <v>26</v>
      </c>
      <c r="M39" t="s">
        <v>25</v>
      </c>
      <c r="N39" t="s">
        <v>24</v>
      </c>
      <c r="O39" t="s">
        <v>27</v>
      </c>
      <c r="P39" t="s">
        <v>28</v>
      </c>
      <c r="Q39" t="s">
        <v>27</v>
      </c>
      <c r="R39" t="s">
        <v>29</v>
      </c>
      <c r="S39" t="b">
        <v>0</v>
      </c>
      <c r="T39" t="s">
        <v>27</v>
      </c>
    </row>
    <row r="40" spans="1:20" x14ac:dyDescent="0.25">
      <c r="A40" t="s">
        <v>299</v>
      </c>
      <c r="B40" t="s">
        <v>30</v>
      </c>
      <c r="C40" s="66" t="s">
        <v>31</v>
      </c>
      <c r="D40">
        <v>5</v>
      </c>
      <c r="E40">
        <v>0</v>
      </c>
      <c r="F40">
        <v>8867318</v>
      </c>
      <c r="G40" t="s">
        <v>315</v>
      </c>
      <c r="H40" t="s">
        <v>628</v>
      </c>
      <c r="I40" t="s">
        <v>317</v>
      </c>
      <c r="J40" t="s">
        <v>24</v>
      </c>
      <c r="K40" t="s">
        <v>25</v>
      </c>
      <c r="L40" t="s">
        <v>26</v>
      </c>
      <c r="M40" t="s">
        <v>25</v>
      </c>
      <c r="N40" t="s">
        <v>24</v>
      </c>
      <c r="O40" t="s">
        <v>27</v>
      </c>
      <c r="P40" t="s">
        <v>28</v>
      </c>
      <c r="Q40" t="s">
        <v>27</v>
      </c>
      <c r="R40" t="s">
        <v>29</v>
      </c>
      <c r="S40" t="b">
        <v>0</v>
      </c>
      <c r="T40" t="s">
        <v>27</v>
      </c>
    </row>
    <row r="41" spans="1:20" x14ac:dyDescent="0.25">
      <c r="A41" t="s">
        <v>342</v>
      </c>
      <c r="B41" t="s">
        <v>73</v>
      </c>
      <c r="C41" s="66" t="s">
        <v>74</v>
      </c>
      <c r="D41">
        <v>8</v>
      </c>
      <c r="E41">
        <v>25</v>
      </c>
      <c r="F41">
        <v>9058188</v>
      </c>
      <c r="G41" t="s">
        <v>365</v>
      </c>
      <c r="H41" t="s">
        <v>650</v>
      </c>
      <c r="I41" t="s">
        <v>651</v>
      </c>
      <c r="J41" t="s">
        <v>24</v>
      </c>
      <c r="K41" t="s">
        <v>25</v>
      </c>
      <c r="L41" t="s">
        <v>26</v>
      </c>
      <c r="M41" t="s">
        <v>25</v>
      </c>
      <c r="N41" t="s">
        <v>24</v>
      </c>
      <c r="O41" t="s">
        <v>27</v>
      </c>
      <c r="P41" t="s">
        <v>28</v>
      </c>
      <c r="Q41" t="s">
        <v>27</v>
      </c>
      <c r="R41" t="s">
        <v>29</v>
      </c>
      <c r="S41" t="b">
        <v>0</v>
      </c>
      <c r="T41" t="s">
        <v>27</v>
      </c>
    </row>
    <row r="42" spans="1:20" x14ac:dyDescent="0.25">
      <c r="A42" t="s">
        <v>342</v>
      </c>
      <c r="B42" t="s">
        <v>42</v>
      </c>
      <c r="C42" t="s">
        <v>43</v>
      </c>
      <c r="D42">
        <v>1</v>
      </c>
      <c r="E42" t="s">
        <v>84</v>
      </c>
      <c r="F42">
        <v>8953048</v>
      </c>
      <c r="G42" t="s">
        <v>353</v>
      </c>
      <c r="H42" t="s">
        <v>640</v>
      </c>
      <c r="I42" t="s">
        <v>646</v>
      </c>
      <c r="J42" t="s">
        <v>24</v>
      </c>
      <c r="K42" t="s">
        <v>27</v>
      </c>
      <c r="L42" t="s">
        <v>267</v>
      </c>
      <c r="M42" t="s">
        <v>27</v>
      </c>
      <c r="N42" t="s">
        <v>27</v>
      </c>
      <c r="O42" t="s">
        <v>24</v>
      </c>
      <c r="P42" t="s">
        <v>88</v>
      </c>
      <c r="Q42" t="s">
        <v>27</v>
      </c>
      <c r="R42" s="69" t="s">
        <v>27</v>
      </c>
      <c r="S42" t="b">
        <v>1</v>
      </c>
      <c r="T42" t="s">
        <v>27</v>
      </c>
    </row>
    <row r="43" spans="1:20" x14ac:dyDescent="0.25">
      <c r="A43" t="s">
        <v>342</v>
      </c>
      <c r="B43" t="s">
        <v>47</v>
      </c>
      <c r="C43" s="66" t="s">
        <v>48</v>
      </c>
      <c r="D43">
        <v>3</v>
      </c>
      <c r="E43" t="s">
        <v>84</v>
      </c>
      <c r="F43">
        <v>9672622</v>
      </c>
      <c r="G43" t="s">
        <v>355</v>
      </c>
      <c r="H43" t="s">
        <v>642</v>
      </c>
      <c r="I43" t="s">
        <v>647</v>
      </c>
      <c r="J43" t="s">
        <v>24</v>
      </c>
      <c r="K43" t="s">
        <v>27</v>
      </c>
      <c r="L43" t="s">
        <v>267</v>
      </c>
      <c r="M43" t="s">
        <v>27</v>
      </c>
      <c r="N43" t="s">
        <v>27</v>
      </c>
      <c r="O43" t="s">
        <v>24</v>
      </c>
      <c r="P43" t="s">
        <v>88</v>
      </c>
      <c r="Q43" t="s">
        <v>27</v>
      </c>
      <c r="R43" t="s">
        <v>27</v>
      </c>
      <c r="S43" t="b">
        <v>1</v>
      </c>
      <c r="T43" t="s">
        <v>27</v>
      </c>
    </row>
    <row r="44" spans="1:20" x14ac:dyDescent="0.25">
      <c r="A44" t="s">
        <v>342</v>
      </c>
      <c r="B44" t="s">
        <v>52</v>
      </c>
      <c r="C44" s="66" t="s">
        <v>53</v>
      </c>
      <c r="D44">
        <v>3</v>
      </c>
      <c r="E44" t="s">
        <v>84</v>
      </c>
      <c r="F44">
        <v>9624386</v>
      </c>
      <c r="G44" t="s">
        <v>357</v>
      </c>
      <c r="H44" t="s">
        <v>642</v>
      </c>
      <c r="I44" t="s">
        <v>648</v>
      </c>
      <c r="J44" t="s">
        <v>24</v>
      </c>
      <c r="K44" t="s">
        <v>27</v>
      </c>
      <c r="L44" t="s">
        <v>267</v>
      </c>
      <c r="M44" t="s">
        <v>27</v>
      </c>
      <c r="N44" t="s">
        <v>27</v>
      </c>
      <c r="O44" t="s">
        <v>24</v>
      </c>
      <c r="P44" t="s">
        <v>88</v>
      </c>
      <c r="Q44" t="s">
        <v>27</v>
      </c>
      <c r="R44" t="s">
        <v>27</v>
      </c>
      <c r="S44" t="b">
        <v>1</v>
      </c>
      <c r="T44" t="s">
        <v>27</v>
      </c>
    </row>
    <row r="45" spans="1:20" x14ac:dyDescent="0.25">
      <c r="A45" t="s">
        <v>342</v>
      </c>
      <c r="B45" t="s">
        <v>57</v>
      </c>
      <c r="C45" t="s">
        <v>58</v>
      </c>
      <c r="D45">
        <v>1</v>
      </c>
      <c r="E45" t="s">
        <v>84</v>
      </c>
      <c r="F45">
        <v>11309014</v>
      </c>
      <c r="G45" t="s">
        <v>95</v>
      </c>
      <c r="H45" t="s">
        <v>640</v>
      </c>
      <c r="I45" t="s">
        <v>649</v>
      </c>
      <c r="J45" t="s">
        <v>24</v>
      </c>
      <c r="K45" t="s">
        <v>27</v>
      </c>
      <c r="L45" t="s">
        <v>267</v>
      </c>
      <c r="M45" t="s">
        <v>27</v>
      </c>
      <c r="N45" t="s">
        <v>27</v>
      </c>
      <c r="O45" t="s">
        <v>24</v>
      </c>
      <c r="P45" t="s">
        <v>88</v>
      </c>
      <c r="Q45" t="s">
        <v>27</v>
      </c>
      <c r="R45" s="69" t="s">
        <v>27</v>
      </c>
      <c r="S45" t="b">
        <v>1</v>
      </c>
      <c r="T45" t="s">
        <v>27</v>
      </c>
    </row>
    <row r="46" spans="1:20" x14ac:dyDescent="0.25">
      <c r="A46" t="s">
        <v>342</v>
      </c>
      <c r="B46" t="s">
        <v>98</v>
      </c>
      <c r="C46" s="68" t="s">
        <v>99</v>
      </c>
      <c r="D46">
        <v>1</v>
      </c>
      <c r="E46" t="s">
        <v>84</v>
      </c>
      <c r="F46">
        <v>10009300</v>
      </c>
      <c r="G46" t="s">
        <v>490</v>
      </c>
      <c r="H46" t="s">
        <v>640</v>
      </c>
      <c r="I46" t="s">
        <v>240</v>
      </c>
      <c r="J46" t="s">
        <v>24</v>
      </c>
      <c r="K46" t="s">
        <v>27</v>
      </c>
      <c r="L46" t="s">
        <v>267</v>
      </c>
      <c r="M46" t="s">
        <v>27</v>
      </c>
      <c r="N46" t="s">
        <v>27</v>
      </c>
      <c r="O46" t="s">
        <v>24</v>
      </c>
      <c r="P46" t="s">
        <v>88</v>
      </c>
      <c r="Q46" t="s">
        <v>27</v>
      </c>
      <c r="R46" s="69" t="s">
        <v>27</v>
      </c>
      <c r="S46" t="b">
        <v>1</v>
      </c>
      <c r="T46" t="s">
        <v>27</v>
      </c>
    </row>
    <row r="47" spans="1:20" x14ac:dyDescent="0.25">
      <c r="A47" t="s">
        <v>342</v>
      </c>
      <c r="B47" t="s">
        <v>111</v>
      </c>
      <c r="C47" t="s">
        <v>112</v>
      </c>
      <c r="D47">
        <v>1</v>
      </c>
      <c r="E47" t="s">
        <v>84</v>
      </c>
      <c r="F47">
        <v>9786650</v>
      </c>
      <c r="G47" t="s">
        <v>113</v>
      </c>
      <c r="H47" t="s">
        <v>640</v>
      </c>
      <c r="I47" t="s">
        <v>653</v>
      </c>
      <c r="J47" t="s">
        <v>24</v>
      </c>
      <c r="K47" t="s">
        <v>27</v>
      </c>
      <c r="L47" t="s">
        <v>267</v>
      </c>
      <c r="M47" t="s">
        <v>27</v>
      </c>
      <c r="N47" t="s">
        <v>27</v>
      </c>
      <c r="O47" t="s">
        <v>24</v>
      </c>
      <c r="P47" t="s">
        <v>88</v>
      </c>
      <c r="Q47" t="s">
        <v>27</v>
      </c>
      <c r="R47" s="69" t="s">
        <v>27</v>
      </c>
      <c r="S47" t="b">
        <v>1</v>
      </c>
      <c r="T47" t="s">
        <v>27</v>
      </c>
    </row>
    <row r="48" spans="1:20" x14ac:dyDescent="0.25">
      <c r="A48" t="s">
        <v>342</v>
      </c>
      <c r="B48" t="s">
        <v>62</v>
      </c>
      <c r="C48" s="66" t="s">
        <v>63</v>
      </c>
      <c r="D48">
        <v>196</v>
      </c>
      <c r="E48" t="s">
        <v>64</v>
      </c>
      <c r="F48">
        <v>9844928</v>
      </c>
      <c r="G48" t="s">
        <v>656</v>
      </c>
      <c r="H48" t="s">
        <v>66</v>
      </c>
      <c r="I48" t="s">
        <v>66</v>
      </c>
      <c r="J48" t="s">
        <v>25</v>
      </c>
      <c r="K48" t="s">
        <v>24</v>
      </c>
      <c r="L48" t="s">
        <v>35</v>
      </c>
      <c r="M48" t="s">
        <v>25</v>
      </c>
      <c r="N48" t="s">
        <v>24</v>
      </c>
      <c r="O48" t="s">
        <v>25</v>
      </c>
      <c r="P48" t="s">
        <v>26</v>
      </c>
      <c r="Q48" t="s">
        <v>25</v>
      </c>
      <c r="R48" t="s">
        <v>25</v>
      </c>
      <c r="S48" t="b">
        <v>0</v>
      </c>
      <c r="T48" t="s">
        <v>27</v>
      </c>
    </row>
    <row r="49" spans="1:20" x14ac:dyDescent="0.25">
      <c r="A49" t="s">
        <v>342</v>
      </c>
      <c r="B49" t="s">
        <v>78</v>
      </c>
      <c r="C49" s="66" t="s">
        <v>79</v>
      </c>
      <c r="D49">
        <v>8</v>
      </c>
      <c r="E49">
        <v>75</v>
      </c>
      <c r="F49">
        <v>11857342</v>
      </c>
      <c r="G49" t="s">
        <v>368</v>
      </c>
      <c r="H49" t="s">
        <v>650</v>
      </c>
      <c r="I49" t="s">
        <v>652</v>
      </c>
      <c r="J49" t="s">
        <v>24</v>
      </c>
      <c r="K49" t="s">
        <v>27</v>
      </c>
      <c r="L49" t="s">
        <v>267</v>
      </c>
      <c r="M49" t="s">
        <v>27</v>
      </c>
      <c r="N49" t="s">
        <v>27</v>
      </c>
      <c r="O49" t="s">
        <v>24</v>
      </c>
      <c r="P49" t="s">
        <v>88</v>
      </c>
      <c r="Q49" t="s">
        <v>27</v>
      </c>
      <c r="R49" t="s">
        <v>27</v>
      </c>
      <c r="S49" t="b">
        <v>1</v>
      </c>
      <c r="T49" t="s">
        <v>27</v>
      </c>
    </row>
    <row r="50" spans="1:20" x14ac:dyDescent="0.25">
      <c r="A50" t="s">
        <v>342</v>
      </c>
      <c r="B50" t="s">
        <v>67</v>
      </c>
      <c r="C50" s="66" t="s">
        <v>68</v>
      </c>
      <c r="D50">
        <v>10</v>
      </c>
      <c r="E50">
        <v>30</v>
      </c>
      <c r="F50">
        <v>11719374</v>
      </c>
      <c r="G50" t="s">
        <v>362</v>
      </c>
      <c r="H50" t="s">
        <v>654</v>
      </c>
      <c r="I50" t="s">
        <v>655</v>
      </c>
      <c r="J50" t="s">
        <v>24</v>
      </c>
      <c r="K50" t="s">
        <v>27</v>
      </c>
      <c r="L50" t="s">
        <v>267</v>
      </c>
      <c r="M50" t="s">
        <v>27</v>
      </c>
      <c r="N50" t="s">
        <v>27</v>
      </c>
      <c r="O50" t="s">
        <v>24</v>
      </c>
      <c r="P50" t="s">
        <v>88</v>
      </c>
      <c r="Q50" t="s">
        <v>27</v>
      </c>
      <c r="R50" t="s">
        <v>27</v>
      </c>
      <c r="S50" t="b">
        <v>1</v>
      </c>
      <c r="T50" t="s">
        <v>27</v>
      </c>
    </row>
    <row r="51" spans="1:20" x14ac:dyDescent="0.25">
      <c r="A51" t="s">
        <v>342</v>
      </c>
      <c r="B51" t="s">
        <v>227</v>
      </c>
      <c r="C51" t="s">
        <v>228</v>
      </c>
      <c r="D51">
        <v>1</v>
      </c>
      <c r="E51" t="s">
        <v>84</v>
      </c>
      <c r="F51">
        <v>10479900</v>
      </c>
      <c r="G51" t="s">
        <v>343</v>
      </c>
      <c r="H51" t="s">
        <v>640</v>
      </c>
      <c r="I51" t="s">
        <v>641</v>
      </c>
      <c r="J51" t="s">
        <v>24</v>
      </c>
      <c r="K51" t="s">
        <v>27</v>
      </c>
      <c r="L51" t="s">
        <v>267</v>
      </c>
      <c r="M51" t="s">
        <v>27</v>
      </c>
      <c r="N51" t="s">
        <v>27</v>
      </c>
      <c r="O51" t="s">
        <v>24</v>
      </c>
      <c r="P51" t="s">
        <v>88</v>
      </c>
      <c r="Q51" t="s">
        <v>27</v>
      </c>
      <c r="R51" s="69" t="s">
        <v>27</v>
      </c>
      <c r="S51" t="b">
        <v>1</v>
      </c>
      <c r="T51" t="s">
        <v>27</v>
      </c>
    </row>
    <row r="52" spans="1:20" x14ac:dyDescent="0.25">
      <c r="A52" t="s">
        <v>342</v>
      </c>
      <c r="B52" t="s">
        <v>176</v>
      </c>
      <c r="C52" t="s">
        <v>177</v>
      </c>
      <c r="D52">
        <v>3</v>
      </c>
      <c r="E52" t="s">
        <v>84</v>
      </c>
      <c r="F52">
        <v>7099966</v>
      </c>
      <c r="G52" t="s">
        <v>346</v>
      </c>
      <c r="H52" t="s">
        <v>642</v>
      </c>
      <c r="I52" t="s">
        <v>643</v>
      </c>
      <c r="J52" t="s">
        <v>24</v>
      </c>
      <c r="K52" t="s">
        <v>27</v>
      </c>
      <c r="L52" t="s">
        <v>267</v>
      </c>
      <c r="M52" t="s">
        <v>27</v>
      </c>
      <c r="N52" t="s">
        <v>27</v>
      </c>
      <c r="O52" t="s">
        <v>24</v>
      </c>
      <c r="P52" t="s">
        <v>88</v>
      </c>
      <c r="Q52" t="s">
        <v>27</v>
      </c>
      <c r="R52" s="69" t="s">
        <v>27</v>
      </c>
      <c r="S52" t="b">
        <v>1</v>
      </c>
      <c r="T52" t="s">
        <v>27</v>
      </c>
    </row>
    <row r="53" spans="1:20" x14ac:dyDescent="0.25">
      <c r="A53" t="s">
        <v>342</v>
      </c>
      <c r="B53" t="s">
        <v>186</v>
      </c>
      <c r="C53" s="66" t="s">
        <v>187</v>
      </c>
      <c r="D53">
        <v>7</v>
      </c>
      <c r="E53" t="s">
        <v>349</v>
      </c>
      <c r="F53">
        <v>7963780</v>
      </c>
      <c r="G53" t="s">
        <v>350</v>
      </c>
      <c r="H53" t="s">
        <v>644</v>
      </c>
      <c r="I53" t="s">
        <v>645</v>
      </c>
      <c r="J53" t="s">
        <v>24</v>
      </c>
      <c r="K53" t="s">
        <v>27</v>
      </c>
      <c r="L53" t="s">
        <v>267</v>
      </c>
      <c r="M53" t="s">
        <v>27</v>
      </c>
      <c r="N53" t="s">
        <v>27</v>
      </c>
      <c r="O53" t="s">
        <v>24</v>
      </c>
      <c r="P53" t="s">
        <v>88</v>
      </c>
      <c r="Q53" t="s">
        <v>27</v>
      </c>
      <c r="R53" t="s">
        <v>27</v>
      </c>
      <c r="S53" t="b">
        <v>1</v>
      </c>
      <c r="T53" t="s">
        <v>27</v>
      </c>
    </row>
    <row r="54" spans="1:20" x14ac:dyDescent="0.25">
      <c r="A54" t="s">
        <v>370</v>
      </c>
      <c r="B54" t="s">
        <v>73</v>
      </c>
      <c r="C54" s="66" t="s">
        <v>74</v>
      </c>
      <c r="D54">
        <v>12</v>
      </c>
      <c r="E54">
        <v>25</v>
      </c>
      <c r="F54">
        <v>9058188</v>
      </c>
      <c r="G54" t="s">
        <v>433</v>
      </c>
      <c r="H54" t="s">
        <v>683</v>
      </c>
      <c r="I54" t="s">
        <v>684</v>
      </c>
      <c r="J54" t="s">
        <v>24</v>
      </c>
      <c r="K54" t="s">
        <v>25</v>
      </c>
      <c r="L54" t="s">
        <v>26</v>
      </c>
      <c r="M54" t="s">
        <v>25</v>
      </c>
      <c r="N54" t="s">
        <v>24</v>
      </c>
      <c r="O54" t="s">
        <v>27</v>
      </c>
      <c r="P54" t="s">
        <v>28</v>
      </c>
      <c r="Q54" t="s">
        <v>27</v>
      </c>
      <c r="R54" t="s">
        <v>29</v>
      </c>
      <c r="S54" t="b">
        <v>0</v>
      </c>
      <c r="T54" t="s">
        <v>27</v>
      </c>
    </row>
    <row r="55" spans="1:20" x14ac:dyDescent="0.25">
      <c r="A55" t="s">
        <v>370</v>
      </c>
      <c r="B55" t="s">
        <v>37</v>
      </c>
      <c r="C55" s="66" t="s">
        <v>38</v>
      </c>
      <c r="D55">
        <v>50</v>
      </c>
      <c r="E55">
        <v>4</v>
      </c>
      <c r="F55">
        <v>10560962</v>
      </c>
      <c r="G55" t="s">
        <v>672</v>
      </c>
      <c r="H55" t="s">
        <v>673</v>
      </c>
      <c r="I55" t="s">
        <v>674</v>
      </c>
      <c r="J55" t="s">
        <v>24</v>
      </c>
      <c r="K55" t="s">
        <v>25</v>
      </c>
      <c r="L55" t="s">
        <v>26</v>
      </c>
      <c r="M55" t="s">
        <v>25</v>
      </c>
      <c r="N55" t="s">
        <v>24</v>
      </c>
      <c r="O55" t="s">
        <v>27</v>
      </c>
      <c r="P55" t="s">
        <v>28</v>
      </c>
      <c r="Q55" t="s">
        <v>27</v>
      </c>
      <c r="R55" t="s">
        <v>29</v>
      </c>
      <c r="S55" t="b">
        <v>0</v>
      </c>
      <c r="T55" t="s">
        <v>27</v>
      </c>
    </row>
    <row r="56" spans="1:20" x14ac:dyDescent="0.25">
      <c r="A56" t="s">
        <v>370</v>
      </c>
      <c r="B56" t="s">
        <v>42</v>
      </c>
      <c r="C56" s="66" t="s">
        <v>43</v>
      </c>
      <c r="D56">
        <v>66</v>
      </c>
      <c r="E56" t="s">
        <v>401</v>
      </c>
      <c r="F56">
        <v>8953048</v>
      </c>
      <c r="G56" t="s">
        <v>402</v>
      </c>
      <c r="H56" t="s">
        <v>675</v>
      </c>
      <c r="I56" t="s">
        <v>676</v>
      </c>
      <c r="J56" t="s">
        <v>24</v>
      </c>
      <c r="K56" t="s">
        <v>25</v>
      </c>
      <c r="L56" t="s">
        <v>26</v>
      </c>
      <c r="M56" t="s">
        <v>25</v>
      </c>
      <c r="N56" t="s">
        <v>24</v>
      </c>
      <c r="O56" t="s">
        <v>27</v>
      </c>
      <c r="P56" t="s">
        <v>28</v>
      </c>
      <c r="Q56" t="s">
        <v>27</v>
      </c>
      <c r="R56" t="s">
        <v>29</v>
      </c>
      <c r="S56" t="b">
        <v>0</v>
      </c>
      <c r="T56" t="s">
        <v>27</v>
      </c>
    </row>
    <row r="57" spans="1:20" x14ac:dyDescent="0.25">
      <c r="A57" t="s">
        <v>370</v>
      </c>
      <c r="B57" t="s">
        <v>47</v>
      </c>
      <c r="C57" s="66" t="s">
        <v>48</v>
      </c>
      <c r="D57">
        <v>61</v>
      </c>
      <c r="E57" t="s">
        <v>405</v>
      </c>
      <c r="F57">
        <v>9672622</v>
      </c>
      <c r="G57" t="s">
        <v>406</v>
      </c>
      <c r="H57" t="s">
        <v>677</v>
      </c>
      <c r="I57" t="s">
        <v>678</v>
      </c>
      <c r="J57" t="s">
        <v>24</v>
      </c>
      <c r="K57" t="s">
        <v>25</v>
      </c>
      <c r="L57" t="s">
        <v>26</v>
      </c>
      <c r="M57" t="s">
        <v>25</v>
      </c>
      <c r="N57" t="s">
        <v>24</v>
      </c>
      <c r="O57" t="s">
        <v>27</v>
      </c>
      <c r="P57" t="s">
        <v>28</v>
      </c>
      <c r="Q57" t="s">
        <v>27</v>
      </c>
      <c r="R57" t="s">
        <v>29</v>
      </c>
      <c r="S57" t="b">
        <v>0</v>
      </c>
      <c r="T57" t="s">
        <v>27</v>
      </c>
    </row>
    <row r="58" spans="1:20" x14ac:dyDescent="0.25">
      <c r="A58" t="s">
        <v>370</v>
      </c>
      <c r="B58" t="s">
        <v>52</v>
      </c>
      <c r="C58" s="66" t="s">
        <v>53</v>
      </c>
      <c r="D58">
        <v>81</v>
      </c>
      <c r="E58" t="s">
        <v>409</v>
      </c>
      <c r="F58">
        <v>9624386</v>
      </c>
      <c r="G58" t="s">
        <v>410</v>
      </c>
      <c r="H58" t="s">
        <v>679</v>
      </c>
      <c r="I58" t="s">
        <v>680</v>
      </c>
      <c r="J58" t="s">
        <v>24</v>
      </c>
      <c r="K58" t="s">
        <v>25</v>
      </c>
      <c r="L58" t="s">
        <v>26</v>
      </c>
      <c r="M58" t="s">
        <v>25</v>
      </c>
      <c r="N58" t="s">
        <v>24</v>
      </c>
      <c r="O58" t="s">
        <v>27</v>
      </c>
      <c r="P58" t="s">
        <v>28</v>
      </c>
      <c r="Q58" t="s">
        <v>27</v>
      </c>
      <c r="R58" t="s">
        <v>29</v>
      </c>
      <c r="S58" t="b">
        <v>0</v>
      </c>
      <c r="T58" t="s">
        <v>27</v>
      </c>
    </row>
    <row r="59" spans="1:20" x14ac:dyDescent="0.25">
      <c r="A59" t="s">
        <v>370</v>
      </c>
      <c r="B59" t="s">
        <v>57</v>
      </c>
      <c r="C59" s="66" t="s">
        <v>58</v>
      </c>
      <c r="D59">
        <v>54</v>
      </c>
      <c r="E59" t="s">
        <v>413</v>
      </c>
      <c r="F59">
        <v>11309014</v>
      </c>
      <c r="G59" t="s">
        <v>414</v>
      </c>
      <c r="H59" t="s">
        <v>681</v>
      </c>
      <c r="I59" t="s">
        <v>682</v>
      </c>
      <c r="J59" t="s">
        <v>24</v>
      </c>
      <c r="K59" t="s">
        <v>25</v>
      </c>
      <c r="L59" t="s">
        <v>26</v>
      </c>
      <c r="M59" t="s">
        <v>25</v>
      </c>
      <c r="N59" t="s">
        <v>24</v>
      </c>
      <c r="O59" t="s">
        <v>27</v>
      </c>
      <c r="P59" t="s">
        <v>28</v>
      </c>
      <c r="Q59" t="s">
        <v>27</v>
      </c>
      <c r="R59" t="s">
        <v>29</v>
      </c>
      <c r="S59" t="b">
        <v>0</v>
      </c>
      <c r="T59" t="s">
        <v>27</v>
      </c>
    </row>
    <row r="60" spans="1:20" x14ac:dyDescent="0.25">
      <c r="A60" t="s">
        <v>370</v>
      </c>
      <c r="B60" t="s">
        <v>102</v>
      </c>
      <c r="C60" s="66" t="s">
        <v>103</v>
      </c>
      <c r="D60">
        <v>2621</v>
      </c>
      <c r="E60" t="s">
        <v>64</v>
      </c>
      <c r="F60">
        <v>7572832</v>
      </c>
      <c r="G60" t="s">
        <v>417</v>
      </c>
      <c r="H60" t="s">
        <v>66</v>
      </c>
      <c r="I60" t="s">
        <v>66</v>
      </c>
      <c r="J60" t="s">
        <v>25</v>
      </c>
      <c r="K60" t="s">
        <v>24</v>
      </c>
      <c r="L60" t="s">
        <v>35</v>
      </c>
      <c r="M60" t="s">
        <v>25</v>
      </c>
      <c r="N60" t="s">
        <v>25</v>
      </c>
      <c r="O60" t="s">
        <v>24</v>
      </c>
      <c r="P60" t="s">
        <v>35</v>
      </c>
      <c r="Q60" t="s">
        <v>25</v>
      </c>
      <c r="R60" t="s">
        <v>25</v>
      </c>
      <c r="S60" t="b">
        <v>1</v>
      </c>
      <c r="T60" t="s">
        <v>25</v>
      </c>
    </row>
    <row r="61" spans="1:20" x14ac:dyDescent="0.25">
      <c r="A61" t="s">
        <v>370</v>
      </c>
      <c r="B61" t="s">
        <v>106</v>
      </c>
      <c r="C61" s="66" t="s">
        <v>107</v>
      </c>
      <c r="D61">
        <v>5</v>
      </c>
      <c r="E61">
        <v>100</v>
      </c>
      <c r="F61">
        <v>9185130</v>
      </c>
      <c r="G61" t="s">
        <v>418</v>
      </c>
      <c r="H61" t="s">
        <v>688</v>
      </c>
      <c r="I61" t="s">
        <v>689</v>
      </c>
      <c r="J61" t="s">
        <v>24</v>
      </c>
      <c r="K61" t="s">
        <v>27</v>
      </c>
      <c r="L61" t="s">
        <v>267</v>
      </c>
      <c r="M61" t="s">
        <v>27</v>
      </c>
      <c r="N61" t="s">
        <v>27</v>
      </c>
      <c r="O61" t="s">
        <v>24</v>
      </c>
      <c r="P61" t="s">
        <v>88</v>
      </c>
      <c r="Q61" t="s">
        <v>27</v>
      </c>
      <c r="R61" t="s">
        <v>27</v>
      </c>
      <c r="S61" t="b">
        <v>1</v>
      </c>
      <c r="T61" t="s">
        <v>27</v>
      </c>
    </row>
    <row r="62" spans="1:20" x14ac:dyDescent="0.25">
      <c r="A62" t="s">
        <v>370</v>
      </c>
      <c r="B62" t="s">
        <v>111</v>
      </c>
      <c r="C62" s="66" t="s">
        <v>112</v>
      </c>
      <c r="D62">
        <v>24</v>
      </c>
      <c r="E62" t="s">
        <v>421</v>
      </c>
      <c r="F62">
        <v>9786650</v>
      </c>
      <c r="G62" t="s">
        <v>422</v>
      </c>
      <c r="H62" t="s">
        <v>690</v>
      </c>
      <c r="I62" t="s">
        <v>691</v>
      </c>
      <c r="J62" t="s">
        <v>24</v>
      </c>
      <c r="K62" t="s">
        <v>27</v>
      </c>
      <c r="L62" t="s">
        <v>267</v>
      </c>
      <c r="M62" t="s">
        <v>27</v>
      </c>
      <c r="N62" t="s">
        <v>27</v>
      </c>
      <c r="O62" t="s">
        <v>24</v>
      </c>
      <c r="P62" t="s">
        <v>88</v>
      </c>
      <c r="Q62" t="s">
        <v>27</v>
      </c>
      <c r="R62" t="s">
        <v>27</v>
      </c>
      <c r="S62" t="b">
        <v>1</v>
      </c>
      <c r="T62" t="s">
        <v>27</v>
      </c>
    </row>
    <row r="63" spans="1:20" x14ac:dyDescent="0.25">
      <c r="A63" t="s">
        <v>370</v>
      </c>
      <c r="B63" t="s">
        <v>62</v>
      </c>
      <c r="C63" s="66" t="s">
        <v>63</v>
      </c>
      <c r="D63">
        <v>247</v>
      </c>
      <c r="E63" t="s">
        <v>425</v>
      </c>
      <c r="F63">
        <v>9844928</v>
      </c>
      <c r="G63" t="s">
        <v>694</v>
      </c>
      <c r="H63" t="s">
        <v>695</v>
      </c>
      <c r="I63" t="s">
        <v>696</v>
      </c>
      <c r="J63" t="s">
        <v>24</v>
      </c>
      <c r="K63" t="s">
        <v>25</v>
      </c>
      <c r="L63" t="s">
        <v>429</v>
      </c>
      <c r="M63" t="s">
        <v>25</v>
      </c>
      <c r="N63" t="s">
        <v>27</v>
      </c>
      <c r="O63" t="s">
        <v>24</v>
      </c>
      <c r="P63" t="s">
        <v>88</v>
      </c>
      <c r="Q63" t="s">
        <v>27</v>
      </c>
      <c r="R63" t="s">
        <v>29</v>
      </c>
      <c r="S63" t="b">
        <v>0</v>
      </c>
      <c r="T63" t="s">
        <v>27</v>
      </c>
    </row>
    <row r="64" spans="1:20" x14ac:dyDescent="0.25">
      <c r="A64" t="s">
        <v>370</v>
      </c>
      <c r="B64" t="s">
        <v>78</v>
      </c>
      <c r="C64" s="66" t="s">
        <v>79</v>
      </c>
      <c r="D64">
        <v>23</v>
      </c>
      <c r="E64" t="s">
        <v>436</v>
      </c>
      <c r="F64">
        <v>11857342</v>
      </c>
      <c r="G64" t="s">
        <v>685</v>
      </c>
      <c r="H64" t="s">
        <v>686</v>
      </c>
      <c r="I64" t="s">
        <v>687</v>
      </c>
      <c r="J64" t="s">
        <v>24</v>
      </c>
      <c r="K64" t="s">
        <v>27</v>
      </c>
      <c r="L64" t="s">
        <v>267</v>
      </c>
      <c r="M64" t="s">
        <v>27</v>
      </c>
      <c r="N64" t="s">
        <v>27</v>
      </c>
      <c r="O64" t="s">
        <v>24</v>
      </c>
      <c r="P64" t="s">
        <v>88</v>
      </c>
      <c r="Q64" t="s">
        <v>27</v>
      </c>
      <c r="R64" t="s">
        <v>27</v>
      </c>
      <c r="S64" t="b">
        <v>1</v>
      </c>
      <c r="T64" t="s">
        <v>27</v>
      </c>
    </row>
    <row r="65" spans="1:20" x14ac:dyDescent="0.25">
      <c r="A65" t="s">
        <v>370</v>
      </c>
      <c r="B65" t="s">
        <v>67</v>
      </c>
      <c r="C65" s="66" t="s">
        <v>68</v>
      </c>
      <c r="D65">
        <v>33</v>
      </c>
      <c r="E65" t="s">
        <v>401</v>
      </c>
      <c r="F65">
        <v>11719374</v>
      </c>
      <c r="G65" t="s">
        <v>430</v>
      </c>
      <c r="H65" t="s">
        <v>692</v>
      </c>
      <c r="I65" t="s">
        <v>693</v>
      </c>
      <c r="J65" t="s">
        <v>24</v>
      </c>
      <c r="K65" t="s">
        <v>25</v>
      </c>
      <c r="L65" t="s">
        <v>26</v>
      </c>
      <c r="M65" t="s">
        <v>25</v>
      </c>
      <c r="N65" t="s">
        <v>24</v>
      </c>
      <c r="O65" t="s">
        <v>27</v>
      </c>
      <c r="P65" t="s">
        <v>28</v>
      </c>
      <c r="Q65" t="s">
        <v>27</v>
      </c>
      <c r="R65" t="s">
        <v>29</v>
      </c>
      <c r="S65" t="b">
        <v>0</v>
      </c>
      <c r="T65" t="s">
        <v>27</v>
      </c>
    </row>
    <row r="66" spans="1:20" x14ac:dyDescent="0.25">
      <c r="A66" t="s">
        <v>370</v>
      </c>
      <c r="B66" t="s">
        <v>171</v>
      </c>
      <c r="C66" s="66" t="s">
        <v>172</v>
      </c>
      <c r="D66">
        <v>144</v>
      </c>
      <c r="E66" t="s">
        <v>371</v>
      </c>
      <c r="F66">
        <v>12309622</v>
      </c>
      <c r="G66" t="s">
        <v>372</v>
      </c>
      <c r="H66" t="s">
        <v>657</v>
      </c>
      <c r="I66" t="s">
        <v>658</v>
      </c>
      <c r="J66" t="s">
        <v>24</v>
      </c>
      <c r="K66" t="s">
        <v>25</v>
      </c>
      <c r="L66" t="s">
        <v>26</v>
      </c>
      <c r="M66" t="s">
        <v>25</v>
      </c>
      <c r="N66" t="s">
        <v>24</v>
      </c>
      <c r="O66" t="s">
        <v>27</v>
      </c>
      <c r="P66" t="s">
        <v>28</v>
      </c>
      <c r="Q66" t="s">
        <v>27</v>
      </c>
      <c r="R66" t="s">
        <v>29</v>
      </c>
      <c r="S66" t="b">
        <v>0</v>
      </c>
      <c r="T66" t="s">
        <v>27</v>
      </c>
    </row>
    <row r="67" spans="1:20" x14ac:dyDescent="0.25">
      <c r="A67" t="s">
        <v>370</v>
      </c>
      <c r="B67" t="s">
        <v>227</v>
      </c>
      <c r="C67" s="66" t="s">
        <v>228</v>
      </c>
      <c r="D67">
        <v>117</v>
      </c>
      <c r="E67" t="s">
        <v>375</v>
      </c>
      <c r="F67">
        <v>10479900</v>
      </c>
      <c r="G67" t="s">
        <v>376</v>
      </c>
      <c r="H67" t="s">
        <v>659</v>
      </c>
      <c r="I67" t="s">
        <v>660</v>
      </c>
      <c r="J67" t="s">
        <v>24</v>
      </c>
      <c r="K67" t="s">
        <v>25</v>
      </c>
      <c r="L67" t="s">
        <v>26</v>
      </c>
      <c r="M67" t="s">
        <v>25</v>
      </c>
      <c r="N67" t="s">
        <v>24</v>
      </c>
      <c r="O67" t="s">
        <v>27</v>
      </c>
      <c r="P67" t="s">
        <v>28</v>
      </c>
      <c r="Q67" t="s">
        <v>27</v>
      </c>
      <c r="R67" t="s">
        <v>29</v>
      </c>
      <c r="S67" t="b">
        <v>0</v>
      </c>
      <c r="T67" t="s">
        <v>27</v>
      </c>
    </row>
    <row r="68" spans="1:20" x14ac:dyDescent="0.25">
      <c r="A68" t="s">
        <v>370</v>
      </c>
      <c r="B68" t="s">
        <v>176</v>
      </c>
      <c r="C68" s="66" t="s">
        <v>177</v>
      </c>
      <c r="D68">
        <v>110</v>
      </c>
      <c r="E68" t="s">
        <v>379</v>
      </c>
      <c r="F68">
        <v>7099966</v>
      </c>
      <c r="G68" t="s">
        <v>380</v>
      </c>
      <c r="H68" t="s">
        <v>661</v>
      </c>
      <c r="I68" t="s">
        <v>662</v>
      </c>
      <c r="J68" t="s">
        <v>25</v>
      </c>
      <c r="K68" t="s">
        <v>24</v>
      </c>
      <c r="L68" t="s">
        <v>35</v>
      </c>
      <c r="M68" t="s">
        <v>25</v>
      </c>
      <c r="N68" t="s">
        <v>24</v>
      </c>
      <c r="O68" t="s">
        <v>27</v>
      </c>
      <c r="P68" t="s">
        <v>28</v>
      </c>
      <c r="Q68" t="s">
        <v>27</v>
      </c>
      <c r="R68" t="s">
        <v>29</v>
      </c>
      <c r="S68" t="b">
        <v>0</v>
      </c>
      <c r="T68" t="s">
        <v>27</v>
      </c>
    </row>
    <row r="69" spans="1:20" x14ac:dyDescent="0.25">
      <c r="A69" t="s">
        <v>370</v>
      </c>
      <c r="B69" t="s">
        <v>19</v>
      </c>
      <c r="C69" s="66" t="s">
        <v>20</v>
      </c>
      <c r="D69">
        <v>84</v>
      </c>
      <c r="E69" t="s">
        <v>383</v>
      </c>
      <c r="F69">
        <v>7043406</v>
      </c>
      <c r="G69" t="s">
        <v>384</v>
      </c>
      <c r="H69" t="s">
        <v>663</v>
      </c>
      <c r="I69" t="s">
        <v>664</v>
      </c>
      <c r="J69" t="s">
        <v>24</v>
      </c>
      <c r="K69" t="s">
        <v>25</v>
      </c>
      <c r="L69" t="s">
        <v>26</v>
      </c>
      <c r="M69" t="s">
        <v>25</v>
      </c>
      <c r="N69" t="s">
        <v>24</v>
      </c>
      <c r="O69" t="s">
        <v>27</v>
      </c>
      <c r="P69" t="s">
        <v>28</v>
      </c>
      <c r="Q69" t="s">
        <v>27</v>
      </c>
      <c r="R69" t="s">
        <v>29</v>
      </c>
      <c r="S69" t="b">
        <v>0</v>
      </c>
      <c r="T69" t="s">
        <v>27</v>
      </c>
    </row>
    <row r="70" spans="1:20" x14ac:dyDescent="0.25">
      <c r="A70" t="s">
        <v>370</v>
      </c>
      <c r="B70" t="s">
        <v>186</v>
      </c>
      <c r="C70" s="66" t="s">
        <v>187</v>
      </c>
      <c r="D70">
        <v>32</v>
      </c>
      <c r="E70">
        <v>0</v>
      </c>
      <c r="F70">
        <v>7963780</v>
      </c>
      <c r="G70" t="s">
        <v>665</v>
      </c>
      <c r="H70" t="s">
        <v>666</v>
      </c>
      <c r="I70" t="s">
        <v>667</v>
      </c>
      <c r="J70" t="s">
        <v>24</v>
      </c>
      <c r="K70" t="s">
        <v>25</v>
      </c>
      <c r="L70" t="s">
        <v>26</v>
      </c>
      <c r="M70" t="s">
        <v>25</v>
      </c>
      <c r="N70" t="s">
        <v>24</v>
      </c>
      <c r="O70" t="s">
        <v>27</v>
      </c>
      <c r="P70" t="s">
        <v>28</v>
      </c>
      <c r="Q70" t="s">
        <v>27</v>
      </c>
      <c r="R70" t="s">
        <v>29</v>
      </c>
      <c r="S70" t="b">
        <v>0</v>
      </c>
      <c r="T70" t="s">
        <v>27</v>
      </c>
    </row>
    <row r="71" spans="1:20" x14ac:dyDescent="0.25">
      <c r="A71" t="s">
        <v>370</v>
      </c>
      <c r="B71" t="s">
        <v>190</v>
      </c>
      <c r="C71" s="66" t="s">
        <v>191</v>
      </c>
      <c r="D71">
        <v>75</v>
      </c>
      <c r="E71" t="s">
        <v>390</v>
      </c>
      <c r="F71">
        <v>8587532</v>
      </c>
      <c r="G71" t="s">
        <v>391</v>
      </c>
      <c r="H71" t="s">
        <v>668</v>
      </c>
      <c r="I71" t="s">
        <v>669</v>
      </c>
      <c r="J71" t="s">
        <v>24</v>
      </c>
      <c r="K71" t="s">
        <v>25</v>
      </c>
      <c r="L71" t="s">
        <v>26</v>
      </c>
      <c r="M71" t="s">
        <v>25</v>
      </c>
      <c r="N71" t="s">
        <v>24</v>
      </c>
      <c r="O71" t="s">
        <v>27</v>
      </c>
      <c r="P71" t="s">
        <v>28</v>
      </c>
      <c r="Q71" t="s">
        <v>27</v>
      </c>
      <c r="R71" t="s">
        <v>29</v>
      </c>
      <c r="S71" t="b">
        <v>0</v>
      </c>
      <c r="T71" t="s">
        <v>27</v>
      </c>
    </row>
    <row r="72" spans="1:20" x14ac:dyDescent="0.25">
      <c r="A72" t="s">
        <v>370</v>
      </c>
      <c r="B72" t="s">
        <v>30</v>
      </c>
      <c r="C72" s="66" t="s">
        <v>31</v>
      </c>
      <c r="D72">
        <v>64</v>
      </c>
      <c r="E72" t="s">
        <v>394</v>
      </c>
      <c r="F72">
        <v>8867318</v>
      </c>
      <c r="G72" t="s">
        <v>395</v>
      </c>
      <c r="H72" t="s">
        <v>670</v>
      </c>
      <c r="I72" t="s">
        <v>671</v>
      </c>
      <c r="J72" t="s">
        <v>24</v>
      </c>
      <c r="K72" t="s">
        <v>25</v>
      </c>
      <c r="L72" t="s">
        <v>26</v>
      </c>
      <c r="M72" t="s">
        <v>25</v>
      </c>
      <c r="N72" t="s">
        <v>24</v>
      </c>
      <c r="O72" t="s">
        <v>27</v>
      </c>
      <c r="P72" t="s">
        <v>28</v>
      </c>
      <c r="Q72" t="s">
        <v>27</v>
      </c>
      <c r="R72" t="s">
        <v>29</v>
      </c>
      <c r="S72" t="b">
        <v>0</v>
      </c>
      <c r="T72" t="s">
        <v>27</v>
      </c>
    </row>
    <row r="73" spans="1:20" x14ac:dyDescent="0.25">
      <c r="A73" t="s">
        <v>440</v>
      </c>
      <c r="B73" t="s">
        <v>73</v>
      </c>
      <c r="C73" s="66" t="s">
        <v>74</v>
      </c>
      <c r="D73">
        <v>882</v>
      </c>
      <c r="E73" t="s">
        <v>511</v>
      </c>
      <c r="F73">
        <v>9058188</v>
      </c>
      <c r="G73" t="s">
        <v>512</v>
      </c>
      <c r="H73" t="s">
        <v>717</v>
      </c>
      <c r="I73" t="s">
        <v>718</v>
      </c>
      <c r="J73" t="s">
        <v>25</v>
      </c>
      <c r="K73" t="s">
        <v>24</v>
      </c>
      <c r="L73" t="s">
        <v>35</v>
      </c>
      <c r="M73" t="s">
        <v>25</v>
      </c>
      <c r="N73" t="s">
        <v>24</v>
      </c>
      <c r="O73" t="s">
        <v>25</v>
      </c>
      <c r="P73" t="s">
        <v>36</v>
      </c>
      <c r="Q73" t="s">
        <v>25</v>
      </c>
      <c r="R73" t="s">
        <v>25</v>
      </c>
      <c r="S73" t="b">
        <v>1</v>
      </c>
      <c r="T73" t="s">
        <v>25</v>
      </c>
    </row>
    <row r="74" spans="1:20" x14ac:dyDescent="0.25">
      <c r="A74" t="s">
        <v>440</v>
      </c>
      <c r="B74" t="s">
        <v>37</v>
      </c>
      <c r="C74" s="66" t="s">
        <v>38</v>
      </c>
      <c r="D74">
        <v>890</v>
      </c>
      <c r="E74" t="s">
        <v>465</v>
      </c>
      <c r="F74">
        <v>10560962</v>
      </c>
      <c r="G74" t="s">
        <v>710</v>
      </c>
      <c r="H74" t="s">
        <v>711</v>
      </c>
      <c r="I74" t="s">
        <v>712</v>
      </c>
      <c r="J74" t="s">
        <v>25</v>
      </c>
      <c r="K74" t="s">
        <v>24</v>
      </c>
      <c r="L74" t="s">
        <v>35</v>
      </c>
      <c r="M74" t="s">
        <v>25</v>
      </c>
      <c r="N74" t="s">
        <v>24</v>
      </c>
      <c r="O74" t="s">
        <v>25</v>
      </c>
      <c r="P74" t="s">
        <v>36</v>
      </c>
      <c r="Q74" t="s">
        <v>25</v>
      </c>
      <c r="R74" t="s">
        <v>25</v>
      </c>
      <c r="S74" t="b">
        <v>1</v>
      </c>
      <c r="T74" t="s">
        <v>25</v>
      </c>
    </row>
    <row r="75" spans="1:20" x14ac:dyDescent="0.25">
      <c r="A75" t="s">
        <v>440</v>
      </c>
      <c r="B75" t="s">
        <v>42</v>
      </c>
      <c r="C75" s="66" t="s">
        <v>43</v>
      </c>
      <c r="D75">
        <v>1622</v>
      </c>
      <c r="E75" t="s">
        <v>469</v>
      </c>
      <c r="F75">
        <v>8953048</v>
      </c>
      <c r="G75" t="s">
        <v>470</v>
      </c>
      <c r="H75" t="s">
        <v>471</v>
      </c>
      <c r="I75" t="s">
        <v>472</v>
      </c>
      <c r="J75" t="s">
        <v>25</v>
      </c>
      <c r="K75" t="s">
        <v>24</v>
      </c>
      <c r="L75" t="s">
        <v>35</v>
      </c>
      <c r="M75" t="s">
        <v>25</v>
      </c>
      <c r="N75" t="s">
        <v>24</v>
      </c>
      <c r="O75" t="s">
        <v>25</v>
      </c>
      <c r="P75" t="s">
        <v>36</v>
      </c>
      <c r="Q75" t="s">
        <v>25</v>
      </c>
      <c r="R75" t="s">
        <v>25</v>
      </c>
      <c r="S75" t="b">
        <v>1</v>
      </c>
      <c r="T75" t="s">
        <v>25</v>
      </c>
    </row>
    <row r="76" spans="1:20" x14ac:dyDescent="0.25">
      <c r="A76" t="s">
        <v>440</v>
      </c>
      <c r="B76" t="s">
        <v>47</v>
      </c>
      <c r="C76" s="66" t="s">
        <v>48</v>
      </c>
      <c r="D76">
        <v>14</v>
      </c>
      <c r="E76" t="s">
        <v>473</v>
      </c>
      <c r="F76">
        <v>9672622</v>
      </c>
      <c r="G76" t="s">
        <v>324</v>
      </c>
      <c r="H76" t="s">
        <v>713</v>
      </c>
      <c r="I76" t="s">
        <v>714</v>
      </c>
      <c r="J76" t="s">
        <v>24</v>
      </c>
      <c r="K76" t="s">
        <v>27</v>
      </c>
      <c r="L76" t="s">
        <v>267</v>
      </c>
      <c r="M76" t="s">
        <v>27</v>
      </c>
      <c r="N76" t="s">
        <v>27</v>
      </c>
      <c r="O76" t="s">
        <v>24</v>
      </c>
      <c r="P76" t="s">
        <v>88</v>
      </c>
      <c r="Q76" t="s">
        <v>27</v>
      </c>
      <c r="R76" t="s">
        <v>27</v>
      </c>
      <c r="S76" t="b">
        <v>1</v>
      </c>
      <c r="T76" t="s">
        <v>27</v>
      </c>
    </row>
    <row r="77" spans="1:20" x14ac:dyDescent="0.25">
      <c r="A77" t="s">
        <v>440</v>
      </c>
      <c r="B77" t="s">
        <v>52</v>
      </c>
      <c r="C77" s="66" t="s">
        <v>53</v>
      </c>
      <c r="D77">
        <v>2995</v>
      </c>
      <c r="E77" t="s">
        <v>476</v>
      </c>
      <c r="F77">
        <v>9624386</v>
      </c>
      <c r="G77" t="s">
        <v>477</v>
      </c>
      <c r="H77" t="s">
        <v>478</v>
      </c>
      <c r="I77" t="s">
        <v>479</v>
      </c>
      <c r="J77" t="s">
        <v>25</v>
      </c>
      <c r="K77" t="s">
        <v>24</v>
      </c>
      <c r="L77" t="s">
        <v>35</v>
      </c>
      <c r="M77" t="s">
        <v>25</v>
      </c>
      <c r="N77" t="s">
        <v>24</v>
      </c>
      <c r="O77" t="s">
        <v>25</v>
      </c>
      <c r="P77" t="s">
        <v>36</v>
      </c>
      <c r="Q77" t="s">
        <v>25</v>
      </c>
      <c r="R77" t="s">
        <v>25</v>
      </c>
      <c r="S77" t="b">
        <v>1</v>
      </c>
      <c r="T77" t="s">
        <v>25</v>
      </c>
    </row>
    <row r="78" spans="1:20" x14ac:dyDescent="0.25">
      <c r="A78" t="s">
        <v>440</v>
      </c>
      <c r="B78" t="s">
        <v>57</v>
      </c>
      <c r="C78" s="66" t="s">
        <v>58</v>
      </c>
      <c r="D78">
        <v>1679</v>
      </c>
      <c r="E78" t="s">
        <v>480</v>
      </c>
      <c r="F78">
        <v>11309014</v>
      </c>
      <c r="G78" t="s">
        <v>481</v>
      </c>
      <c r="H78" t="s">
        <v>715</v>
      </c>
      <c r="I78" t="s">
        <v>716</v>
      </c>
      <c r="J78" t="s">
        <v>25</v>
      </c>
      <c r="K78" t="s">
        <v>24</v>
      </c>
      <c r="L78" t="s">
        <v>35</v>
      </c>
      <c r="M78" t="s">
        <v>25</v>
      </c>
      <c r="N78" t="s">
        <v>24</v>
      </c>
      <c r="O78" t="s">
        <v>25</v>
      </c>
      <c r="P78" t="s">
        <v>36</v>
      </c>
      <c r="Q78" t="s">
        <v>25</v>
      </c>
      <c r="R78" t="s">
        <v>25</v>
      </c>
      <c r="S78" t="b">
        <v>1</v>
      </c>
      <c r="T78" t="s">
        <v>25</v>
      </c>
    </row>
    <row r="79" spans="1:20" x14ac:dyDescent="0.25">
      <c r="A79" t="s">
        <v>440</v>
      </c>
      <c r="B79" t="s">
        <v>98</v>
      </c>
      <c r="C79" s="68" t="s">
        <v>99</v>
      </c>
      <c r="D79">
        <v>1122</v>
      </c>
      <c r="E79">
        <v>0</v>
      </c>
      <c r="F79">
        <v>10009300</v>
      </c>
      <c r="G79" t="s">
        <v>484</v>
      </c>
      <c r="H79" t="s">
        <v>485</v>
      </c>
      <c r="I79" t="s">
        <v>486</v>
      </c>
      <c r="J79" t="s">
        <v>25</v>
      </c>
      <c r="K79" t="s">
        <v>24</v>
      </c>
      <c r="L79" t="s">
        <v>35</v>
      </c>
      <c r="M79" t="s">
        <v>25</v>
      </c>
      <c r="N79" t="s">
        <v>24</v>
      </c>
      <c r="O79" t="s">
        <v>25</v>
      </c>
      <c r="P79" t="s">
        <v>36</v>
      </c>
      <c r="Q79" t="s">
        <v>25</v>
      </c>
      <c r="R79" s="71" t="s">
        <v>25</v>
      </c>
      <c r="S79" t="b">
        <v>0</v>
      </c>
      <c r="T79" t="s">
        <v>27</v>
      </c>
    </row>
    <row r="80" spans="1:20" x14ac:dyDescent="0.25">
      <c r="A80" t="s">
        <v>440</v>
      </c>
      <c r="B80" t="s">
        <v>102</v>
      </c>
      <c r="C80" s="66" t="s">
        <v>103</v>
      </c>
      <c r="D80">
        <v>15</v>
      </c>
      <c r="E80">
        <v>40</v>
      </c>
      <c r="F80">
        <v>7572832</v>
      </c>
      <c r="G80" t="s">
        <v>487</v>
      </c>
      <c r="H80" t="s">
        <v>722</v>
      </c>
      <c r="I80" t="s">
        <v>723</v>
      </c>
      <c r="J80" t="s">
        <v>24</v>
      </c>
      <c r="K80" t="s">
        <v>27</v>
      </c>
      <c r="L80" t="s">
        <v>267</v>
      </c>
      <c r="M80" t="s">
        <v>27</v>
      </c>
      <c r="N80" t="s">
        <v>27</v>
      </c>
      <c r="O80" t="s">
        <v>24</v>
      </c>
      <c r="P80" t="s">
        <v>88</v>
      </c>
      <c r="Q80" t="s">
        <v>27</v>
      </c>
      <c r="R80" t="s">
        <v>27</v>
      </c>
      <c r="S80" t="b">
        <v>1</v>
      </c>
      <c r="T80" t="s">
        <v>27</v>
      </c>
    </row>
    <row r="81" spans="1:20" x14ac:dyDescent="0.25">
      <c r="A81" t="s">
        <v>440</v>
      </c>
      <c r="B81" t="s">
        <v>106</v>
      </c>
      <c r="C81" s="66" t="s">
        <v>107</v>
      </c>
      <c r="D81">
        <v>1</v>
      </c>
      <c r="E81" t="s">
        <v>84</v>
      </c>
      <c r="F81">
        <v>9185130</v>
      </c>
      <c r="G81" t="s">
        <v>490</v>
      </c>
      <c r="H81" t="s">
        <v>697</v>
      </c>
      <c r="I81" t="s">
        <v>724</v>
      </c>
      <c r="J81" t="s">
        <v>27</v>
      </c>
      <c r="K81" t="s">
        <v>24</v>
      </c>
      <c r="L81" t="s">
        <v>88</v>
      </c>
      <c r="M81" t="s">
        <v>27</v>
      </c>
      <c r="N81" t="s">
        <v>27</v>
      </c>
      <c r="O81" t="s">
        <v>24</v>
      </c>
      <c r="P81" t="s">
        <v>88</v>
      </c>
      <c r="Q81" t="s">
        <v>27</v>
      </c>
      <c r="R81" t="s">
        <v>27</v>
      </c>
      <c r="S81" t="b">
        <v>1</v>
      </c>
      <c r="T81" t="s">
        <v>27</v>
      </c>
    </row>
    <row r="82" spans="1:20" x14ac:dyDescent="0.25">
      <c r="A82" t="s">
        <v>440</v>
      </c>
      <c r="B82" t="s">
        <v>111</v>
      </c>
      <c r="C82" s="66" t="s">
        <v>112</v>
      </c>
      <c r="D82">
        <v>20</v>
      </c>
      <c r="E82">
        <v>55</v>
      </c>
      <c r="F82">
        <v>9786650</v>
      </c>
      <c r="G82" t="s">
        <v>493</v>
      </c>
      <c r="H82" t="s">
        <v>725</v>
      </c>
      <c r="I82" t="s">
        <v>726</v>
      </c>
      <c r="J82" t="s">
        <v>24</v>
      </c>
      <c r="K82" t="s">
        <v>27</v>
      </c>
      <c r="L82" t="s">
        <v>267</v>
      </c>
      <c r="M82" t="s">
        <v>27</v>
      </c>
      <c r="N82" t="s">
        <v>27</v>
      </c>
      <c r="O82" t="s">
        <v>24</v>
      </c>
      <c r="P82" t="s">
        <v>88</v>
      </c>
      <c r="Q82" t="s">
        <v>27</v>
      </c>
      <c r="R82" t="s">
        <v>27</v>
      </c>
      <c r="S82" t="b">
        <v>1</v>
      </c>
      <c r="T82" t="s">
        <v>27</v>
      </c>
    </row>
    <row r="83" spans="1:20" x14ac:dyDescent="0.25">
      <c r="A83" t="s">
        <v>440</v>
      </c>
      <c r="B83" t="s">
        <v>62</v>
      </c>
      <c r="C83" s="66" t="s">
        <v>63</v>
      </c>
      <c r="D83">
        <v>115</v>
      </c>
      <c r="E83" t="s">
        <v>496</v>
      </c>
      <c r="F83">
        <v>9844928</v>
      </c>
      <c r="G83" t="s">
        <v>729</v>
      </c>
      <c r="H83" t="s">
        <v>730</v>
      </c>
      <c r="I83" t="s">
        <v>731</v>
      </c>
      <c r="J83" t="s">
        <v>24</v>
      </c>
      <c r="K83" t="s">
        <v>27</v>
      </c>
      <c r="L83" t="s">
        <v>267</v>
      </c>
      <c r="M83" t="s">
        <v>27</v>
      </c>
      <c r="N83" t="s">
        <v>27</v>
      </c>
      <c r="O83" t="s">
        <v>24</v>
      </c>
      <c r="P83" t="s">
        <v>88</v>
      </c>
      <c r="Q83" t="s">
        <v>27</v>
      </c>
      <c r="R83" t="s">
        <v>27</v>
      </c>
      <c r="S83" t="b">
        <v>1</v>
      </c>
      <c r="T83" t="s">
        <v>27</v>
      </c>
    </row>
    <row r="84" spans="1:20" x14ac:dyDescent="0.25">
      <c r="A84" t="s">
        <v>440</v>
      </c>
      <c r="B84" t="s">
        <v>78</v>
      </c>
      <c r="C84" s="66" t="s">
        <v>79</v>
      </c>
      <c r="D84">
        <v>601</v>
      </c>
      <c r="E84" t="s">
        <v>515</v>
      </c>
      <c r="F84">
        <v>11857342</v>
      </c>
      <c r="G84" t="s">
        <v>719</v>
      </c>
      <c r="H84" t="s">
        <v>720</v>
      </c>
      <c r="I84" t="s">
        <v>721</v>
      </c>
      <c r="J84" t="s">
        <v>24</v>
      </c>
      <c r="K84" t="s">
        <v>25</v>
      </c>
      <c r="L84" t="s">
        <v>429</v>
      </c>
      <c r="M84" t="s">
        <v>25</v>
      </c>
      <c r="N84" t="s">
        <v>24</v>
      </c>
      <c r="O84" t="s">
        <v>27</v>
      </c>
      <c r="P84" t="s">
        <v>504</v>
      </c>
      <c r="Q84" t="s">
        <v>27</v>
      </c>
      <c r="R84" t="s">
        <v>29</v>
      </c>
      <c r="S84" t="b">
        <v>0</v>
      </c>
      <c r="T84" t="s">
        <v>25</v>
      </c>
    </row>
    <row r="85" spans="1:20" x14ac:dyDescent="0.25">
      <c r="A85" t="s">
        <v>440</v>
      </c>
      <c r="B85" t="s">
        <v>67</v>
      </c>
      <c r="C85" s="66" t="s">
        <v>68</v>
      </c>
      <c r="D85">
        <v>324</v>
      </c>
      <c r="E85" t="s">
        <v>500</v>
      </c>
      <c r="F85">
        <v>11719374</v>
      </c>
      <c r="G85" t="s">
        <v>501</v>
      </c>
      <c r="H85" t="s">
        <v>727</v>
      </c>
      <c r="I85" t="s">
        <v>728</v>
      </c>
      <c r="J85" t="s">
        <v>24</v>
      </c>
      <c r="K85" t="s">
        <v>25</v>
      </c>
      <c r="L85" t="s">
        <v>429</v>
      </c>
      <c r="M85" t="s">
        <v>25</v>
      </c>
      <c r="N85" t="s">
        <v>24</v>
      </c>
      <c r="O85" t="s">
        <v>27</v>
      </c>
      <c r="P85" t="s">
        <v>504</v>
      </c>
      <c r="Q85" t="s">
        <v>27</v>
      </c>
      <c r="R85" t="s">
        <v>29</v>
      </c>
      <c r="S85" t="b">
        <v>0</v>
      </c>
      <c r="T85" t="s">
        <v>25</v>
      </c>
    </row>
    <row r="86" spans="1:20" x14ac:dyDescent="0.25">
      <c r="A86" t="s">
        <v>440</v>
      </c>
      <c r="B86" t="s">
        <v>126</v>
      </c>
      <c r="C86" t="s">
        <v>127</v>
      </c>
      <c r="D86">
        <v>1</v>
      </c>
      <c r="E86" t="s">
        <v>84</v>
      </c>
      <c r="F86">
        <v>10510534</v>
      </c>
      <c r="G86" t="s">
        <v>505</v>
      </c>
      <c r="H86" t="s">
        <v>697</v>
      </c>
      <c r="I86" t="s">
        <v>698</v>
      </c>
      <c r="J86" t="s">
        <v>27</v>
      </c>
      <c r="K86" t="s">
        <v>24</v>
      </c>
      <c r="L86" t="s">
        <v>88</v>
      </c>
      <c r="M86" t="s">
        <v>27</v>
      </c>
      <c r="N86" t="s">
        <v>27</v>
      </c>
      <c r="O86" t="s">
        <v>24</v>
      </c>
      <c r="P86" t="s">
        <v>88</v>
      </c>
      <c r="Q86" t="s">
        <v>27</v>
      </c>
      <c r="R86" s="69" t="s">
        <v>27</v>
      </c>
      <c r="S86" t="b">
        <v>1</v>
      </c>
      <c r="T86" t="s">
        <v>27</v>
      </c>
    </row>
    <row r="87" spans="1:20" x14ac:dyDescent="0.25">
      <c r="A87" t="s">
        <v>440</v>
      </c>
      <c r="B87" t="s">
        <v>138</v>
      </c>
      <c r="C87" s="66" t="s">
        <v>139</v>
      </c>
      <c r="D87">
        <v>2256</v>
      </c>
      <c r="E87" t="s">
        <v>507</v>
      </c>
      <c r="F87">
        <v>9008568</v>
      </c>
      <c r="G87" t="s">
        <v>699</v>
      </c>
      <c r="H87" t="s">
        <v>509</v>
      </c>
      <c r="I87" t="s">
        <v>510</v>
      </c>
      <c r="J87" t="s">
        <v>25</v>
      </c>
      <c r="K87" t="s">
        <v>24</v>
      </c>
      <c r="L87" t="s">
        <v>35</v>
      </c>
      <c r="M87" t="s">
        <v>25</v>
      </c>
      <c r="N87" t="s">
        <v>24</v>
      </c>
      <c r="O87" t="s">
        <v>25</v>
      </c>
      <c r="P87" t="s">
        <v>36</v>
      </c>
      <c r="Q87" t="s">
        <v>25</v>
      </c>
      <c r="R87" t="s">
        <v>25</v>
      </c>
      <c r="S87" t="b">
        <v>1</v>
      </c>
      <c r="T87" t="s">
        <v>25</v>
      </c>
    </row>
    <row r="88" spans="1:20" x14ac:dyDescent="0.25">
      <c r="A88" t="s">
        <v>440</v>
      </c>
      <c r="B88" t="s">
        <v>171</v>
      </c>
      <c r="C88" s="66" t="s">
        <v>172</v>
      </c>
      <c r="D88">
        <v>8</v>
      </c>
      <c r="E88">
        <v>25</v>
      </c>
      <c r="F88">
        <v>12309622</v>
      </c>
      <c r="G88" t="s">
        <v>441</v>
      </c>
      <c r="H88" t="s">
        <v>700</v>
      </c>
      <c r="I88" t="s">
        <v>701</v>
      </c>
      <c r="J88" t="s">
        <v>24</v>
      </c>
      <c r="K88" t="s">
        <v>25</v>
      </c>
      <c r="L88" t="s">
        <v>26</v>
      </c>
      <c r="M88" t="s">
        <v>25</v>
      </c>
      <c r="N88" t="s">
        <v>24</v>
      </c>
      <c r="O88" t="s">
        <v>27</v>
      </c>
      <c r="P88" t="s">
        <v>28</v>
      </c>
      <c r="Q88" t="s">
        <v>27</v>
      </c>
      <c r="R88" t="s">
        <v>29</v>
      </c>
      <c r="S88" t="b">
        <v>0</v>
      </c>
      <c r="T88" t="s">
        <v>27</v>
      </c>
    </row>
    <row r="89" spans="1:20" x14ac:dyDescent="0.25">
      <c r="A89" t="s">
        <v>440</v>
      </c>
      <c r="B89" t="s">
        <v>227</v>
      </c>
      <c r="C89" s="66" t="s">
        <v>228</v>
      </c>
      <c r="D89">
        <v>125</v>
      </c>
      <c r="E89" t="s">
        <v>444</v>
      </c>
      <c r="F89">
        <v>10479900</v>
      </c>
      <c r="G89" t="s">
        <v>445</v>
      </c>
      <c r="H89" t="s">
        <v>702</v>
      </c>
      <c r="I89" t="s">
        <v>703</v>
      </c>
      <c r="J89" t="s">
        <v>24</v>
      </c>
      <c r="K89" t="s">
        <v>27</v>
      </c>
      <c r="L89" t="s">
        <v>267</v>
      </c>
      <c r="M89" t="s">
        <v>27</v>
      </c>
      <c r="N89" t="s">
        <v>27</v>
      </c>
      <c r="O89" t="s">
        <v>24</v>
      </c>
      <c r="P89" t="s">
        <v>88</v>
      </c>
      <c r="Q89" t="s">
        <v>27</v>
      </c>
      <c r="R89" t="s">
        <v>27</v>
      </c>
      <c r="S89" t="b">
        <v>1</v>
      </c>
      <c r="T89" t="s">
        <v>27</v>
      </c>
    </row>
    <row r="90" spans="1:20" x14ac:dyDescent="0.25">
      <c r="A90" t="s">
        <v>440</v>
      </c>
      <c r="B90" t="s">
        <v>176</v>
      </c>
      <c r="C90" s="66" t="s">
        <v>177</v>
      </c>
      <c r="D90">
        <v>113</v>
      </c>
      <c r="E90" t="s">
        <v>448</v>
      </c>
      <c r="F90">
        <v>7099966</v>
      </c>
      <c r="G90" t="s">
        <v>449</v>
      </c>
      <c r="H90" t="s">
        <v>704</v>
      </c>
      <c r="I90" t="s">
        <v>705</v>
      </c>
      <c r="J90" t="s">
        <v>24</v>
      </c>
      <c r="K90" t="s">
        <v>25</v>
      </c>
      <c r="L90" t="s">
        <v>429</v>
      </c>
      <c r="M90" t="s">
        <v>25</v>
      </c>
      <c r="N90" t="s">
        <v>27</v>
      </c>
      <c r="O90" t="s">
        <v>24</v>
      </c>
      <c r="P90" t="s">
        <v>88</v>
      </c>
      <c r="Q90" t="s">
        <v>27</v>
      </c>
      <c r="R90" t="s">
        <v>29</v>
      </c>
      <c r="S90" t="b">
        <v>0</v>
      </c>
      <c r="T90" t="s">
        <v>27</v>
      </c>
    </row>
    <row r="91" spans="1:20" x14ac:dyDescent="0.25">
      <c r="A91" t="s">
        <v>440</v>
      </c>
      <c r="B91" t="s">
        <v>19</v>
      </c>
      <c r="C91" s="66" t="s">
        <v>20</v>
      </c>
      <c r="D91">
        <v>185</v>
      </c>
      <c r="E91" t="s">
        <v>452</v>
      </c>
      <c r="F91">
        <v>7043406</v>
      </c>
      <c r="G91" t="s">
        <v>453</v>
      </c>
      <c r="H91" t="s">
        <v>706</v>
      </c>
      <c r="I91" t="s">
        <v>707</v>
      </c>
      <c r="J91" t="s">
        <v>24</v>
      </c>
      <c r="K91" t="s">
        <v>25</v>
      </c>
      <c r="L91" t="s">
        <v>429</v>
      </c>
      <c r="M91" t="s">
        <v>25</v>
      </c>
      <c r="N91" t="s">
        <v>27</v>
      </c>
      <c r="O91" t="s">
        <v>24</v>
      </c>
      <c r="P91" t="s">
        <v>88</v>
      </c>
      <c r="Q91" t="s">
        <v>27</v>
      </c>
      <c r="R91" t="s">
        <v>29</v>
      </c>
      <c r="S91" t="b">
        <v>0</v>
      </c>
      <c r="T91" t="s">
        <v>27</v>
      </c>
    </row>
    <row r="92" spans="1:20" x14ac:dyDescent="0.25">
      <c r="A92" t="s">
        <v>440</v>
      </c>
      <c r="B92" t="s">
        <v>186</v>
      </c>
      <c r="C92" s="66" t="s">
        <v>187</v>
      </c>
      <c r="D92">
        <v>13</v>
      </c>
      <c r="E92" t="s">
        <v>456</v>
      </c>
      <c r="F92">
        <v>7963780</v>
      </c>
      <c r="G92" t="s">
        <v>457</v>
      </c>
      <c r="H92" t="s">
        <v>708</v>
      </c>
      <c r="I92" t="s">
        <v>709</v>
      </c>
      <c r="J92" t="s">
        <v>24</v>
      </c>
      <c r="K92" t="s">
        <v>27</v>
      </c>
      <c r="L92" t="s">
        <v>267</v>
      </c>
      <c r="M92" t="s">
        <v>27</v>
      </c>
      <c r="N92" t="s">
        <v>27</v>
      </c>
      <c r="O92" t="s">
        <v>24</v>
      </c>
      <c r="P92" t="s">
        <v>88</v>
      </c>
      <c r="Q92" t="s">
        <v>27</v>
      </c>
      <c r="R92" t="s">
        <v>27</v>
      </c>
      <c r="S92" t="b">
        <v>1</v>
      </c>
      <c r="T92" t="s">
        <v>27</v>
      </c>
    </row>
    <row r="93" spans="1:20" x14ac:dyDescent="0.25">
      <c r="A93" t="s">
        <v>440</v>
      </c>
      <c r="B93" t="s">
        <v>190</v>
      </c>
      <c r="C93" s="66" t="s">
        <v>191</v>
      </c>
      <c r="D93">
        <v>5508</v>
      </c>
      <c r="E93" t="s">
        <v>64</v>
      </c>
      <c r="F93">
        <v>8587532</v>
      </c>
      <c r="G93" t="s">
        <v>460</v>
      </c>
      <c r="H93" t="s">
        <v>66</v>
      </c>
      <c r="I93" t="s">
        <v>66</v>
      </c>
      <c r="J93" t="s">
        <v>25</v>
      </c>
      <c r="K93" t="s">
        <v>24</v>
      </c>
      <c r="L93" t="s">
        <v>35</v>
      </c>
      <c r="M93" t="s">
        <v>25</v>
      </c>
      <c r="N93" t="s">
        <v>25</v>
      </c>
      <c r="O93" t="s">
        <v>24</v>
      </c>
      <c r="P93" t="s">
        <v>35</v>
      </c>
      <c r="Q93" t="s">
        <v>25</v>
      </c>
      <c r="R93" t="s">
        <v>25</v>
      </c>
      <c r="S93" t="b">
        <v>1</v>
      </c>
      <c r="T93" t="s">
        <v>25</v>
      </c>
    </row>
    <row r="94" spans="1:20" x14ac:dyDescent="0.25">
      <c r="A94" t="s">
        <v>440</v>
      </c>
      <c r="B94" t="s">
        <v>30</v>
      </c>
      <c r="C94" s="66" t="s">
        <v>31</v>
      </c>
      <c r="D94">
        <v>1695</v>
      </c>
      <c r="E94" t="s">
        <v>461</v>
      </c>
      <c r="F94">
        <v>8867318</v>
      </c>
      <c r="G94" t="s">
        <v>462</v>
      </c>
      <c r="H94" t="s">
        <v>463</v>
      </c>
      <c r="I94" t="s">
        <v>464</v>
      </c>
      <c r="J94" t="s">
        <v>25</v>
      </c>
      <c r="K94" t="s">
        <v>24</v>
      </c>
      <c r="L94" t="s">
        <v>35</v>
      </c>
      <c r="M94" t="s">
        <v>25</v>
      </c>
      <c r="N94" t="s">
        <v>24</v>
      </c>
      <c r="O94" t="s">
        <v>25</v>
      </c>
      <c r="P94" t="s">
        <v>36</v>
      </c>
      <c r="Q94" t="s">
        <v>25</v>
      </c>
      <c r="R94" t="s">
        <v>25</v>
      </c>
      <c r="S94" t="b">
        <v>1</v>
      </c>
      <c r="T94" t="s">
        <v>25</v>
      </c>
    </row>
    <row r="97" spans="1:6" x14ac:dyDescent="0.25">
      <c r="A97" t="s">
        <v>732</v>
      </c>
      <c r="C97" t="s">
        <v>733</v>
      </c>
      <c r="E97" t="s">
        <v>734</v>
      </c>
    </row>
    <row r="98" spans="1:6" x14ac:dyDescent="0.25">
      <c r="A98" t="s">
        <v>735</v>
      </c>
      <c r="B98">
        <v>17</v>
      </c>
      <c r="C98" t="s">
        <v>735</v>
      </c>
      <c r="D98">
        <v>39</v>
      </c>
      <c r="E98" t="s">
        <v>736</v>
      </c>
      <c r="F98">
        <v>44</v>
      </c>
    </row>
    <row r="99" spans="1:6" x14ac:dyDescent="0.25">
      <c r="A99" t="s">
        <v>737</v>
      </c>
      <c r="B99">
        <v>67</v>
      </c>
      <c r="C99" t="s">
        <v>737</v>
      </c>
      <c r="D99">
        <v>53</v>
      </c>
      <c r="E99" t="s">
        <v>738</v>
      </c>
      <c r="F99">
        <v>44</v>
      </c>
    </row>
    <row r="100" spans="1:6" x14ac:dyDescent="0.25">
      <c r="A100" t="s">
        <v>739</v>
      </c>
      <c r="B100">
        <v>8</v>
      </c>
      <c r="C100" t="s">
        <v>739</v>
      </c>
      <c r="D100">
        <v>0</v>
      </c>
      <c r="E100" t="s">
        <v>740</v>
      </c>
      <c r="F100">
        <v>4</v>
      </c>
    </row>
    <row r="101" spans="1:6" x14ac:dyDescent="0.25">
      <c r="A101" t="s">
        <v>741</v>
      </c>
      <c r="B101">
        <v>46</v>
      </c>
      <c r="C101" t="s">
        <v>741</v>
      </c>
      <c r="D101">
        <v>86</v>
      </c>
    </row>
    <row r="102" spans="1:6" x14ac:dyDescent="0.25">
      <c r="A102" t="s">
        <v>742</v>
      </c>
      <c r="B102">
        <v>0</v>
      </c>
      <c r="C102" t="s">
        <v>742</v>
      </c>
      <c r="D102">
        <v>0</v>
      </c>
    </row>
    <row r="103" spans="1:6" x14ac:dyDescent="0.25">
      <c r="A103" t="s">
        <v>743</v>
      </c>
      <c r="B103">
        <v>46</v>
      </c>
      <c r="C103" t="s">
        <v>743</v>
      </c>
      <c r="D103">
        <v>6</v>
      </c>
    </row>
    <row r="104" spans="1:6" x14ac:dyDescent="0.25">
      <c r="A104" t="s">
        <v>744</v>
      </c>
      <c r="B104">
        <v>46</v>
      </c>
      <c r="C104" t="s">
        <v>744</v>
      </c>
      <c r="D104">
        <v>86</v>
      </c>
    </row>
    <row r="105" spans="1:6" x14ac:dyDescent="0.25">
      <c r="A105" t="s">
        <v>745</v>
      </c>
      <c r="B105">
        <v>0</v>
      </c>
      <c r="C105" t="s">
        <v>745</v>
      </c>
      <c r="D105">
        <v>0</v>
      </c>
    </row>
    <row r="106" spans="1:6" x14ac:dyDescent="0.25">
      <c r="A106" t="s">
        <v>746</v>
      </c>
      <c r="B106">
        <v>46</v>
      </c>
      <c r="C106" t="s">
        <v>746</v>
      </c>
      <c r="D106">
        <v>6</v>
      </c>
    </row>
    <row r="108" spans="1:6" x14ac:dyDescent="0.25">
      <c r="A108" t="s">
        <v>732</v>
      </c>
      <c r="C108" t="s">
        <v>733</v>
      </c>
      <c r="E108" t="s">
        <v>734</v>
      </c>
    </row>
    <row r="109" spans="1:6" x14ac:dyDescent="0.25">
      <c r="A109" t="s">
        <v>747</v>
      </c>
      <c r="B109">
        <v>10</v>
      </c>
      <c r="C109" t="s">
        <v>747</v>
      </c>
      <c r="D109">
        <v>3</v>
      </c>
      <c r="E109" t="s">
        <v>748</v>
      </c>
      <c r="F109">
        <v>10</v>
      </c>
    </row>
    <row r="110" spans="1:6" x14ac:dyDescent="0.25">
      <c r="A110" t="s">
        <v>749</v>
      </c>
      <c r="B110">
        <v>7</v>
      </c>
      <c r="C110" t="s">
        <v>749</v>
      </c>
      <c r="D110">
        <v>36</v>
      </c>
      <c r="E110" t="s">
        <v>750</v>
      </c>
      <c r="F110">
        <v>34</v>
      </c>
    </row>
    <row r="111" spans="1:6" x14ac:dyDescent="0.25">
      <c r="A111" t="s">
        <v>751</v>
      </c>
      <c r="B111">
        <v>8</v>
      </c>
      <c r="C111" t="s">
        <v>751</v>
      </c>
      <c r="D111">
        <v>0</v>
      </c>
      <c r="E111" t="s">
        <v>752</v>
      </c>
      <c r="F111">
        <v>4</v>
      </c>
    </row>
    <row r="112" spans="1:6" x14ac:dyDescent="0.25">
      <c r="A112" t="s">
        <v>753</v>
      </c>
      <c r="B112">
        <v>0</v>
      </c>
      <c r="C112" t="s">
        <v>753</v>
      </c>
      <c r="D112">
        <v>0</v>
      </c>
      <c r="E112" t="s">
        <v>754</v>
      </c>
      <c r="F112">
        <v>0</v>
      </c>
    </row>
    <row r="113" spans="1:6" x14ac:dyDescent="0.25">
      <c r="A113" t="s">
        <v>755</v>
      </c>
      <c r="B113">
        <v>2</v>
      </c>
      <c r="C113" t="s">
        <v>755</v>
      </c>
      <c r="D113">
        <v>7</v>
      </c>
    </row>
    <row r="114" spans="1:6" x14ac:dyDescent="0.25">
      <c r="A114" t="s">
        <v>756</v>
      </c>
      <c r="B114">
        <v>27</v>
      </c>
      <c r="C114" t="s">
        <v>756</v>
      </c>
      <c r="D114">
        <v>40</v>
      </c>
    </row>
    <row r="115" spans="1:6" x14ac:dyDescent="0.25">
      <c r="A115" t="s">
        <v>757</v>
      </c>
      <c r="B115">
        <v>38</v>
      </c>
      <c r="C115" t="s">
        <v>757</v>
      </c>
      <c r="D115">
        <v>4</v>
      </c>
    </row>
    <row r="116" spans="1:6" x14ac:dyDescent="0.25">
      <c r="A116" t="s">
        <v>758</v>
      </c>
      <c r="B116">
        <v>0</v>
      </c>
      <c r="C116" t="s">
        <v>758</v>
      </c>
      <c r="D116">
        <v>2</v>
      </c>
    </row>
    <row r="117" spans="1:6" x14ac:dyDescent="0.25">
      <c r="A117" t="s">
        <v>759</v>
      </c>
      <c r="B117">
        <v>12</v>
      </c>
      <c r="C117" t="s">
        <v>759</v>
      </c>
      <c r="D117">
        <v>10</v>
      </c>
    </row>
    <row r="118" spans="1:6" x14ac:dyDescent="0.25">
      <c r="A118" t="s">
        <v>760</v>
      </c>
      <c r="B118">
        <v>34</v>
      </c>
      <c r="C118" t="s">
        <v>760</v>
      </c>
      <c r="D118">
        <v>76</v>
      </c>
    </row>
    <row r="119" spans="1:6" x14ac:dyDescent="0.25">
      <c r="A119" t="s">
        <v>761</v>
      </c>
      <c r="B119">
        <v>46</v>
      </c>
      <c r="C119" t="s">
        <v>761</v>
      </c>
      <c r="D119">
        <v>4</v>
      </c>
    </row>
    <row r="120" spans="1:6" x14ac:dyDescent="0.25">
      <c r="A120" t="s">
        <v>762</v>
      </c>
      <c r="B120">
        <v>0</v>
      </c>
      <c r="C120" t="s">
        <v>762</v>
      </c>
      <c r="D120">
        <v>2</v>
      </c>
    </row>
    <row r="122" spans="1:6" x14ac:dyDescent="0.25">
      <c r="A122" t="s">
        <v>732</v>
      </c>
      <c r="C122" t="s">
        <v>733</v>
      </c>
      <c r="E122" t="s">
        <v>734</v>
      </c>
    </row>
    <row r="123" spans="1:6" x14ac:dyDescent="0.25">
      <c r="A123" t="s">
        <v>763</v>
      </c>
      <c r="B123" t="s">
        <v>66</v>
      </c>
      <c r="C123" t="s">
        <v>763</v>
      </c>
      <c r="D123" t="s">
        <v>66</v>
      </c>
      <c r="E123" t="s">
        <v>764</v>
      </c>
      <c r="F123" t="s">
        <v>66</v>
      </c>
    </row>
    <row r="124" spans="1:6" x14ac:dyDescent="0.25">
      <c r="A124" t="s">
        <v>765</v>
      </c>
      <c r="B124" t="s">
        <v>766</v>
      </c>
      <c r="C124" t="s">
        <v>765</v>
      </c>
      <c r="D124" t="s">
        <v>66</v>
      </c>
      <c r="E124" t="s">
        <v>767</v>
      </c>
      <c r="F124" t="s">
        <v>768</v>
      </c>
    </row>
    <row r="125" spans="1:6" x14ac:dyDescent="0.25">
      <c r="A125" t="s">
        <v>769</v>
      </c>
      <c r="B125" t="s">
        <v>770</v>
      </c>
      <c r="C125" t="s">
        <v>769</v>
      </c>
      <c r="D125" t="s">
        <v>66</v>
      </c>
      <c r="E125" t="s">
        <v>771</v>
      </c>
      <c r="F125" t="s">
        <v>772</v>
      </c>
    </row>
    <row r="126" spans="1:6" x14ac:dyDescent="0.25">
      <c r="A126" t="s">
        <v>773</v>
      </c>
      <c r="B126" t="s">
        <v>774</v>
      </c>
      <c r="C126" t="s">
        <v>773</v>
      </c>
      <c r="D126" t="s">
        <v>775</v>
      </c>
      <c r="E126" t="s">
        <v>776</v>
      </c>
      <c r="F126" t="s">
        <v>777</v>
      </c>
    </row>
    <row r="127" spans="1:6" x14ac:dyDescent="0.25">
      <c r="A127" t="s">
        <v>778</v>
      </c>
      <c r="B127" t="s">
        <v>779</v>
      </c>
      <c r="C127" t="s">
        <v>778</v>
      </c>
      <c r="D127" t="s">
        <v>780</v>
      </c>
      <c r="E127" t="s">
        <v>781</v>
      </c>
      <c r="F127" t="s">
        <v>782</v>
      </c>
    </row>
    <row r="128" spans="1:6" x14ac:dyDescent="0.25">
      <c r="A128" t="s">
        <v>783</v>
      </c>
      <c r="B128" t="s">
        <v>780</v>
      </c>
      <c r="C128" t="s">
        <v>783</v>
      </c>
      <c r="D128" t="s">
        <v>780</v>
      </c>
      <c r="E128" t="s">
        <v>784</v>
      </c>
      <c r="F128" t="s">
        <v>780</v>
      </c>
    </row>
    <row r="129" spans="1:4" x14ac:dyDescent="0.25">
      <c r="A129" t="s">
        <v>785</v>
      </c>
      <c r="B129" t="s">
        <v>66</v>
      </c>
      <c r="C129" t="s">
        <v>785</v>
      </c>
      <c r="D129" t="s">
        <v>786</v>
      </c>
    </row>
    <row r="130" spans="1:4" x14ac:dyDescent="0.25">
      <c r="A130" t="s">
        <v>787</v>
      </c>
      <c r="B130" t="s">
        <v>788</v>
      </c>
      <c r="C130" t="s">
        <v>787</v>
      </c>
      <c r="D130" t="s">
        <v>789</v>
      </c>
    </row>
    <row r="131" spans="1:4" x14ac:dyDescent="0.25">
      <c r="A131" t="s">
        <v>790</v>
      </c>
      <c r="B131" t="s">
        <v>791</v>
      </c>
      <c r="C131" t="s">
        <v>790</v>
      </c>
      <c r="D131" t="s">
        <v>792</v>
      </c>
    </row>
    <row r="132" spans="1:4" x14ac:dyDescent="0.25">
      <c r="A132" t="s">
        <v>793</v>
      </c>
      <c r="B132" t="s">
        <v>791</v>
      </c>
      <c r="C132" t="s">
        <v>793</v>
      </c>
      <c r="D132" t="s">
        <v>792</v>
      </c>
    </row>
    <row r="133" spans="1:4" x14ac:dyDescent="0.25">
      <c r="A133" t="s">
        <v>794</v>
      </c>
      <c r="B133" t="s">
        <v>795</v>
      </c>
      <c r="C133" t="s">
        <v>794</v>
      </c>
      <c r="D133" t="s">
        <v>796</v>
      </c>
    </row>
    <row r="134" spans="1:4" x14ac:dyDescent="0.25">
      <c r="A134" t="s">
        <v>797</v>
      </c>
      <c r="B134" t="s">
        <v>780</v>
      </c>
      <c r="C134" t="s">
        <v>797</v>
      </c>
      <c r="D134" t="s">
        <v>798</v>
      </c>
    </row>
    <row r="135" spans="1:4" x14ac:dyDescent="0.25">
      <c r="A135" t="s">
        <v>799</v>
      </c>
      <c r="B135" t="s">
        <v>66</v>
      </c>
      <c r="C135" t="s">
        <v>799</v>
      </c>
      <c r="D135" t="s">
        <v>800</v>
      </c>
    </row>
    <row r="136" spans="1:4" x14ac:dyDescent="0.25">
      <c r="A136" t="s">
        <v>801</v>
      </c>
      <c r="B136" t="s">
        <v>802</v>
      </c>
      <c r="C136" t="s">
        <v>801</v>
      </c>
      <c r="D136" t="s">
        <v>795</v>
      </c>
    </row>
    <row r="137" spans="1:4" x14ac:dyDescent="0.25">
      <c r="A137" t="s">
        <v>803</v>
      </c>
      <c r="B137" t="s">
        <v>804</v>
      </c>
      <c r="C137" t="s">
        <v>803</v>
      </c>
      <c r="D137" t="s">
        <v>805</v>
      </c>
    </row>
    <row r="138" spans="1:4" x14ac:dyDescent="0.25">
      <c r="A138" t="s">
        <v>806</v>
      </c>
      <c r="B138" t="s">
        <v>804</v>
      </c>
      <c r="C138" t="s">
        <v>806</v>
      </c>
      <c r="D138" t="s">
        <v>805</v>
      </c>
    </row>
    <row r="139" spans="1:4" x14ac:dyDescent="0.25">
      <c r="A139" t="s">
        <v>807</v>
      </c>
      <c r="B139" t="s">
        <v>808</v>
      </c>
      <c r="C139" t="s">
        <v>807</v>
      </c>
      <c r="D139" t="s">
        <v>782</v>
      </c>
    </row>
    <row r="140" spans="1:4" x14ac:dyDescent="0.25">
      <c r="A140" t="s">
        <v>809</v>
      </c>
      <c r="B140" t="s">
        <v>780</v>
      </c>
      <c r="C140" t="s">
        <v>809</v>
      </c>
      <c r="D140" t="s">
        <v>810</v>
      </c>
    </row>
  </sheetData>
  <autoFilter ref="A1:T139" xr:uid="{B5365D37-81B3-4BE9-A5F5-46ACBB2BB34E}">
    <sortState xmlns:xlrd2="http://schemas.microsoft.com/office/spreadsheetml/2017/richdata2" ref="A2:T139">
      <sortCondition ref="A1:A1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6B50-A828-49F8-8778-EDCF089BAD4D}">
  <dimension ref="A1:T66"/>
  <sheetViews>
    <sheetView workbookViewId="0">
      <selection activeCell="E19" sqref="E1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</row>
    <row r="2" spans="1:20" x14ac:dyDescent="0.25">
      <c r="A2" t="s">
        <v>160</v>
      </c>
      <c r="B2" t="s">
        <v>830</v>
      </c>
      <c r="C2" t="s">
        <v>831</v>
      </c>
      <c r="D2">
        <v>10</v>
      </c>
      <c r="E2" t="s">
        <v>64</v>
      </c>
      <c r="F2">
        <v>10577418</v>
      </c>
      <c r="G2" t="s">
        <v>832</v>
      </c>
      <c r="H2" t="s">
        <v>66</v>
      </c>
      <c r="I2" t="s">
        <v>66</v>
      </c>
      <c r="J2" t="s">
        <v>25</v>
      </c>
      <c r="K2" t="s">
        <v>24</v>
      </c>
      <c r="L2" t="s">
        <v>35</v>
      </c>
      <c r="M2" t="s">
        <v>25</v>
      </c>
      <c r="N2" t="s">
        <v>24</v>
      </c>
      <c r="O2" t="s">
        <v>25</v>
      </c>
      <c r="P2" t="s">
        <v>26</v>
      </c>
      <c r="Q2" t="s">
        <v>25</v>
      </c>
      <c r="R2" t="s">
        <v>25</v>
      </c>
      <c r="S2" t="b">
        <v>1</v>
      </c>
      <c r="T2" t="s">
        <v>25</v>
      </c>
    </row>
    <row r="3" spans="1:20" x14ac:dyDescent="0.25">
      <c r="A3" t="s">
        <v>160</v>
      </c>
      <c r="B3" t="s">
        <v>833</v>
      </c>
      <c r="C3" t="s">
        <v>834</v>
      </c>
      <c r="D3">
        <v>2</v>
      </c>
      <c r="E3" t="s">
        <v>84</v>
      </c>
      <c r="F3">
        <v>9500350</v>
      </c>
      <c r="G3" t="s">
        <v>835</v>
      </c>
      <c r="H3" t="s">
        <v>836</v>
      </c>
      <c r="I3" t="s">
        <v>837</v>
      </c>
      <c r="J3" t="s">
        <v>24</v>
      </c>
      <c r="K3" t="s">
        <v>27</v>
      </c>
      <c r="L3" t="s">
        <v>267</v>
      </c>
      <c r="M3" t="s">
        <v>27</v>
      </c>
      <c r="N3" t="s">
        <v>27</v>
      </c>
      <c r="O3" t="s">
        <v>24</v>
      </c>
      <c r="P3" t="s">
        <v>88</v>
      </c>
      <c r="Q3" t="s">
        <v>27</v>
      </c>
      <c r="R3" t="s">
        <v>27</v>
      </c>
      <c r="S3" t="b">
        <v>0</v>
      </c>
      <c r="T3" t="s">
        <v>25</v>
      </c>
    </row>
    <row r="4" spans="1:20" x14ac:dyDescent="0.25">
      <c r="A4" t="s">
        <v>160</v>
      </c>
      <c r="B4" t="s">
        <v>838</v>
      </c>
      <c r="C4" t="s">
        <v>839</v>
      </c>
      <c r="D4">
        <v>5</v>
      </c>
      <c r="E4">
        <v>0</v>
      </c>
      <c r="F4">
        <v>9173142</v>
      </c>
      <c r="G4" t="s">
        <v>840</v>
      </c>
      <c r="H4" t="s">
        <v>804</v>
      </c>
      <c r="I4" t="s">
        <v>841</v>
      </c>
      <c r="J4" t="s">
        <v>24</v>
      </c>
      <c r="K4" t="s">
        <v>25</v>
      </c>
      <c r="L4" t="s">
        <v>26</v>
      </c>
      <c r="M4" t="s">
        <v>25</v>
      </c>
      <c r="N4" t="s">
        <v>24</v>
      </c>
      <c r="O4" t="s">
        <v>25</v>
      </c>
      <c r="P4" t="s">
        <v>26</v>
      </c>
      <c r="Q4" t="s">
        <v>25</v>
      </c>
      <c r="R4" t="s">
        <v>25</v>
      </c>
      <c r="S4" t="b">
        <v>1</v>
      </c>
      <c r="T4" t="s">
        <v>25</v>
      </c>
    </row>
    <row r="5" spans="1:20" x14ac:dyDescent="0.25">
      <c r="A5" t="s">
        <v>160</v>
      </c>
      <c r="B5" t="s">
        <v>842</v>
      </c>
      <c r="C5" t="s">
        <v>843</v>
      </c>
      <c r="D5">
        <v>2</v>
      </c>
      <c r="E5" t="s">
        <v>84</v>
      </c>
      <c r="F5">
        <v>11285911</v>
      </c>
      <c r="G5" t="s">
        <v>844</v>
      </c>
      <c r="H5" t="s">
        <v>836</v>
      </c>
      <c r="I5" t="s">
        <v>845</v>
      </c>
      <c r="J5" t="s">
        <v>24</v>
      </c>
      <c r="K5" t="s">
        <v>27</v>
      </c>
      <c r="L5" t="s">
        <v>267</v>
      </c>
      <c r="M5" t="s">
        <v>27</v>
      </c>
      <c r="N5" t="s">
        <v>27</v>
      </c>
      <c r="O5" t="s">
        <v>24</v>
      </c>
      <c r="P5" t="s">
        <v>88</v>
      </c>
      <c r="Q5" t="s">
        <v>27</v>
      </c>
      <c r="R5" t="s">
        <v>27</v>
      </c>
      <c r="S5" t="b">
        <v>0</v>
      </c>
      <c r="T5" t="s">
        <v>25</v>
      </c>
    </row>
    <row r="6" spans="1:20" x14ac:dyDescent="0.25">
      <c r="A6" t="s">
        <v>83</v>
      </c>
      <c r="B6" t="s">
        <v>830</v>
      </c>
      <c r="C6" t="s">
        <v>831</v>
      </c>
      <c r="D6">
        <v>2290</v>
      </c>
      <c r="E6" t="s">
        <v>64</v>
      </c>
      <c r="F6">
        <v>10577418</v>
      </c>
      <c r="G6" t="s">
        <v>846</v>
      </c>
      <c r="H6" t="s">
        <v>66</v>
      </c>
      <c r="I6" t="s">
        <v>66</v>
      </c>
      <c r="J6" t="s">
        <v>25</v>
      </c>
      <c r="K6" t="s">
        <v>24</v>
      </c>
      <c r="L6" t="s">
        <v>35</v>
      </c>
      <c r="M6" t="s">
        <v>25</v>
      </c>
      <c r="N6" t="s">
        <v>25</v>
      </c>
      <c r="O6" t="s">
        <v>24</v>
      </c>
      <c r="P6" t="s">
        <v>35</v>
      </c>
      <c r="Q6" t="s">
        <v>25</v>
      </c>
      <c r="R6" t="s">
        <v>25</v>
      </c>
      <c r="S6" t="b">
        <v>1</v>
      </c>
      <c r="T6" t="s">
        <v>25</v>
      </c>
    </row>
    <row r="7" spans="1:20" x14ac:dyDescent="0.25">
      <c r="A7" t="s">
        <v>83</v>
      </c>
      <c r="B7" t="s">
        <v>833</v>
      </c>
      <c r="C7" t="s">
        <v>834</v>
      </c>
      <c r="D7">
        <v>1230</v>
      </c>
      <c r="E7" t="s">
        <v>847</v>
      </c>
      <c r="F7">
        <v>9500350</v>
      </c>
      <c r="G7" t="s">
        <v>848</v>
      </c>
      <c r="H7" t="s">
        <v>849</v>
      </c>
      <c r="I7" t="s">
        <v>850</v>
      </c>
      <c r="J7" t="s">
        <v>25</v>
      </c>
      <c r="K7" t="s">
        <v>24</v>
      </c>
      <c r="L7" t="s">
        <v>35</v>
      </c>
      <c r="M7" t="s">
        <v>25</v>
      </c>
      <c r="N7" t="s">
        <v>25</v>
      </c>
      <c r="O7" t="s">
        <v>24</v>
      </c>
      <c r="P7" t="s">
        <v>35</v>
      </c>
      <c r="Q7" t="s">
        <v>25</v>
      </c>
      <c r="R7" t="s">
        <v>25</v>
      </c>
      <c r="S7" t="b">
        <v>1</v>
      </c>
      <c r="T7" t="s">
        <v>25</v>
      </c>
    </row>
    <row r="8" spans="1:20" x14ac:dyDescent="0.25">
      <c r="A8" t="s">
        <v>83</v>
      </c>
      <c r="B8" t="s">
        <v>838</v>
      </c>
      <c r="C8" t="s">
        <v>839</v>
      </c>
      <c r="D8">
        <v>268</v>
      </c>
      <c r="E8" t="s">
        <v>851</v>
      </c>
      <c r="F8">
        <v>9173142</v>
      </c>
      <c r="G8" t="s">
        <v>852</v>
      </c>
      <c r="H8" t="s">
        <v>853</v>
      </c>
      <c r="I8" t="s">
        <v>854</v>
      </c>
      <c r="J8" t="s">
        <v>25</v>
      </c>
      <c r="K8" t="s">
        <v>24</v>
      </c>
      <c r="L8" t="s">
        <v>35</v>
      </c>
      <c r="M8" t="s">
        <v>25</v>
      </c>
      <c r="N8" t="s">
        <v>24</v>
      </c>
      <c r="O8" t="s">
        <v>25</v>
      </c>
      <c r="P8" t="s">
        <v>36</v>
      </c>
      <c r="Q8" t="s">
        <v>25</v>
      </c>
      <c r="R8" t="s">
        <v>25</v>
      </c>
      <c r="S8" t="b">
        <v>1</v>
      </c>
      <c r="T8" t="s">
        <v>25</v>
      </c>
    </row>
    <row r="9" spans="1:20" x14ac:dyDescent="0.25">
      <c r="A9" t="s">
        <v>83</v>
      </c>
      <c r="B9" t="s">
        <v>842</v>
      </c>
      <c r="C9" t="s">
        <v>843</v>
      </c>
      <c r="D9">
        <v>7</v>
      </c>
      <c r="E9">
        <v>0</v>
      </c>
      <c r="F9">
        <v>11285911</v>
      </c>
      <c r="G9" t="s">
        <v>855</v>
      </c>
      <c r="H9" t="s">
        <v>856</v>
      </c>
      <c r="I9" t="s">
        <v>857</v>
      </c>
      <c r="J9" t="s">
        <v>24</v>
      </c>
      <c r="K9" t="s">
        <v>25</v>
      </c>
      <c r="L9" t="s">
        <v>26</v>
      </c>
      <c r="M9" t="s">
        <v>25</v>
      </c>
      <c r="N9" t="s">
        <v>24</v>
      </c>
      <c r="O9" t="s">
        <v>27</v>
      </c>
      <c r="P9" t="s">
        <v>28</v>
      </c>
      <c r="Q9" t="s">
        <v>27</v>
      </c>
      <c r="R9" t="s">
        <v>29</v>
      </c>
      <c r="S9" t="b">
        <v>0</v>
      </c>
      <c r="T9" t="s">
        <v>25</v>
      </c>
    </row>
    <row r="10" spans="1:20" x14ac:dyDescent="0.25">
      <c r="A10" t="s">
        <v>18</v>
      </c>
      <c r="B10" t="s">
        <v>858</v>
      </c>
      <c r="C10" t="s">
        <v>859</v>
      </c>
      <c r="D10">
        <v>1</v>
      </c>
      <c r="E10" t="s">
        <v>84</v>
      </c>
      <c r="F10">
        <v>9141030</v>
      </c>
      <c r="G10" t="s">
        <v>860</v>
      </c>
      <c r="H10" t="s">
        <v>861</v>
      </c>
      <c r="I10" t="s">
        <v>862</v>
      </c>
      <c r="J10" t="s">
        <v>24</v>
      </c>
      <c r="K10" t="s">
        <v>27</v>
      </c>
      <c r="L10" t="s">
        <v>267</v>
      </c>
      <c r="M10" t="s">
        <v>27</v>
      </c>
      <c r="N10" t="s">
        <v>27</v>
      </c>
      <c r="O10" t="s">
        <v>24</v>
      </c>
      <c r="P10" t="s">
        <v>88</v>
      </c>
      <c r="Q10" t="s">
        <v>27</v>
      </c>
      <c r="R10" t="s">
        <v>27</v>
      </c>
      <c r="S10" t="b">
        <v>0</v>
      </c>
      <c r="T10" t="s">
        <v>25</v>
      </c>
    </row>
    <row r="11" spans="1:20" x14ac:dyDescent="0.25">
      <c r="A11" t="s">
        <v>18</v>
      </c>
      <c r="B11" t="s">
        <v>863</v>
      </c>
      <c r="C11" t="s">
        <v>864</v>
      </c>
      <c r="D11">
        <v>1</v>
      </c>
      <c r="E11" t="s">
        <v>84</v>
      </c>
      <c r="F11">
        <v>9615560</v>
      </c>
      <c r="G11" t="s">
        <v>865</v>
      </c>
      <c r="H11" t="s">
        <v>861</v>
      </c>
      <c r="I11" t="s">
        <v>866</v>
      </c>
      <c r="J11" t="s">
        <v>24</v>
      </c>
      <c r="K11" t="s">
        <v>27</v>
      </c>
      <c r="L11" t="s">
        <v>267</v>
      </c>
      <c r="M11" t="s">
        <v>27</v>
      </c>
      <c r="N11" t="s">
        <v>27</v>
      </c>
      <c r="O11" t="s">
        <v>24</v>
      </c>
      <c r="P11" t="s">
        <v>88</v>
      </c>
      <c r="Q11" t="s">
        <v>27</v>
      </c>
      <c r="R11" t="s">
        <v>27</v>
      </c>
      <c r="S11" t="b">
        <v>0</v>
      </c>
      <c r="T11" t="s">
        <v>25</v>
      </c>
    </row>
    <row r="12" spans="1:20" x14ac:dyDescent="0.25">
      <c r="A12" t="s">
        <v>18</v>
      </c>
      <c r="B12" t="s">
        <v>867</v>
      </c>
      <c r="C12" t="s">
        <v>868</v>
      </c>
      <c r="D12">
        <v>4</v>
      </c>
      <c r="E12" t="s">
        <v>84</v>
      </c>
      <c r="F12">
        <v>9967674</v>
      </c>
      <c r="G12" t="s">
        <v>869</v>
      </c>
      <c r="H12" t="s">
        <v>870</v>
      </c>
      <c r="I12" t="s">
        <v>871</v>
      </c>
      <c r="J12" t="s">
        <v>24</v>
      </c>
      <c r="K12" t="s">
        <v>27</v>
      </c>
      <c r="L12" t="s">
        <v>267</v>
      </c>
      <c r="M12" t="s">
        <v>27</v>
      </c>
      <c r="N12" t="s">
        <v>27</v>
      </c>
      <c r="O12" t="s">
        <v>24</v>
      </c>
      <c r="P12" t="s">
        <v>88</v>
      </c>
      <c r="Q12" t="s">
        <v>27</v>
      </c>
      <c r="R12" t="s">
        <v>27</v>
      </c>
      <c r="S12" t="b">
        <v>0</v>
      </c>
      <c r="T12" t="s">
        <v>25</v>
      </c>
    </row>
    <row r="13" spans="1:20" x14ac:dyDescent="0.25">
      <c r="A13" t="s">
        <v>18</v>
      </c>
      <c r="B13" t="s">
        <v>872</v>
      </c>
      <c r="C13" t="s">
        <v>873</v>
      </c>
      <c r="D13">
        <v>27</v>
      </c>
      <c r="E13" t="s">
        <v>64</v>
      </c>
      <c r="F13">
        <v>9596416</v>
      </c>
      <c r="G13" t="s">
        <v>874</v>
      </c>
      <c r="H13" t="s">
        <v>66</v>
      </c>
      <c r="I13" t="s">
        <v>66</v>
      </c>
      <c r="J13" t="s">
        <v>25</v>
      </c>
      <c r="K13" t="s">
        <v>24</v>
      </c>
      <c r="L13" t="s">
        <v>35</v>
      </c>
      <c r="M13" t="s">
        <v>25</v>
      </c>
      <c r="N13" t="s">
        <v>25</v>
      </c>
      <c r="O13" t="s">
        <v>24</v>
      </c>
      <c r="P13" t="s">
        <v>35</v>
      </c>
      <c r="Q13" t="s">
        <v>25</v>
      </c>
      <c r="R13" t="s">
        <v>25</v>
      </c>
      <c r="S13" t="b">
        <v>1</v>
      </c>
      <c r="T13" t="s">
        <v>25</v>
      </c>
    </row>
    <row r="14" spans="1:20" x14ac:dyDescent="0.25">
      <c r="A14" t="s">
        <v>18</v>
      </c>
      <c r="B14" t="s">
        <v>830</v>
      </c>
      <c r="C14" t="s">
        <v>831</v>
      </c>
      <c r="D14">
        <v>2</v>
      </c>
      <c r="E14" t="s">
        <v>84</v>
      </c>
      <c r="F14">
        <v>10577418</v>
      </c>
      <c r="G14" t="s">
        <v>875</v>
      </c>
      <c r="H14" t="s">
        <v>876</v>
      </c>
      <c r="I14" t="s">
        <v>877</v>
      </c>
      <c r="J14" t="s">
        <v>24</v>
      </c>
      <c r="K14" t="s">
        <v>27</v>
      </c>
      <c r="L14" t="s">
        <v>267</v>
      </c>
      <c r="M14" t="s">
        <v>27</v>
      </c>
      <c r="N14" t="s">
        <v>27</v>
      </c>
      <c r="O14" t="s">
        <v>24</v>
      </c>
      <c r="P14" t="s">
        <v>88</v>
      </c>
      <c r="Q14" t="s">
        <v>27</v>
      </c>
      <c r="R14" t="s">
        <v>27</v>
      </c>
      <c r="S14" t="b">
        <v>0</v>
      </c>
      <c r="T14" t="s">
        <v>25</v>
      </c>
    </row>
    <row r="15" spans="1:20" x14ac:dyDescent="0.25">
      <c r="A15" t="s">
        <v>18</v>
      </c>
      <c r="B15" t="s">
        <v>833</v>
      </c>
      <c r="C15" t="s">
        <v>834</v>
      </c>
      <c r="D15">
        <v>3</v>
      </c>
      <c r="E15" t="s">
        <v>84</v>
      </c>
      <c r="F15">
        <v>9500350</v>
      </c>
      <c r="G15" t="s">
        <v>878</v>
      </c>
      <c r="H15" t="s">
        <v>879</v>
      </c>
      <c r="I15" t="s">
        <v>880</v>
      </c>
      <c r="J15" t="s">
        <v>24</v>
      </c>
      <c r="K15" t="s">
        <v>27</v>
      </c>
      <c r="L15" t="s">
        <v>267</v>
      </c>
      <c r="M15" t="s">
        <v>27</v>
      </c>
      <c r="N15" t="s">
        <v>27</v>
      </c>
      <c r="O15" t="s">
        <v>24</v>
      </c>
      <c r="P15" t="s">
        <v>88</v>
      </c>
      <c r="Q15" t="s">
        <v>27</v>
      </c>
      <c r="R15" t="s">
        <v>27</v>
      </c>
      <c r="S15" t="b">
        <v>0</v>
      </c>
      <c r="T15" t="s">
        <v>25</v>
      </c>
    </row>
    <row r="16" spans="1:20" x14ac:dyDescent="0.25">
      <c r="A16" t="s">
        <v>18</v>
      </c>
      <c r="B16" t="s">
        <v>838</v>
      </c>
      <c r="C16" t="s">
        <v>839</v>
      </c>
      <c r="D16">
        <v>1</v>
      </c>
      <c r="E16" t="s">
        <v>84</v>
      </c>
      <c r="F16">
        <v>9173142</v>
      </c>
      <c r="G16" t="s">
        <v>881</v>
      </c>
      <c r="H16" t="s">
        <v>861</v>
      </c>
      <c r="I16" t="s">
        <v>882</v>
      </c>
      <c r="J16" t="s">
        <v>24</v>
      </c>
      <c r="K16" t="s">
        <v>27</v>
      </c>
      <c r="L16" t="s">
        <v>267</v>
      </c>
      <c r="M16" t="s">
        <v>27</v>
      </c>
      <c r="N16" t="s">
        <v>27</v>
      </c>
      <c r="O16" t="s">
        <v>24</v>
      </c>
      <c r="P16" t="s">
        <v>88</v>
      </c>
      <c r="Q16" t="s">
        <v>27</v>
      </c>
      <c r="R16" t="s">
        <v>27</v>
      </c>
      <c r="S16" t="b">
        <v>0</v>
      </c>
      <c r="T16" t="s">
        <v>25</v>
      </c>
    </row>
    <row r="17" spans="1:20" x14ac:dyDescent="0.25">
      <c r="A17" t="s">
        <v>170</v>
      </c>
      <c r="B17" t="s">
        <v>883</v>
      </c>
      <c r="C17" t="s">
        <v>884</v>
      </c>
      <c r="D17">
        <v>21</v>
      </c>
      <c r="E17" t="s">
        <v>885</v>
      </c>
      <c r="F17">
        <v>9396627</v>
      </c>
      <c r="G17" t="s">
        <v>886</v>
      </c>
      <c r="H17" t="s">
        <v>887</v>
      </c>
      <c r="I17" t="s">
        <v>888</v>
      </c>
      <c r="J17" t="s">
        <v>24</v>
      </c>
      <c r="K17" t="s">
        <v>25</v>
      </c>
      <c r="L17" t="s">
        <v>429</v>
      </c>
      <c r="M17" t="s">
        <v>25</v>
      </c>
      <c r="N17" t="s">
        <v>24</v>
      </c>
      <c r="O17" t="s">
        <v>27</v>
      </c>
      <c r="P17" t="s">
        <v>504</v>
      </c>
      <c r="Q17" t="s">
        <v>27</v>
      </c>
      <c r="R17" t="s">
        <v>29</v>
      </c>
      <c r="S17" t="b">
        <v>0</v>
      </c>
      <c r="T17" t="s">
        <v>27</v>
      </c>
    </row>
    <row r="18" spans="1:20" x14ac:dyDescent="0.25">
      <c r="A18" t="s">
        <v>170</v>
      </c>
      <c r="B18" t="s">
        <v>830</v>
      </c>
      <c r="C18" t="s">
        <v>831</v>
      </c>
      <c r="D18">
        <v>6946</v>
      </c>
      <c r="E18" t="s">
        <v>889</v>
      </c>
      <c r="F18">
        <v>10577418</v>
      </c>
      <c r="G18" t="s">
        <v>890</v>
      </c>
      <c r="H18" t="s">
        <v>891</v>
      </c>
      <c r="I18" t="s">
        <v>892</v>
      </c>
      <c r="J18" t="s">
        <v>24</v>
      </c>
      <c r="K18" t="s">
        <v>25</v>
      </c>
      <c r="L18" t="s">
        <v>429</v>
      </c>
      <c r="M18" t="s">
        <v>25</v>
      </c>
      <c r="N18" t="s">
        <v>24</v>
      </c>
      <c r="O18" t="s">
        <v>25</v>
      </c>
      <c r="P18" t="s">
        <v>429</v>
      </c>
      <c r="Q18" t="s">
        <v>25</v>
      </c>
      <c r="R18" t="s">
        <v>25</v>
      </c>
      <c r="S18" t="b">
        <v>1</v>
      </c>
      <c r="T18" t="s">
        <v>25</v>
      </c>
    </row>
    <row r="19" spans="1:20" x14ac:dyDescent="0.25">
      <c r="A19" t="s">
        <v>170</v>
      </c>
      <c r="B19" t="s">
        <v>833</v>
      </c>
      <c r="C19" t="s">
        <v>834</v>
      </c>
      <c r="D19">
        <v>40</v>
      </c>
      <c r="E19" t="s">
        <v>893</v>
      </c>
      <c r="F19">
        <v>9500350</v>
      </c>
      <c r="G19" t="s">
        <v>894</v>
      </c>
      <c r="H19" t="s">
        <v>895</v>
      </c>
      <c r="I19" t="s">
        <v>896</v>
      </c>
      <c r="J19" t="s">
        <v>24</v>
      </c>
      <c r="K19" t="s">
        <v>25</v>
      </c>
      <c r="L19" t="s">
        <v>429</v>
      </c>
      <c r="M19" t="s">
        <v>25</v>
      </c>
      <c r="N19" t="s">
        <v>24</v>
      </c>
      <c r="O19" t="s">
        <v>27</v>
      </c>
      <c r="P19" t="s">
        <v>504</v>
      </c>
      <c r="Q19" t="s">
        <v>27</v>
      </c>
      <c r="R19" t="s">
        <v>29</v>
      </c>
      <c r="S19" t="b">
        <v>0</v>
      </c>
      <c r="T19" t="s">
        <v>25</v>
      </c>
    </row>
    <row r="20" spans="1:20" x14ac:dyDescent="0.25">
      <c r="A20" t="s">
        <v>170</v>
      </c>
      <c r="B20" t="s">
        <v>838</v>
      </c>
      <c r="C20" t="s">
        <v>839</v>
      </c>
      <c r="D20">
        <v>8996</v>
      </c>
      <c r="E20" t="s">
        <v>64</v>
      </c>
      <c r="F20">
        <v>9173142</v>
      </c>
      <c r="G20" t="s">
        <v>897</v>
      </c>
      <c r="H20" t="s">
        <v>66</v>
      </c>
      <c r="I20" t="s">
        <v>66</v>
      </c>
      <c r="J20" t="s">
        <v>25</v>
      </c>
      <c r="K20" t="s">
        <v>24</v>
      </c>
      <c r="L20" t="s">
        <v>35</v>
      </c>
      <c r="M20" t="s">
        <v>25</v>
      </c>
      <c r="N20" t="s">
        <v>25</v>
      </c>
      <c r="O20" t="s">
        <v>24</v>
      </c>
      <c r="P20" t="s">
        <v>35</v>
      </c>
      <c r="Q20" t="s">
        <v>25</v>
      </c>
      <c r="R20" t="s">
        <v>25</v>
      </c>
      <c r="S20" t="b">
        <v>1</v>
      </c>
      <c r="T20" t="s">
        <v>25</v>
      </c>
    </row>
    <row r="21" spans="1:20" x14ac:dyDescent="0.25">
      <c r="A21" t="s">
        <v>170</v>
      </c>
      <c r="B21" t="s">
        <v>842</v>
      </c>
      <c r="C21" t="s">
        <v>843</v>
      </c>
      <c r="D21">
        <v>497</v>
      </c>
      <c r="E21" t="s">
        <v>898</v>
      </c>
      <c r="F21">
        <v>11285911</v>
      </c>
      <c r="G21" t="s">
        <v>899</v>
      </c>
      <c r="H21" t="s">
        <v>900</v>
      </c>
      <c r="I21" t="s">
        <v>901</v>
      </c>
      <c r="J21" t="s">
        <v>24</v>
      </c>
      <c r="K21" t="s">
        <v>25</v>
      </c>
      <c r="L21" t="s">
        <v>429</v>
      </c>
      <c r="M21" t="s">
        <v>25</v>
      </c>
      <c r="N21" t="s">
        <v>24</v>
      </c>
      <c r="O21" t="s">
        <v>27</v>
      </c>
      <c r="P21" t="s">
        <v>504</v>
      </c>
      <c r="Q21" t="s">
        <v>27</v>
      </c>
      <c r="R21" t="s">
        <v>29</v>
      </c>
      <c r="S21" t="b">
        <v>0</v>
      </c>
      <c r="T21" t="s">
        <v>25</v>
      </c>
    </row>
    <row r="23" spans="1:20" x14ac:dyDescent="0.25">
      <c r="A23" t="s">
        <v>732</v>
      </c>
      <c r="C23" t="s">
        <v>733</v>
      </c>
      <c r="E23" t="s">
        <v>734</v>
      </c>
    </row>
    <row r="24" spans="1:20" x14ac:dyDescent="0.25">
      <c r="A24" t="s">
        <v>735</v>
      </c>
      <c r="B24">
        <v>6</v>
      </c>
      <c r="C24" t="s">
        <v>735</v>
      </c>
      <c r="D24">
        <v>4</v>
      </c>
      <c r="E24" t="s">
        <v>736</v>
      </c>
      <c r="F24">
        <v>8</v>
      </c>
    </row>
    <row r="25" spans="1:20" x14ac:dyDescent="0.25">
      <c r="A25" t="s">
        <v>737</v>
      </c>
      <c r="B25">
        <v>14</v>
      </c>
      <c r="C25" t="s">
        <v>737</v>
      </c>
      <c r="D25">
        <v>8</v>
      </c>
      <c r="E25" t="s">
        <v>738</v>
      </c>
      <c r="F25">
        <v>4</v>
      </c>
    </row>
    <row r="26" spans="1:20" x14ac:dyDescent="0.25">
      <c r="A26" t="s">
        <v>739</v>
      </c>
      <c r="B26">
        <v>0</v>
      </c>
      <c r="C26" t="s">
        <v>739</v>
      </c>
      <c r="D26">
        <v>8</v>
      </c>
      <c r="E26" t="s">
        <v>740</v>
      </c>
      <c r="F26">
        <v>8</v>
      </c>
    </row>
    <row r="27" spans="1:20" x14ac:dyDescent="0.25">
      <c r="A27" t="s">
        <v>741</v>
      </c>
      <c r="B27">
        <v>11</v>
      </c>
      <c r="C27" t="s">
        <v>741</v>
      </c>
      <c r="D27">
        <v>9</v>
      </c>
    </row>
    <row r="28" spans="1:20" x14ac:dyDescent="0.25">
      <c r="A28" t="s">
        <v>742</v>
      </c>
      <c r="B28">
        <v>0</v>
      </c>
      <c r="C28" t="s">
        <v>742</v>
      </c>
      <c r="D28">
        <v>0</v>
      </c>
    </row>
    <row r="29" spans="1:20" x14ac:dyDescent="0.25">
      <c r="A29" t="s">
        <v>743</v>
      </c>
      <c r="B29">
        <v>9</v>
      </c>
      <c r="C29" t="s">
        <v>743</v>
      </c>
      <c r="D29">
        <v>11</v>
      </c>
    </row>
    <row r="30" spans="1:20" x14ac:dyDescent="0.25">
      <c r="A30" t="s">
        <v>744</v>
      </c>
      <c r="B30">
        <v>11</v>
      </c>
      <c r="C30" t="s">
        <v>744</v>
      </c>
      <c r="D30">
        <v>9</v>
      </c>
    </row>
    <row r="31" spans="1:20" x14ac:dyDescent="0.25">
      <c r="A31" t="s">
        <v>745</v>
      </c>
      <c r="B31">
        <v>0</v>
      </c>
      <c r="C31" t="s">
        <v>745</v>
      </c>
      <c r="D31">
        <v>0</v>
      </c>
    </row>
    <row r="32" spans="1:20" x14ac:dyDescent="0.25">
      <c r="A32" t="s">
        <v>746</v>
      </c>
      <c r="B32">
        <v>9</v>
      </c>
      <c r="C32" t="s">
        <v>746</v>
      </c>
      <c r="D32">
        <v>11</v>
      </c>
    </row>
    <row r="34" spans="1:6" x14ac:dyDescent="0.25">
      <c r="A34" t="s">
        <v>732</v>
      </c>
      <c r="C34" t="s">
        <v>733</v>
      </c>
      <c r="E34" t="s">
        <v>734</v>
      </c>
    </row>
    <row r="35" spans="1:6" x14ac:dyDescent="0.25">
      <c r="A35" t="s">
        <v>747</v>
      </c>
      <c r="B35">
        <v>6</v>
      </c>
      <c r="C35" t="s">
        <v>747</v>
      </c>
      <c r="D35">
        <v>4</v>
      </c>
      <c r="E35" t="s">
        <v>748</v>
      </c>
      <c r="F35">
        <v>8</v>
      </c>
    </row>
    <row r="36" spans="1:6" x14ac:dyDescent="0.25">
      <c r="A36" t="s">
        <v>749</v>
      </c>
      <c r="B36">
        <v>0</v>
      </c>
      <c r="C36" t="s">
        <v>749</v>
      </c>
      <c r="D36">
        <v>0</v>
      </c>
      <c r="E36" t="s">
        <v>750</v>
      </c>
      <c r="F36">
        <v>0</v>
      </c>
    </row>
    <row r="37" spans="1:6" x14ac:dyDescent="0.25">
      <c r="A37" t="s">
        <v>751</v>
      </c>
      <c r="B37">
        <v>0</v>
      </c>
      <c r="C37" t="s">
        <v>751</v>
      </c>
      <c r="D37">
        <v>0</v>
      </c>
      <c r="E37" t="s">
        <v>752</v>
      </c>
      <c r="F37">
        <v>0</v>
      </c>
    </row>
    <row r="38" spans="1:6" x14ac:dyDescent="0.25">
      <c r="A38" t="s">
        <v>753</v>
      </c>
      <c r="B38">
        <v>0</v>
      </c>
      <c r="C38" t="s">
        <v>753</v>
      </c>
      <c r="D38">
        <v>8</v>
      </c>
      <c r="E38" t="s">
        <v>754</v>
      </c>
      <c r="F38">
        <v>8</v>
      </c>
    </row>
    <row r="39" spans="1:6" x14ac:dyDescent="0.25">
      <c r="A39" t="s">
        <v>755</v>
      </c>
      <c r="B39">
        <v>5</v>
      </c>
      <c r="C39" t="s">
        <v>755</v>
      </c>
      <c r="D39">
        <v>4</v>
      </c>
    </row>
    <row r="40" spans="1:6" x14ac:dyDescent="0.25">
      <c r="A40" t="s">
        <v>756</v>
      </c>
      <c r="B40">
        <v>0</v>
      </c>
      <c r="C40" t="s">
        <v>756</v>
      </c>
      <c r="D40">
        <v>1</v>
      </c>
    </row>
    <row r="41" spans="1:6" x14ac:dyDescent="0.25">
      <c r="A41" t="s">
        <v>757</v>
      </c>
      <c r="B41">
        <v>1</v>
      </c>
      <c r="C41" t="s">
        <v>757</v>
      </c>
      <c r="D41">
        <v>0</v>
      </c>
    </row>
    <row r="42" spans="1:6" x14ac:dyDescent="0.25">
      <c r="A42" t="s">
        <v>758</v>
      </c>
      <c r="B42">
        <v>8</v>
      </c>
      <c r="C42" t="s">
        <v>758</v>
      </c>
      <c r="D42">
        <v>3</v>
      </c>
    </row>
    <row r="43" spans="1:6" x14ac:dyDescent="0.25">
      <c r="A43" t="s">
        <v>759</v>
      </c>
      <c r="B43">
        <v>11</v>
      </c>
      <c r="C43" t="s">
        <v>759</v>
      </c>
      <c r="D43">
        <v>8</v>
      </c>
    </row>
    <row r="44" spans="1:6" x14ac:dyDescent="0.25">
      <c r="A44" t="s">
        <v>760</v>
      </c>
      <c r="B44">
        <v>0</v>
      </c>
      <c r="C44" t="s">
        <v>760</v>
      </c>
      <c r="D44">
        <v>1</v>
      </c>
    </row>
    <row r="45" spans="1:6" x14ac:dyDescent="0.25">
      <c r="A45" t="s">
        <v>761</v>
      </c>
      <c r="B45">
        <v>1</v>
      </c>
      <c r="C45" t="s">
        <v>761</v>
      </c>
      <c r="D45">
        <v>0</v>
      </c>
    </row>
    <row r="46" spans="1:6" x14ac:dyDescent="0.25">
      <c r="A46" t="s">
        <v>762</v>
      </c>
      <c r="B46">
        <v>8</v>
      </c>
      <c r="C46" t="s">
        <v>762</v>
      </c>
      <c r="D46">
        <v>11</v>
      </c>
    </row>
    <row r="48" spans="1:6" x14ac:dyDescent="0.25">
      <c r="A48" t="s">
        <v>732</v>
      </c>
      <c r="C48" t="s">
        <v>733</v>
      </c>
      <c r="E48" t="s">
        <v>734</v>
      </c>
    </row>
    <row r="49" spans="1:6" x14ac:dyDescent="0.25">
      <c r="A49" t="s">
        <v>763</v>
      </c>
      <c r="B49" t="s">
        <v>66</v>
      </c>
      <c r="C49" t="s">
        <v>763</v>
      </c>
      <c r="D49" t="s">
        <v>902</v>
      </c>
      <c r="E49" t="s">
        <v>764</v>
      </c>
      <c r="F49" t="s">
        <v>804</v>
      </c>
    </row>
    <row r="50" spans="1:6" x14ac:dyDescent="0.25">
      <c r="A50" t="s">
        <v>765</v>
      </c>
      <c r="B50" t="s">
        <v>903</v>
      </c>
      <c r="C50" t="s">
        <v>765</v>
      </c>
      <c r="D50" t="s">
        <v>903</v>
      </c>
      <c r="E50" t="s">
        <v>767</v>
      </c>
      <c r="F50" t="s">
        <v>903</v>
      </c>
    </row>
    <row r="51" spans="1:6" x14ac:dyDescent="0.25">
      <c r="A51" t="s">
        <v>769</v>
      </c>
      <c r="B51" t="s">
        <v>66</v>
      </c>
      <c r="C51" t="s">
        <v>769</v>
      </c>
      <c r="D51" t="s">
        <v>902</v>
      </c>
      <c r="E51" t="s">
        <v>771</v>
      </c>
      <c r="F51" t="s">
        <v>804</v>
      </c>
    </row>
    <row r="52" spans="1:6" x14ac:dyDescent="0.25">
      <c r="A52" t="s">
        <v>773</v>
      </c>
      <c r="B52" t="s">
        <v>904</v>
      </c>
      <c r="C52" t="s">
        <v>773</v>
      </c>
      <c r="D52" t="s">
        <v>836</v>
      </c>
      <c r="E52" t="s">
        <v>776</v>
      </c>
      <c r="F52" t="s">
        <v>905</v>
      </c>
    </row>
    <row r="53" spans="1:6" x14ac:dyDescent="0.25">
      <c r="A53" t="s">
        <v>778</v>
      </c>
      <c r="B53" t="s">
        <v>780</v>
      </c>
      <c r="C53" t="s">
        <v>778</v>
      </c>
      <c r="D53" t="s">
        <v>780</v>
      </c>
      <c r="E53" t="s">
        <v>781</v>
      </c>
      <c r="F53" t="s">
        <v>780</v>
      </c>
    </row>
    <row r="54" spans="1:6" x14ac:dyDescent="0.25">
      <c r="A54" t="s">
        <v>783</v>
      </c>
      <c r="B54" t="s">
        <v>903</v>
      </c>
      <c r="C54" t="s">
        <v>783</v>
      </c>
      <c r="D54" t="s">
        <v>66</v>
      </c>
      <c r="E54" t="s">
        <v>784</v>
      </c>
      <c r="F54" t="s">
        <v>66</v>
      </c>
    </row>
    <row r="55" spans="1:6" x14ac:dyDescent="0.25">
      <c r="A55" t="s">
        <v>785</v>
      </c>
      <c r="B55" t="s">
        <v>906</v>
      </c>
      <c r="C55" t="s">
        <v>785</v>
      </c>
      <c r="D55" t="s">
        <v>907</v>
      </c>
    </row>
    <row r="56" spans="1:6" x14ac:dyDescent="0.25">
      <c r="A56" t="s">
        <v>787</v>
      </c>
      <c r="B56" t="s">
        <v>780</v>
      </c>
      <c r="C56" t="s">
        <v>787</v>
      </c>
      <c r="D56" t="s">
        <v>66</v>
      </c>
    </row>
    <row r="57" spans="1:6" x14ac:dyDescent="0.25">
      <c r="A57" t="s">
        <v>790</v>
      </c>
      <c r="B57" t="s">
        <v>908</v>
      </c>
      <c r="C57" t="s">
        <v>790</v>
      </c>
      <c r="D57" t="s">
        <v>909</v>
      </c>
    </row>
    <row r="58" spans="1:6" x14ac:dyDescent="0.25">
      <c r="A58" t="s">
        <v>793</v>
      </c>
      <c r="B58" t="s">
        <v>908</v>
      </c>
      <c r="C58" t="s">
        <v>793</v>
      </c>
      <c r="D58" t="s">
        <v>909</v>
      </c>
    </row>
    <row r="59" spans="1:6" x14ac:dyDescent="0.25">
      <c r="A59" t="s">
        <v>794</v>
      </c>
      <c r="B59" t="s">
        <v>910</v>
      </c>
      <c r="C59" t="s">
        <v>794</v>
      </c>
      <c r="D59" t="s">
        <v>780</v>
      </c>
    </row>
    <row r="60" spans="1:6" x14ac:dyDescent="0.25">
      <c r="A60" t="s">
        <v>797</v>
      </c>
      <c r="B60" t="s">
        <v>66</v>
      </c>
      <c r="C60" t="s">
        <v>797</v>
      </c>
      <c r="D60" t="s">
        <v>911</v>
      </c>
    </row>
    <row r="61" spans="1:6" x14ac:dyDescent="0.25">
      <c r="A61" t="s">
        <v>799</v>
      </c>
      <c r="B61" t="s">
        <v>912</v>
      </c>
      <c r="C61" t="s">
        <v>799</v>
      </c>
      <c r="D61" t="s">
        <v>913</v>
      </c>
    </row>
    <row r="62" spans="1:6" x14ac:dyDescent="0.25">
      <c r="A62" t="s">
        <v>801</v>
      </c>
      <c r="B62" t="s">
        <v>780</v>
      </c>
      <c r="C62" t="s">
        <v>801</v>
      </c>
      <c r="D62" t="s">
        <v>66</v>
      </c>
    </row>
    <row r="63" spans="1:6" x14ac:dyDescent="0.25">
      <c r="A63" t="s">
        <v>803</v>
      </c>
      <c r="B63" t="s">
        <v>914</v>
      </c>
      <c r="C63" t="s">
        <v>803</v>
      </c>
      <c r="D63" t="s">
        <v>915</v>
      </c>
    </row>
    <row r="64" spans="1:6" x14ac:dyDescent="0.25">
      <c r="A64" t="s">
        <v>806</v>
      </c>
      <c r="B64" t="s">
        <v>914</v>
      </c>
      <c r="C64" t="s">
        <v>806</v>
      </c>
      <c r="D64" t="s">
        <v>915</v>
      </c>
    </row>
    <row r="65" spans="1:4" x14ac:dyDescent="0.25">
      <c r="A65" t="s">
        <v>807</v>
      </c>
      <c r="B65" t="s">
        <v>916</v>
      </c>
      <c r="C65" t="s">
        <v>807</v>
      </c>
      <c r="D65" t="s">
        <v>780</v>
      </c>
    </row>
    <row r="66" spans="1:4" x14ac:dyDescent="0.25">
      <c r="A66" t="s">
        <v>809</v>
      </c>
      <c r="B66" t="s">
        <v>66</v>
      </c>
      <c r="C66" t="s">
        <v>809</v>
      </c>
      <c r="D66" t="s">
        <v>772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F163-3C49-424E-8B93-34841A584176}">
  <dimension ref="A1:R40"/>
  <sheetViews>
    <sheetView topLeftCell="A7" workbookViewId="0">
      <selection activeCell="F36" sqref="F36"/>
    </sheetView>
  </sheetViews>
  <sheetFormatPr defaultRowHeight="15" x14ac:dyDescent="0.25"/>
  <cols>
    <col min="1" max="1" width="43.7109375" bestFit="1" customWidth="1"/>
    <col min="4" max="5" width="12" bestFit="1" customWidth="1"/>
    <col min="6" max="6" width="11.28515625" bestFit="1" customWidth="1"/>
    <col min="7" max="7" width="13.85546875" bestFit="1" customWidth="1"/>
    <col min="8" max="8" width="11.28515625" bestFit="1" customWidth="1"/>
    <col min="9" max="11" width="12" bestFit="1" customWidth="1"/>
    <col min="12" max="12" width="12.42578125" customWidth="1"/>
    <col min="13" max="13" width="10.28515625" bestFit="1" customWidth="1"/>
    <col min="21" max="21" width="43.7109375" bestFit="1" customWidth="1"/>
  </cols>
  <sheetData>
    <row r="1" spans="1:18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Q1" t="s">
        <v>812</v>
      </c>
      <c r="R1" t="s">
        <v>825</v>
      </c>
    </row>
    <row r="2" spans="1:18" x14ac:dyDescent="0.25">
      <c r="A2" t="s">
        <v>936</v>
      </c>
      <c r="B2" t="s">
        <v>826</v>
      </c>
      <c r="C2">
        <v>8</v>
      </c>
      <c r="D2">
        <v>10</v>
      </c>
      <c r="E2">
        <v>4</v>
      </c>
      <c r="F2">
        <v>0</v>
      </c>
      <c r="G2">
        <v>1</v>
      </c>
      <c r="H2">
        <v>19</v>
      </c>
      <c r="I2">
        <v>23</v>
      </c>
      <c r="J2">
        <v>0</v>
      </c>
      <c r="K2">
        <v>9</v>
      </c>
      <c r="L2">
        <v>29</v>
      </c>
      <c r="M2">
        <v>27</v>
      </c>
      <c r="N2">
        <v>0</v>
      </c>
      <c r="Q2" t="s">
        <v>826</v>
      </c>
      <c r="R2">
        <v>43</v>
      </c>
    </row>
    <row r="3" spans="1:18" x14ac:dyDescent="0.25">
      <c r="A3" t="s">
        <v>936</v>
      </c>
      <c r="B3" t="s">
        <v>828</v>
      </c>
      <c r="C3">
        <v>8</v>
      </c>
      <c r="D3">
        <v>30</v>
      </c>
      <c r="E3">
        <v>1</v>
      </c>
      <c r="F3">
        <v>0</v>
      </c>
      <c r="G3">
        <v>0</v>
      </c>
      <c r="H3">
        <v>16</v>
      </c>
      <c r="I3">
        <v>9</v>
      </c>
      <c r="J3">
        <v>1</v>
      </c>
      <c r="K3">
        <v>8</v>
      </c>
      <c r="L3">
        <v>46</v>
      </c>
      <c r="M3">
        <v>10</v>
      </c>
      <c r="N3">
        <v>1</v>
      </c>
      <c r="Q3" t="s">
        <v>828</v>
      </c>
      <c r="R3">
        <v>26</v>
      </c>
    </row>
    <row r="4" spans="1:18" x14ac:dyDescent="0.25">
      <c r="A4" t="s">
        <v>938</v>
      </c>
      <c r="B4" t="s">
        <v>826</v>
      </c>
      <c r="C4">
        <v>5</v>
      </c>
      <c r="D4">
        <v>5</v>
      </c>
      <c r="E4">
        <v>2</v>
      </c>
      <c r="F4">
        <v>0</v>
      </c>
      <c r="G4">
        <v>0</v>
      </c>
      <c r="H4">
        <v>28</v>
      </c>
      <c r="I4">
        <v>22</v>
      </c>
      <c r="J4">
        <v>0</v>
      </c>
      <c r="K4">
        <v>5</v>
      </c>
      <c r="L4">
        <v>33</v>
      </c>
      <c r="M4">
        <v>24</v>
      </c>
      <c r="N4">
        <v>0</v>
      </c>
      <c r="Q4" t="s">
        <v>826</v>
      </c>
      <c r="R4">
        <v>50</v>
      </c>
    </row>
    <row r="5" spans="1:18" x14ac:dyDescent="0.25">
      <c r="A5" t="s">
        <v>938</v>
      </c>
      <c r="B5" t="s">
        <v>828</v>
      </c>
      <c r="C5">
        <v>5</v>
      </c>
      <c r="D5">
        <v>33</v>
      </c>
      <c r="E5">
        <v>0</v>
      </c>
      <c r="F5">
        <v>0</v>
      </c>
      <c r="G5">
        <v>0</v>
      </c>
      <c r="H5">
        <v>14</v>
      </c>
      <c r="I5">
        <v>10</v>
      </c>
      <c r="J5">
        <v>0</v>
      </c>
      <c r="K5">
        <v>5</v>
      </c>
      <c r="L5">
        <v>47</v>
      </c>
      <c r="M5">
        <v>10</v>
      </c>
      <c r="N5">
        <v>0</v>
      </c>
      <c r="Q5" t="s">
        <v>828</v>
      </c>
      <c r="R5">
        <v>24</v>
      </c>
    </row>
    <row r="6" spans="1:18" x14ac:dyDescent="0.25">
      <c r="A6" t="s">
        <v>940</v>
      </c>
      <c r="B6" t="s">
        <v>826</v>
      </c>
      <c r="C6">
        <v>10</v>
      </c>
      <c r="D6">
        <v>7</v>
      </c>
      <c r="E6">
        <v>8</v>
      </c>
      <c r="F6">
        <v>0</v>
      </c>
      <c r="G6">
        <v>2</v>
      </c>
      <c r="H6">
        <v>27</v>
      </c>
      <c r="I6">
        <v>38</v>
      </c>
      <c r="J6">
        <v>0</v>
      </c>
      <c r="K6">
        <v>12</v>
      </c>
      <c r="L6">
        <v>34</v>
      </c>
      <c r="M6">
        <v>46</v>
      </c>
      <c r="N6">
        <v>0</v>
      </c>
      <c r="Q6" t="s">
        <v>826</v>
      </c>
      <c r="R6">
        <v>67</v>
      </c>
    </row>
    <row r="7" spans="1:18" x14ac:dyDescent="0.25">
      <c r="A7" t="s">
        <v>940</v>
      </c>
      <c r="B7" t="s">
        <v>828</v>
      </c>
      <c r="C7">
        <v>3</v>
      </c>
      <c r="D7">
        <v>36</v>
      </c>
      <c r="E7">
        <v>0</v>
      </c>
      <c r="F7">
        <v>0</v>
      </c>
      <c r="G7">
        <v>7</v>
      </c>
      <c r="H7">
        <v>40</v>
      </c>
      <c r="I7">
        <v>4</v>
      </c>
      <c r="J7">
        <v>2</v>
      </c>
      <c r="K7">
        <v>10</v>
      </c>
      <c r="L7">
        <v>76</v>
      </c>
      <c r="M7">
        <v>4</v>
      </c>
      <c r="N7">
        <v>2</v>
      </c>
      <c r="Q7" t="s">
        <v>828</v>
      </c>
      <c r="R7">
        <v>53</v>
      </c>
    </row>
    <row r="8" spans="1:18" x14ac:dyDescent="0.25">
      <c r="A8" t="s">
        <v>942</v>
      </c>
      <c r="B8" t="s">
        <v>826</v>
      </c>
      <c r="C8">
        <v>5</v>
      </c>
      <c r="D8">
        <v>2</v>
      </c>
      <c r="E8">
        <v>6</v>
      </c>
      <c r="F8">
        <v>0</v>
      </c>
      <c r="G8">
        <v>4</v>
      </c>
      <c r="H8">
        <v>43</v>
      </c>
      <c r="I8">
        <v>13</v>
      </c>
      <c r="J8">
        <v>0</v>
      </c>
      <c r="K8">
        <v>9</v>
      </c>
      <c r="L8">
        <v>45</v>
      </c>
      <c r="M8">
        <v>19</v>
      </c>
      <c r="N8">
        <v>0</v>
      </c>
      <c r="Q8" t="s">
        <v>826</v>
      </c>
      <c r="R8">
        <v>60</v>
      </c>
    </row>
    <row r="9" spans="1:18" x14ac:dyDescent="0.25">
      <c r="A9" t="s">
        <v>942</v>
      </c>
      <c r="B9" t="s">
        <v>828</v>
      </c>
      <c r="C9">
        <v>1</v>
      </c>
      <c r="D9">
        <v>53</v>
      </c>
      <c r="E9">
        <v>3</v>
      </c>
      <c r="F9">
        <v>1</v>
      </c>
      <c r="G9">
        <v>4</v>
      </c>
      <c r="H9">
        <v>6</v>
      </c>
      <c r="I9">
        <v>2</v>
      </c>
      <c r="J9">
        <v>3</v>
      </c>
      <c r="K9">
        <v>5</v>
      </c>
      <c r="L9">
        <v>59</v>
      </c>
      <c r="M9">
        <v>5</v>
      </c>
      <c r="N9">
        <v>4</v>
      </c>
      <c r="Q9" t="s">
        <v>828</v>
      </c>
      <c r="R9">
        <v>15</v>
      </c>
    </row>
    <row r="10" spans="1:18" x14ac:dyDescent="0.25">
      <c r="A10" t="s">
        <v>937</v>
      </c>
      <c r="B10" t="s">
        <v>826</v>
      </c>
      <c r="C10">
        <v>11</v>
      </c>
      <c r="D10">
        <v>12</v>
      </c>
      <c r="E10">
        <v>0</v>
      </c>
      <c r="F10">
        <v>0</v>
      </c>
      <c r="G10">
        <v>8</v>
      </c>
      <c r="H10">
        <v>8</v>
      </c>
      <c r="I10">
        <v>1</v>
      </c>
      <c r="J10">
        <v>0</v>
      </c>
      <c r="K10">
        <v>19</v>
      </c>
      <c r="L10">
        <v>20</v>
      </c>
      <c r="M10">
        <v>1</v>
      </c>
      <c r="N10">
        <v>0</v>
      </c>
      <c r="Q10" t="s">
        <v>826</v>
      </c>
      <c r="R10">
        <v>17</v>
      </c>
    </row>
    <row r="11" spans="1:18" x14ac:dyDescent="0.25">
      <c r="A11" t="s">
        <v>937</v>
      </c>
      <c r="B11" t="s">
        <v>828</v>
      </c>
      <c r="C11">
        <v>10</v>
      </c>
      <c r="D11">
        <v>20</v>
      </c>
      <c r="E11">
        <v>0</v>
      </c>
      <c r="F11">
        <v>0</v>
      </c>
      <c r="G11">
        <v>4</v>
      </c>
      <c r="H11">
        <v>1</v>
      </c>
      <c r="I11">
        <v>0</v>
      </c>
      <c r="J11">
        <v>5</v>
      </c>
      <c r="K11">
        <v>14</v>
      </c>
      <c r="L11">
        <v>21</v>
      </c>
      <c r="M11">
        <v>0</v>
      </c>
      <c r="N11">
        <v>5</v>
      </c>
      <c r="Q11" t="s">
        <v>828</v>
      </c>
      <c r="R11">
        <v>10</v>
      </c>
    </row>
    <row r="12" spans="1:18" x14ac:dyDescent="0.25">
      <c r="A12" t="s">
        <v>939</v>
      </c>
      <c r="B12" t="s">
        <v>826</v>
      </c>
      <c r="C12">
        <v>6</v>
      </c>
      <c r="D12">
        <v>4</v>
      </c>
      <c r="E12">
        <v>1</v>
      </c>
      <c r="F12">
        <v>0</v>
      </c>
      <c r="G12">
        <v>1</v>
      </c>
      <c r="H12">
        <v>13</v>
      </c>
      <c r="I12">
        <v>4</v>
      </c>
      <c r="J12">
        <v>2</v>
      </c>
      <c r="K12">
        <v>7</v>
      </c>
      <c r="L12">
        <v>17</v>
      </c>
      <c r="M12">
        <v>5</v>
      </c>
      <c r="N12">
        <v>2</v>
      </c>
      <c r="Q12" t="s">
        <v>826</v>
      </c>
      <c r="R12">
        <v>20</v>
      </c>
    </row>
    <row r="13" spans="1:18" x14ac:dyDescent="0.25">
      <c r="A13" t="s">
        <v>939</v>
      </c>
      <c r="B13" t="s">
        <v>828</v>
      </c>
      <c r="C13">
        <v>3</v>
      </c>
      <c r="D13">
        <v>14</v>
      </c>
      <c r="E13">
        <v>0</v>
      </c>
      <c r="F13">
        <v>3</v>
      </c>
      <c r="G13">
        <v>3</v>
      </c>
      <c r="H13">
        <v>7</v>
      </c>
      <c r="I13">
        <v>1</v>
      </c>
      <c r="J13">
        <v>0</v>
      </c>
      <c r="K13">
        <v>6</v>
      </c>
      <c r="L13">
        <v>21</v>
      </c>
      <c r="M13">
        <v>1</v>
      </c>
      <c r="N13">
        <v>3</v>
      </c>
      <c r="Q13" t="s">
        <v>828</v>
      </c>
      <c r="R13">
        <v>11</v>
      </c>
    </row>
    <row r="14" spans="1:18" x14ac:dyDescent="0.25">
      <c r="A14" t="s">
        <v>941</v>
      </c>
      <c r="B14" t="s">
        <v>826</v>
      </c>
      <c r="C14">
        <v>20</v>
      </c>
      <c r="D14">
        <v>25</v>
      </c>
      <c r="E14">
        <v>2</v>
      </c>
      <c r="F14">
        <v>0</v>
      </c>
      <c r="G14">
        <v>2</v>
      </c>
      <c r="H14">
        <v>1</v>
      </c>
      <c r="I14">
        <v>1</v>
      </c>
      <c r="J14">
        <v>0</v>
      </c>
      <c r="K14">
        <v>22</v>
      </c>
      <c r="L14">
        <v>26</v>
      </c>
      <c r="M14">
        <v>3</v>
      </c>
      <c r="N14">
        <v>0</v>
      </c>
      <c r="Q14" t="s">
        <v>826</v>
      </c>
      <c r="R14">
        <v>4</v>
      </c>
    </row>
    <row r="15" spans="1:18" x14ac:dyDescent="0.25">
      <c r="A15" t="s">
        <v>941</v>
      </c>
      <c r="B15" t="s">
        <v>828</v>
      </c>
      <c r="C15">
        <v>4</v>
      </c>
      <c r="D15">
        <v>25</v>
      </c>
      <c r="E15">
        <v>0</v>
      </c>
      <c r="F15">
        <v>0</v>
      </c>
      <c r="G15">
        <v>16</v>
      </c>
      <c r="H15">
        <v>2</v>
      </c>
      <c r="I15">
        <v>2</v>
      </c>
      <c r="J15">
        <v>2</v>
      </c>
      <c r="K15">
        <v>20</v>
      </c>
      <c r="L15">
        <v>27</v>
      </c>
      <c r="M15">
        <v>2</v>
      </c>
      <c r="N15">
        <v>2</v>
      </c>
      <c r="Q15" t="s">
        <v>828</v>
      </c>
      <c r="R15">
        <v>22</v>
      </c>
    </row>
    <row r="16" spans="1:18" x14ac:dyDescent="0.25">
      <c r="A16" t="s">
        <v>943</v>
      </c>
      <c r="B16" t="s">
        <v>826</v>
      </c>
      <c r="C16">
        <v>9</v>
      </c>
      <c r="D16">
        <v>41</v>
      </c>
      <c r="E16">
        <v>0</v>
      </c>
      <c r="F16">
        <v>0</v>
      </c>
      <c r="G16">
        <v>1</v>
      </c>
      <c r="H16">
        <v>4</v>
      </c>
      <c r="I16">
        <v>0</v>
      </c>
      <c r="J16">
        <v>0</v>
      </c>
      <c r="K16">
        <v>10</v>
      </c>
      <c r="L16">
        <v>45</v>
      </c>
      <c r="M16">
        <v>0</v>
      </c>
      <c r="N16">
        <v>0</v>
      </c>
      <c r="Q16" t="s">
        <v>826</v>
      </c>
      <c r="R16">
        <v>5</v>
      </c>
    </row>
    <row r="17" spans="1:18" x14ac:dyDescent="0.25">
      <c r="A17" t="s">
        <v>943</v>
      </c>
      <c r="B17" t="s">
        <v>828</v>
      </c>
      <c r="C17">
        <v>6</v>
      </c>
      <c r="D17">
        <v>43</v>
      </c>
      <c r="E17">
        <v>0</v>
      </c>
      <c r="F17">
        <v>0</v>
      </c>
      <c r="G17">
        <v>2</v>
      </c>
      <c r="H17">
        <v>2</v>
      </c>
      <c r="I17">
        <v>0</v>
      </c>
      <c r="J17">
        <v>2</v>
      </c>
      <c r="K17">
        <v>8</v>
      </c>
      <c r="L17">
        <v>45</v>
      </c>
      <c r="M17">
        <v>0</v>
      </c>
      <c r="N17">
        <v>2</v>
      </c>
      <c r="Q17" t="s">
        <v>828</v>
      </c>
      <c r="R17">
        <v>6</v>
      </c>
    </row>
    <row r="21" spans="1:18" x14ac:dyDescent="0.25">
      <c r="A21" t="s">
        <v>527</v>
      </c>
    </row>
    <row r="22" spans="1:18" x14ac:dyDescent="0.25">
      <c r="A22" t="s">
        <v>811</v>
      </c>
      <c r="B22" t="s">
        <v>748</v>
      </c>
      <c r="C22" t="s">
        <v>750</v>
      </c>
      <c r="D22" t="s">
        <v>752</v>
      </c>
      <c r="E22" t="s">
        <v>827</v>
      </c>
    </row>
    <row r="23" spans="1:18" x14ac:dyDescent="0.25">
      <c r="A23" t="s">
        <v>936</v>
      </c>
      <c r="B23">
        <v>8</v>
      </c>
      <c r="C23">
        <v>29</v>
      </c>
      <c r="D23">
        <v>10</v>
      </c>
      <c r="E23">
        <v>0</v>
      </c>
    </row>
    <row r="24" spans="1:18" x14ac:dyDescent="0.25">
      <c r="A24" t="s">
        <v>938</v>
      </c>
      <c r="B24">
        <v>5</v>
      </c>
      <c r="C24">
        <v>33</v>
      </c>
      <c r="D24">
        <v>10</v>
      </c>
      <c r="E24">
        <v>0</v>
      </c>
    </row>
    <row r="25" spans="1:18" x14ac:dyDescent="0.25">
      <c r="A25" t="s">
        <v>940</v>
      </c>
      <c r="B25">
        <v>10</v>
      </c>
      <c r="C25">
        <v>34</v>
      </c>
      <c r="D25">
        <v>4</v>
      </c>
      <c r="E25">
        <v>0</v>
      </c>
    </row>
    <row r="26" spans="1:18" x14ac:dyDescent="0.25">
      <c r="A26" t="s">
        <v>942</v>
      </c>
      <c r="B26">
        <v>5</v>
      </c>
      <c r="C26">
        <v>45</v>
      </c>
      <c r="D26">
        <v>5</v>
      </c>
      <c r="E26">
        <v>0</v>
      </c>
    </row>
    <row r="27" spans="1:18" x14ac:dyDescent="0.25">
      <c r="A27" t="s">
        <v>937</v>
      </c>
      <c r="B27">
        <v>14</v>
      </c>
      <c r="C27">
        <v>20</v>
      </c>
      <c r="D27">
        <v>0</v>
      </c>
      <c r="E27">
        <v>0</v>
      </c>
    </row>
    <row r="28" spans="1:18" x14ac:dyDescent="0.25">
      <c r="A28" t="s">
        <v>939</v>
      </c>
      <c r="B28">
        <v>6</v>
      </c>
      <c r="C28">
        <v>17</v>
      </c>
      <c r="D28">
        <v>1</v>
      </c>
      <c r="E28">
        <v>2</v>
      </c>
    </row>
    <row r="29" spans="1:18" x14ac:dyDescent="0.25">
      <c r="A29" t="s">
        <v>941</v>
      </c>
      <c r="B29">
        <v>20</v>
      </c>
      <c r="C29">
        <v>26</v>
      </c>
      <c r="D29">
        <v>2</v>
      </c>
      <c r="E29">
        <v>0</v>
      </c>
    </row>
    <row r="30" spans="1:18" x14ac:dyDescent="0.25">
      <c r="A30" t="s">
        <v>943</v>
      </c>
      <c r="B30">
        <v>8</v>
      </c>
      <c r="C30">
        <v>45</v>
      </c>
      <c r="D30">
        <v>0</v>
      </c>
      <c r="E30">
        <v>0</v>
      </c>
    </row>
    <row r="32" spans="1:18" x14ac:dyDescent="0.25">
      <c r="A32" t="s">
        <v>811</v>
      </c>
      <c r="B32" t="s">
        <v>736</v>
      </c>
      <c r="C32" t="s">
        <v>738</v>
      </c>
      <c r="D32" t="s">
        <v>829</v>
      </c>
    </row>
    <row r="33" spans="1:4" x14ac:dyDescent="0.25">
      <c r="A33" t="s">
        <v>936</v>
      </c>
      <c r="B33">
        <v>37</v>
      </c>
      <c r="C33">
        <v>18</v>
      </c>
      <c r="D33">
        <v>10</v>
      </c>
    </row>
    <row r="34" spans="1:4" x14ac:dyDescent="0.25">
      <c r="A34" t="s">
        <v>938</v>
      </c>
      <c r="B34">
        <v>38</v>
      </c>
      <c r="C34">
        <v>14</v>
      </c>
      <c r="D34">
        <v>10</v>
      </c>
    </row>
    <row r="35" spans="1:4" x14ac:dyDescent="0.25">
      <c r="A35" t="s">
        <v>940</v>
      </c>
      <c r="B35">
        <v>44</v>
      </c>
      <c r="C35">
        <v>44</v>
      </c>
      <c r="D35">
        <v>4</v>
      </c>
    </row>
    <row r="36" spans="1:4" x14ac:dyDescent="0.25">
      <c r="A36" t="s">
        <v>942</v>
      </c>
      <c r="B36">
        <v>50</v>
      </c>
      <c r="C36">
        <v>18</v>
      </c>
      <c r="D36">
        <v>5</v>
      </c>
    </row>
    <row r="37" spans="1:4" x14ac:dyDescent="0.25">
      <c r="A37" t="s">
        <v>937</v>
      </c>
      <c r="B37">
        <v>34</v>
      </c>
      <c r="C37">
        <v>6</v>
      </c>
      <c r="D37">
        <v>0</v>
      </c>
    </row>
    <row r="38" spans="1:4" x14ac:dyDescent="0.25">
      <c r="A38" t="s">
        <v>939</v>
      </c>
      <c r="B38">
        <v>23</v>
      </c>
      <c r="C38">
        <v>5</v>
      </c>
      <c r="D38">
        <v>3</v>
      </c>
    </row>
    <row r="39" spans="1:4" x14ac:dyDescent="0.25">
      <c r="A39" t="s">
        <v>941</v>
      </c>
      <c r="B39">
        <v>46</v>
      </c>
      <c r="C39">
        <v>3</v>
      </c>
      <c r="D39">
        <v>2</v>
      </c>
    </row>
    <row r="40" spans="1:4" x14ac:dyDescent="0.25">
      <c r="A40" t="s">
        <v>943</v>
      </c>
      <c r="B40">
        <v>53</v>
      </c>
      <c r="C40">
        <v>2</v>
      </c>
      <c r="D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NB_vote_mapping</vt:lpstr>
      <vt:lpstr>input batchC_other</vt:lpstr>
      <vt:lpstr>results batchC_other</vt:lpstr>
      <vt:lpstr>input batchC_BSV</vt:lpstr>
      <vt:lpstr>results batchC_BSV</vt:lpstr>
      <vt:lpstr>analysis batchC_other</vt:lpstr>
      <vt:lpstr>analysis batchC_BSV</vt:lpstr>
      <vt:lpstr>sRNA_predictions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rollin</dc:creator>
  <cp:lastModifiedBy>johan rollin</cp:lastModifiedBy>
  <dcterms:created xsi:type="dcterms:W3CDTF">2015-06-05T18:17:20Z</dcterms:created>
  <dcterms:modified xsi:type="dcterms:W3CDTF">2022-09-05T12:24:04Z</dcterms:modified>
</cp:coreProperties>
</file>