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Z:\2024\99.위세아이텍 공유\2.프로젝트진행(4단계)\07.시험\"/>
    </mc:Choice>
  </mc:AlternateContent>
  <xr:revisionPtr revIDLastSave="0" documentId="13_ncr:1_{6FEC3020-5E68-48E3-A34A-1D07DC9DC77F}" xr6:coauthVersionLast="47" xr6:coauthVersionMax="47" xr10:uidLastSave="{00000000-0000-0000-0000-000000000000}"/>
  <bookViews>
    <workbookView xWindow="16354" yWindow="-103" windowWidth="33120" windowHeight="18274" tabRatio="850" activeTab="3" xr2:uid="{00000000-000D-0000-FFFF-FFFF00000000}"/>
  </bookViews>
  <sheets>
    <sheet name="표지" sheetId="37" r:id="rId1"/>
    <sheet name="개정이력" sheetId="38" r:id="rId2"/>
    <sheet name="단위테스트결과서(DW)" sheetId="39" r:id="rId3"/>
    <sheet name="단위테스트결과서(DM)" sheetId="61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3" hidden="1">'단위테스트결과서(DM)'!$A$4:$AM$42</definedName>
    <definedName name="_xlnm._FilterDatabase" localSheetId="2" hidden="1">'단위테스트결과서(DW)'!$A$4:$AA$58</definedName>
    <definedName name="aaaa">'[1]응용시스템(참고)'!#REF!</definedName>
    <definedName name="aaaa카피">'[1]응용시스템(참고)'!#REF!</definedName>
    <definedName name="_xlnm.Print_Area" localSheetId="1">개정이력!$A$1:$P$34</definedName>
    <definedName name="_xlnm.Print_Area" localSheetId="2">'단위테스트결과서(DW)'!$A$1:$AA$58</definedName>
    <definedName name="_xlnm.Print_Area" localSheetId="0">표지!$A$1:$P$33</definedName>
    <definedName name="관련근거구분">[2]검증자료!$A$2:$A$6</definedName>
    <definedName name="사용빈도">#N/A</definedName>
    <definedName name="수용여부">[2]검증자료!$C$2:$C$3</definedName>
    <definedName name="시스템가능성">#REF!</definedName>
    <definedName name="시스템분류">[3]공통코드!#REF!</definedName>
    <definedName name="시스템유형명">[3]공통코드!$A$10:$A$15</definedName>
    <definedName name="시스템코드">[3]공통코드!#REF!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[3]공통코드!$F$2:$F$9</definedName>
    <definedName name="유형구분">[2]검증자료!$B$2:$B$3</definedName>
    <definedName name="응용기능관계">#REF!</definedName>
    <definedName name="응용기능관계명칭">#REF!</definedName>
    <definedName name="응용시스템상태선택">[3]공통코드!$A$2:$A$7</definedName>
    <definedName name="응용시스템코드">[3]공통코드!#REF!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2" i="61" l="1"/>
  <c r="AB42" i="61"/>
  <c r="AE41" i="61"/>
  <c r="AB41" i="61"/>
  <c r="AE40" i="61"/>
  <c r="AB40" i="61"/>
  <c r="AE39" i="61"/>
  <c r="AB39" i="61"/>
  <c r="AE38" i="61"/>
  <c r="AB38" i="61"/>
  <c r="AE37" i="61"/>
  <c r="AB37" i="61"/>
  <c r="AE36" i="61"/>
  <c r="AB36" i="61"/>
  <c r="AE35" i="61"/>
  <c r="AB35" i="61"/>
  <c r="AE34" i="61"/>
  <c r="AB34" i="61"/>
  <c r="AE33" i="61"/>
  <c r="AB33" i="61"/>
  <c r="AE32" i="61"/>
  <c r="AB32" i="61"/>
  <c r="AE31" i="61"/>
  <c r="AB31" i="61"/>
  <c r="AE30" i="61"/>
  <c r="AB30" i="61"/>
  <c r="AE29" i="61"/>
  <c r="AB29" i="61"/>
  <c r="AE28" i="61"/>
  <c r="AB28" i="61"/>
  <c r="AE27" i="61"/>
  <c r="AB27" i="61"/>
  <c r="AE26" i="61"/>
  <c r="AB26" i="61"/>
  <c r="AE25" i="61"/>
  <c r="AB25" i="61"/>
  <c r="AE24" i="61"/>
  <c r="AB24" i="61"/>
  <c r="AE23" i="61"/>
  <c r="AB23" i="61"/>
  <c r="AE22" i="61"/>
  <c r="AB22" i="61"/>
  <c r="AE21" i="61"/>
  <c r="AB21" i="61"/>
  <c r="AE20" i="61"/>
  <c r="AB20" i="61"/>
  <c r="AE19" i="61"/>
  <c r="AB19" i="61"/>
  <c r="AE18" i="61"/>
  <c r="AB18" i="61"/>
  <c r="AE17" i="61"/>
  <c r="AB17" i="61"/>
  <c r="AE16" i="61"/>
  <c r="AB16" i="61"/>
  <c r="AE15" i="61"/>
  <c r="AB15" i="61"/>
  <c r="AE14" i="61"/>
  <c r="AB14" i="61"/>
  <c r="AE13" i="61"/>
  <c r="AB13" i="61"/>
  <c r="AE12" i="61"/>
  <c r="AB12" i="61"/>
  <c r="AE11" i="61"/>
  <c r="AB11" i="61"/>
  <c r="AE10" i="61"/>
  <c r="AB10" i="61"/>
  <c r="AE9" i="61"/>
  <c r="AB9" i="61"/>
  <c r="AE8" i="61"/>
  <c r="AB8" i="61"/>
  <c r="AE7" i="61"/>
  <c r="AB7" i="61"/>
  <c r="AE6" i="61"/>
  <c r="AB6" i="61"/>
  <c r="AE5" i="61"/>
  <c r="AB5" i="61"/>
  <c r="S42" i="61"/>
  <c r="P42" i="61"/>
  <c r="S41" i="61"/>
  <c r="P41" i="61"/>
  <c r="S40" i="61"/>
  <c r="P40" i="61"/>
  <c r="S39" i="61"/>
  <c r="P39" i="61"/>
  <c r="S38" i="61"/>
  <c r="P38" i="61"/>
  <c r="S37" i="61"/>
  <c r="P37" i="61"/>
  <c r="S36" i="61"/>
  <c r="P36" i="61"/>
  <c r="S35" i="61"/>
  <c r="P35" i="61"/>
  <c r="S34" i="61"/>
  <c r="P34" i="61"/>
  <c r="S33" i="61"/>
  <c r="P33" i="61"/>
  <c r="S32" i="61"/>
  <c r="P32" i="61"/>
  <c r="S31" i="61"/>
  <c r="P31" i="61"/>
  <c r="S30" i="61"/>
  <c r="P30" i="61"/>
  <c r="S29" i="61"/>
  <c r="P29" i="61"/>
  <c r="S28" i="61"/>
  <c r="P28" i="61"/>
  <c r="S27" i="61"/>
  <c r="P27" i="61"/>
  <c r="S26" i="61"/>
  <c r="P26" i="61"/>
  <c r="S25" i="61"/>
  <c r="P25" i="61"/>
  <c r="S24" i="61"/>
  <c r="P24" i="61"/>
  <c r="S23" i="61"/>
  <c r="P23" i="61"/>
  <c r="S22" i="61"/>
  <c r="P22" i="61"/>
  <c r="S21" i="61"/>
  <c r="P21" i="61"/>
  <c r="S20" i="61"/>
  <c r="P20" i="61"/>
  <c r="S19" i="61"/>
  <c r="P19" i="61"/>
  <c r="S18" i="61"/>
  <c r="P18" i="61"/>
  <c r="S17" i="61"/>
  <c r="P17" i="61"/>
  <c r="S16" i="61"/>
  <c r="P16" i="61"/>
  <c r="S15" i="61"/>
  <c r="P15" i="61"/>
  <c r="S14" i="61"/>
  <c r="P14" i="61"/>
  <c r="S13" i="61"/>
  <c r="P13" i="61"/>
  <c r="S12" i="61"/>
  <c r="P12" i="61"/>
  <c r="S11" i="61"/>
  <c r="P11" i="61"/>
  <c r="S10" i="61"/>
  <c r="P10" i="61"/>
  <c r="S9" i="61"/>
  <c r="P9" i="61"/>
  <c r="S8" i="61"/>
  <c r="P8" i="61"/>
  <c r="S7" i="61"/>
  <c r="P7" i="61"/>
  <c r="S6" i="61"/>
  <c r="P6" i="61"/>
  <c r="S5" i="61"/>
  <c r="P5" i="61"/>
  <c r="AB30" i="39"/>
  <c r="AC30" i="39" s="1"/>
  <c r="AB29" i="39"/>
  <c r="AC29" i="39" s="1"/>
  <c r="AB28" i="39"/>
  <c r="AC28" i="39" s="1"/>
  <c r="AB6" i="39"/>
  <c r="AC6" i="39" s="1"/>
  <c r="AB7" i="39"/>
  <c r="AC7" i="39" s="1"/>
  <c r="AB8" i="39"/>
  <c r="AC8" i="39" s="1"/>
  <c r="AB9" i="39"/>
  <c r="AC9" i="39" s="1"/>
  <c r="AB10" i="39"/>
  <c r="AC10" i="39" s="1"/>
  <c r="AB11" i="39"/>
  <c r="AC11" i="39" s="1"/>
  <c r="AB12" i="39"/>
  <c r="AC12" i="39" s="1"/>
  <c r="AB13" i="39"/>
  <c r="AC13" i="39" s="1"/>
  <c r="AB14" i="39"/>
  <c r="AC14" i="39" s="1"/>
  <c r="AB15" i="39"/>
  <c r="AC15" i="39" s="1"/>
  <c r="AB16" i="39"/>
  <c r="AC16" i="39" s="1"/>
  <c r="AB17" i="39"/>
  <c r="AC17" i="39" s="1"/>
  <c r="AB18" i="39"/>
  <c r="AC18" i="39" s="1"/>
  <c r="AB19" i="39"/>
  <c r="AC19" i="39" s="1"/>
  <c r="AB20" i="39"/>
  <c r="AC20" i="39" s="1"/>
  <c r="AB21" i="39"/>
  <c r="AC21" i="39" s="1"/>
  <c r="AB22" i="39"/>
  <c r="AC22" i="39" s="1"/>
  <c r="AB23" i="39"/>
  <c r="AC23" i="39" s="1"/>
  <c r="AB24" i="39"/>
  <c r="AC24" i="39" s="1"/>
  <c r="AB25" i="39"/>
  <c r="AC25" i="39" s="1"/>
  <c r="AB26" i="39"/>
  <c r="AC26" i="39" s="1"/>
  <c r="AB27" i="39"/>
  <c r="AC27" i="39" s="1"/>
  <c r="AB5" i="39"/>
  <c r="AC5" i="39" s="1"/>
  <c r="AJ42" i="61" l="1"/>
  <c r="AK42" i="61" s="1"/>
  <c r="AL42" i="61"/>
  <c r="AL5" i="61" l="1"/>
  <c r="AL6" i="61"/>
  <c r="AL7" i="61"/>
  <c r="AL8" i="61"/>
  <c r="AL9" i="61"/>
  <c r="AL10" i="61"/>
  <c r="AL11" i="61"/>
  <c r="AL12" i="61"/>
  <c r="AL13" i="61"/>
  <c r="AL14" i="61"/>
  <c r="AL15" i="61"/>
  <c r="AL16" i="61"/>
  <c r="AL17" i="61"/>
  <c r="AL18" i="61"/>
  <c r="AL19" i="61"/>
  <c r="AL20" i="61"/>
  <c r="AL21" i="61"/>
  <c r="AL22" i="61"/>
  <c r="AL23" i="61"/>
  <c r="AL24" i="61"/>
  <c r="AL25" i="61"/>
  <c r="AL26" i="61"/>
  <c r="AL27" i="61"/>
  <c r="AL28" i="61"/>
  <c r="AL29" i="61"/>
  <c r="AL30" i="61"/>
  <c r="AL31" i="61"/>
  <c r="AL32" i="61"/>
  <c r="AL33" i="61"/>
  <c r="AL34" i="61"/>
  <c r="AL35" i="61"/>
  <c r="AL36" i="61"/>
  <c r="AL37" i="61"/>
  <c r="AL38" i="61"/>
  <c r="AL39" i="61"/>
  <c r="AL40" i="61"/>
  <c r="AL41" i="61"/>
  <c r="AJ36" i="61" l="1"/>
  <c r="AK36" i="61" s="1"/>
  <c r="AJ5" i="61"/>
  <c r="AK5" i="61" s="1"/>
  <c r="AJ6" i="61"/>
  <c r="AK6" i="61" s="1"/>
  <c r="AJ7" i="61"/>
  <c r="AK7" i="61" s="1"/>
  <c r="AJ8" i="61"/>
  <c r="AK8" i="61" s="1"/>
  <c r="AJ9" i="61"/>
  <c r="AK9" i="61" s="1"/>
  <c r="AJ10" i="61"/>
  <c r="AK10" i="61" s="1"/>
  <c r="AJ11" i="61"/>
  <c r="AK11" i="61" s="1"/>
  <c r="AJ12" i="61"/>
  <c r="AK12" i="61" s="1"/>
  <c r="AJ13" i="61"/>
  <c r="AK13" i="61" s="1"/>
  <c r="AJ14" i="61"/>
  <c r="AK14" i="61" s="1"/>
  <c r="AJ15" i="61"/>
  <c r="AK15" i="61" s="1"/>
  <c r="AJ16" i="61"/>
  <c r="AK16" i="61" s="1"/>
  <c r="AJ17" i="61"/>
  <c r="AK17" i="61" s="1"/>
  <c r="AJ18" i="61"/>
  <c r="AK18" i="61" s="1"/>
  <c r="AJ19" i="61"/>
  <c r="AK19" i="61" s="1"/>
  <c r="AJ20" i="61"/>
  <c r="AK20" i="61" s="1"/>
  <c r="AJ21" i="61"/>
  <c r="AK21" i="61" s="1"/>
  <c r="AJ22" i="61"/>
  <c r="AK22" i="61" s="1"/>
  <c r="AJ23" i="61"/>
  <c r="AK23" i="61" s="1"/>
  <c r="AJ24" i="61"/>
  <c r="AK24" i="61" s="1"/>
  <c r="AJ25" i="61"/>
  <c r="AK25" i="61" s="1"/>
  <c r="AJ26" i="61"/>
  <c r="AK26" i="61" s="1"/>
  <c r="AJ27" i="61"/>
  <c r="AK27" i="61" s="1"/>
  <c r="AJ28" i="61"/>
  <c r="AK28" i="61" s="1"/>
  <c r="AJ29" i="61"/>
  <c r="AK29" i="61" s="1"/>
  <c r="AJ30" i="61"/>
  <c r="AK30" i="61" s="1"/>
  <c r="AJ31" i="61"/>
  <c r="AK31" i="61" s="1"/>
  <c r="AJ32" i="61"/>
  <c r="AK32" i="61" s="1"/>
  <c r="AJ33" i="61"/>
  <c r="AK33" i="61" s="1"/>
  <c r="AJ34" i="61"/>
  <c r="AK34" i="61" s="1"/>
  <c r="AJ35" i="61"/>
  <c r="AK35" i="61" s="1"/>
  <c r="AJ37" i="61"/>
  <c r="AK37" i="61" s="1"/>
  <c r="AJ38" i="61"/>
  <c r="AK38" i="61" s="1"/>
  <c r="AJ39" i="61"/>
  <c r="AK39" i="61" s="1"/>
  <c r="AJ40" i="61"/>
  <c r="AK40" i="61" s="1"/>
  <c r="AJ41" i="61"/>
  <c r="AK41" i="61" s="1"/>
</calcChain>
</file>

<file path=xl/sharedStrings.xml><?xml version="1.0" encoding="utf-8"?>
<sst xmlns="http://schemas.openxmlformats.org/spreadsheetml/2006/main" count="1459" uniqueCount="330">
  <si>
    <t>개정이력</t>
    <phoneticPr fontId="8" type="noConversion"/>
  </si>
  <si>
    <t>버전</t>
    <phoneticPr fontId="8" type="noConversion"/>
  </si>
  <si>
    <t>개정일</t>
    <phoneticPr fontId="8" type="noConversion"/>
  </si>
  <si>
    <t>개정내용</t>
    <phoneticPr fontId="8" type="noConversion"/>
  </si>
  <si>
    <t>작성자</t>
    <phoneticPr fontId="2" type="noConversion"/>
  </si>
  <si>
    <t>검토자</t>
    <phoneticPr fontId="8" type="noConversion"/>
  </si>
  <si>
    <t>승인자</t>
    <phoneticPr fontId="8" type="noConversion"/>
  </si>
  <si>
    <t>최초작성</t>
    <phoneticPr fontId="8" type="noConversion"/>
  </si>
  <si>
    <t>업무명</t>
    <phoneticPr fontId="2" type="noConversion"/>
  </si>
  <si>
    <t>테스트케이스ID</t>
    <phoneticPr fontId="2" type="noConversion"/>
  </si>
  <si>
    <t>테스트케이스명</t>
    <phoneticPr fontId="2" type="noConversion"/>
  </si>
  <si>
    <t>사전조건</t>
    <phoneticPr fontId="2" type="noConversion"/>
  </si>
  <si>
    <t>테스트데이터</t>
    <phoneticPr fontId="2" type="noConversion"/>
  </si>
  <si>
    <t>화면ID</t>
    <phoneticPr fontId="2" type="noConversion"/>
  </si>
  <si>
    <t>프로그램ID</t>
    <phoneticPr fontId="2" type="noConversion"/>
  </si>
  <si>
    <t>테스트절차</t>
    <phoneticPr fontId="2" type="noConversion"/>
  </si>
  <si>
    <t>건수검증</t>
    <phoneticPr fontId="2" type="noConversion"/>
  </si>
  <si>
    <t>1차 테스트</t>
    <phoneticPr fontId="2" type="noConversion"/>
  </si>
  <si>
    <t>2차 테스트</t>
    <phoneticPr fontId="2" type="noConversion"/>
  </si>
  <si>
    <t>비고</t>
    <phoneticPr fontId="2" type="noConversion"/>
  </si>
  <si>
    <t>담당자</t>
    <phoneticPr fontId="2" type="noConversion"/>
  </si>
  <si>
    <t>계획</t>
    <phoneticPr fontId="2" type="noConversion"/>
  </si>
  <si>
    <t>실제</t>
    <phoneticPr fontId="2" type="noConversion"/>
  </si>
  <si>
    <t>실제결과</t>
    <phoneticPr fontId="2" type="noConversion"/>
  </si>
  <si>
    <t>합격여부</t>
    <phoneticPr fontId="2" type="noConversion"/>
  </si>
  <si>
    <t>PL</t>
    <phoneticPr fontId="2" type="noConversion"/>
  </si>
  <si>
    <t>시작일</t>
    <phoneticPr fontId="2" type="noConversion"/>
  </si>
  <si>
    <t>완료일</t>
    <phoneticPr fontId="2" type="noConversion"/>
  </si>
  <si>
    <t>배치 프로그램 수행</t>
    <phoneticPr fontId="11" type="noConversion"/>
  </si>
  <si>
    <t>JOB_I_T_DM_CLIF_MSM_S</t>
  </si>
  <si>
    <t>DM</t>
    <phoneticPr fontId="2" type="noConversion"/>
  </si>
  <si>
    <t>값검증</t>
    <phoneticPr fontId="2" type="noConversion"/>
  </si>
  <si>
    <t>소스</t>
    <phoneticPr fontId="2" type="noConversion"/>
  </si>
  <si>
    <t>타겟</t>
    <phoneticPr fontId="2" type="noConversion"/>
  </si>
  <si>
    <t>타겟 검증 SQL</t>
    <phoneticPr fontId="2" type="noConversion"/>
  </si>
  <si>
    <t>소스 검증 SQL</t>
    <phoneticPr fontId="2" type="noConversion"/>
  </si>
  <si>
    <t>검증 SQL</t>
    <phoneticPr fontId="2" type="noConversion"/>
  </si>
  <si>
    <t>N/A</t>
    <phoneticPr fontId="2" type="noConversion"/>
  </si>
  <si>
    <t>DW데이터 적재</t>
    <phoneticPr fontId="2" type="noConversion"/>
  </si>
  <si>
    <t>1) 매핑문서에 소스테이블의 검증대상 SQL 수행을 통해 조회한다.
2) 배치 프로그램을 수행한다.
3) 배치 프로그램 수행여부를 확인한다.
4) 타겟테이블의 검증대상 SQL 수행을 통해 조회한다.</t>
  </si>
  <si>
    <t>테이블 데이터</t>
    <phoneticPr fontId="2" type="noConversion"/>
  </si>
  <si>
    <t>결과</t>
    <phoneticPr fontId="2" type="noConversion"/>
  </si>
  <si>
    <t>소스건수</t>
    <phoneticPr fontId="2" type="noConversion"/>
  </si>
  <si>
    <t>타겟건수</t>
    <phoneticPr fontId="2" type="noConversion"/>
  </si>
  <si>
    <t>DW</t>
    <phoneticPr fontId="2" type="noConversion"/>
  </si>
  <si>
    <t>ODS데이터 적재</t>
    <phoneticPr fontId="2" type="noConversion"/>
  </si>
  <si>
    <t>수치값 없음</t>
  </si>
  <si>
    <t>지역문화통합정보시스템 구축 3단계</t>
    <phoneticPr fontId="2" type="noConversion"/>
  </si>
  <si>
    <t>JOB_I_T_DW_BLDN_FIART_PRDC_INFO_N</t>
  </si>
  <si>
    <t>JOB_I_T_DW_BSCS_LIFE_ROP_CTMR_STS_N</t>
  </si>
  <si>
    <t>JOB_I_T_DW_CLTR_ART_ORGN_INFO_N</t>
  </si>
  <si>
    <t>JOB_I_T_DW_CLTR_PLNG_CNTNS_INFO_N</t>
  </si>
  <si>
    <t>JOB_I_T_DW_CTY_PARK_INFO_N</t>
  </si>
  <si>
    <t>JOB_I_T_DW_FMFSVL_EXPN_VLG_INFO_N</t>
  </si>
  <si>
    <t>JOB_I_T_DW_GROWT_PROM_RGN_INFO_N</t>
  </si>
  <si>
    <t>JOB_I_T_DW_INLN_LBRRY_INFO_N</t>
  </si>
  <si>
    <t>JOB_I_T_DW_LCCL_CLCTN_DATA_N</t>
  </si>
  <si>
    <t>JOB_I_T_DW_LCCL_LINK_BUS_INFO_N</t>
  </si>
  <si>
    <t>JOB_I_T_DW_LCCL_VRT_INFO_N</t>
  </si>
  <si>
    <t>JOB_I_T_DW_LIFE_WEAK_RGN_INFO_N</t>
  </si>
  <si>
    <t>JOB_I_T_DW_LSTM_CAMP_FCLT_INFO_N</t>
  </si>
  <si>
    <t>JOB_I_T_DW_LSTM_LSR_FCLT_INFO_N</t>
  </si>
  <si>
    <t>JOB_I_T_DW_NTPL_CLTR_REMN_INFO_N</t>
  </si>
  <si>
    <t>JOB_I_T_DW_PBIST_MSM_CERT_INFO_N</t>
  </si>
  <si>
    <t>JOB_I_T_DW_PBLC_FCLT_OPEN_INFO_N</t>
  </si>
  <si>
    <t>JOB_I_T_DW_RGN_TOURATTN_INFO_N</t>
  </si>
  <si>
    <t>JOB_I_T_DW_SPCLT_ART_CORORG_STS_N</t>
  </si>
  <si>
    <t>JOB_I_T_DW_TRAD_MRKT_INFO_N</t>
  </si>
  <si>
    <t>JOB_I_T_DW_URG_BIZ_STS_N</t>
  </si>
  <si>
    <t>JOB_I_T_DW_WHCN_BOKSTOR_INFO_N</t>
  </si>
  <si>
    <t>JOB_I_T_DM_TRAD_MRKT_INFO_S</t>
  </si>
  <si>
    <t>JOB_I_T_DM_EXPN_PRGM_SPRTN_C</t>
  </si>
  <si>
    <t>JOB_I_T_DM_FCLT_TP_SPRTN_C</t>
  </si>
  <si>
    <t>JOB_I_T_DM_INLN_OPER_ST_C</t>
  </si>
  <si>
    <t>JOB_I_T_DM_LCCL_DATA_CLSF_C</t>
  </si>
  <si>
    <t>JOB_I_T_DM_LCCL_VRT_CLSF_C</t>
  </si>
  <si>
    <t>JOB_I_T_DM_LCLC_NM_C</t>
  </si>
  <si>
    <t>JOB_I_T_DM_LSTM_CLTR_FCLT_CLSF_C</t>
  </si>
  <si>
    <t>JOB_I_T_DM_MRKT_TP_C</t>
  </si>
  <si>
    <t>JOB_I_T_DM_NTPL_CLTR_REMN_SPRTN_C</t>
  </si>
  <si>
    <t>JOB_I_T_DM_TOURATTN_CLSF_C</t>
  </si>
  <si>
    <t>JOB_I_T_DM_URG_BIZ_TP_C</t>
  </si>
  <si>
    <t/>
  </si>
  <si>
    <t>JOB_I_T_DM_BLDN_FIART_PRDC_INFO_S</t>
    <phoneticPr fontId="2" type="noConversion"/>
  </si>
  <si>
    <t>SELECT COUNT(1) AS 건수 
FROM US_RCIS_DW.T_DM_ART_CORORG_ACTV_TP_C</t>
  </si>
  <si>
    <t>SELECT COUNT(1) AS 건수 
FROM US_RCIS_DW.T_DM_CLTR_PLNG_THM_C</t>
  </si>
  <si>
    <t>SELECT COUNT(1) AS 건수 
FROM US_RCIS_DW.T_DM_CNST_FIART_CLSF_C</t>
  </si>
  <si>
    <t>SELECT COUNT(1) AS 건수 
FROM US_RCIS_DW.T_DM_CTY_PARK_SPRTN_C</t>
  </si>
  <si>
    <t>SELECT COUNT(1) AS 건수 
FROM US_RCIS_DW.T_DM_CTYTOUR_OPAT_MTHD_C</t>
  </si>
  <si>
    <t>SELECT COUNT(1) AS 건수 
FROM US_RCIS_DW.T_DM_EXPN_PRGM_SPRTN_C</t>
  </si>
  <si>
    <t>SELECT COUNT(1) AS 건수 
FROM US_RCIS_DW.T_DM_FCLT_TP_SPRTN_C</t>
  </si>
  <si>
    <t>SELECT COUNT(1) AS 건수 
FROM US_RCIS_DW.T_DM_INLN_OPER_ST_C</t>
  </si>
  <si>
    <t>SELECT COUNT(1) AS 건수 
FROM US_RCIS_DW.T_DM_LCCL_DATA_CLSF_C</t>
  </si>
  <si>
    <t>SELECT COUNT(1) AS 건수 
FROM US_RCIS_DW.T_DM_LCCL_VRT_CLSF_C</t>
  </si>
  <si>
    <t>SELECT COUNT(1) AS 건수 
FROM US_RCIS_DW.T_DM_LCLC_NM_C</t>
  </si>
  <si>
    <t>SELECT COUNT(1) AS 건수 
FROM US_RCIS_DW.T_DM_LSTM_CLTR_FCLT_CLSF_C</t>
  </si>
  <si>
    <t>SELECT COUNT(1) AS 건수 
FROM US_RCIS_DW.T_DM_MRKT_TP_C</t>
  </si>
  <si>
    <t>SELECT COUNT(1) AS 건수 
FROM US_RCIS_DW.T_DM_NTPL_CLTR_REMN_SPRTN_C</t>
  </si>
  <si>
    <t>SELECT COUNT(1) AS 건수 
FROM US_RCIS_DW.T_DM_TOURATTN_CLSF_C</t>
  </si>
  <si>
    <t>SELECT COUNT(1) AS 건수, SUM(PRDC_CNT) AS 작품수 
FROM (
SELECT 1 AS PRDC_CNT -- 작품수
  FROM T_DW_BLDN_FIART_PRDC_INFO_N  -- 건축물미술작품정보
 WHERE DTY_SPRTN_CD    &lt;&gt; 'D'
   AND LINK_PRCS_ST_CD &lt;&gt; 'F'
)</t>
    <phoneticPr fontId="2" type="noConversion"/>
  </si>
  <si>
    <t>JOB_I_T_DM_CLTR_PLNG_CNTNS_INFO_S</t>
    <phoneticPr fontId="2" type="noConversion"/>
  </si>
  <si>
    <t>SELECT COUNT(1) AS 건수, SUM(STRY_CNTNS_DATA_CNT) AS 이야기컨텐츠자료수 
FROM (
SELECT 1 AS STRY_CNTNS_DATA_CNT -- 이야기컨텐츠자료수
  FROM T_DW_CLTR_PLNG_CNTNS_INFO_N  -- 문화기획컨텐츠정보
)</t>
    <phoneticPr fontId="2" type="noConversion"/>
  </si>
  <si>
    <t>JOB_I_T_DM_CTY_PARK_INFO_S</t>
    <phoneticPr fontId="2" type="noConversion"/>
  </si>
  <si>
    <t>SELECT COUNT(1) AS 건수, SUM(PRDC_CNT) AS 작품수 
FROM US_RCIS_DW.T_DM_BLDN_FIART_PRDC_INFO_S</t>
    <phoneticPr fontId="2" type="noConversion"/>
  </si>
  <si>
    <t>SELECT COUNT(1) AS 건수, SUM(STRY_CNTNS_DATA_CNT) AS 이야기컨텐츠자료수 
FROM US_RCIS_DW.T_DM_CLTR_PLNG_CNTNS_INFO_S</t>
    <phoneticPr fontId="2" type="noConversion"/>
  </si>
  <si>
    <t>SELECT COUNT(1) AS 건수, SUM(CTY_PARK_AR) AS 도시공원면적 
FROM (
SELECT CTY_PARK_AR    AS CTY_PARK_AR  -- 도시공원면적
  FROM T_DW_CTY_PARK_INFO_N           -- 도시공원정보
)</t>
    <phoneticPr fontId="2" type="noConversion"/>
  </si>
  <si>
    <t>SELECT COUNT(1) AS 건수, SUM(CTY_PARK_AR) AS 도시공원면적 
FROM US_RCIS_DW.T_DM_CTY_PARK_INFO_S</t>
    <phoneticPr fontId="2" type="noConversion"/>
  </si>
  <si>
    <t>JOB_I_T_DM_DSPN_AMNTL_INFO_S</t>
    <phoneticPr fontId="2" type="noConversion"/>
  </si>
  <si>
    <t>SELECT COUNT(1) AS 건수, SUM(FCLT_CNT) AS 시설수 
FROM (
SELECT 1                AS FCLT_CNT         -- 시설수
  FROM T_DW_DSPN_AMNTL_INFO_N               -- 장애인편의시설정보
 WHERE DTY_SPRTN_CD    &lt;&gt; 'D'
   AND LINK_PRCS_ST_CD &lt;&gt; 'F'
   AND BSN_ST_YN        = 'Y'               -- 영업상태여부
)</t>
    <phoneticPr fontId="2" type="noConversion"/>
  </si>
  <si>
    <t>SELECT COUNT(1) AS 건수, SUM(FCLT_CNT) AS 시설수
FROM US_RCIS_DW.T_DM_DSPN_AMNTL_INFO_S</t>
    <phoneticPr fontId="2" type="noConversion"/>
  </si>
  <si>
    <t>JOB_I_T_DM_FMFSVL_EXPN_VLG_INFO_S</t>
    <phoneticPr fontId="2" type="noConversion"/>
  </si>
  <si>
    <t>SELECT COUNT(1) AS 건수, SUM(EXPN_PRGM_CNT) AS 체험프로그램수 
FROM (
SELECT 1                   AS EXPN_PRGM_CNT       -- 체험프로그램수
  FROM T_DW_FMFSVL_EXPN_VLG_INFO_N                -- 농어촌체험마을정보
 WHERE DTY_SPRTN_CD    &lt;&gt; 'D'
   AND LINK_PRCS_ST_CD &lt;&gt; 'F'
)</t>
    <phoneticPr fontId="2" type="noConversion"/>
  </si>
  <si>
    <t>SELECT COUNT(1) AS 건수, SUM(EXPN_PRGM_CNT) AS 체험프로그램수
FROM US_RCIS_DW.T_DM_FMFSVL_EXPN_VLG_INFO_S</t>
    <phoneticPr fontId="2" type="noConversion"/>
  </si>
  <si>
    <t>JOB_I_T_DM_GRWPLIFW_RGNINFO_S</t>
    <phoneticPr fontId="2" type="noConversion"/>
  </si>
  <si>
    <t>SELECT COUNT(1) AS 건수, SUM(GRW_PMT_RGN_CNT) AS 성장촉진지역수 
  FROM (
SELECT SUM(GRW_PMT_RGN_CNT)  AS GRW_PMT_RGN_CNT  -- 성장촉진지역수
  FROM (
SELECT CRTR_YR            AS CRTR_YR            -- 기준연도
     , SGG_CD             AS SGG_CD             -- 시군구코드
     , 1                  AS GRW_PMT_RGN_CNT    -- 성장촉진지역수
  FROM T_DW_GROWT_PROM_RGN_INFO_N               -- 성장촉진지역정보
UNION ALL
SELECT CRTR_YR            AS CRTR_YR            -- 기준연도
     , SGG_CD             AS SGG_CD             -- 시군구코드
     , 0                  AS GRW_PMT_RGN_CNT    -- 성장촉진지역수
  FROM T_DW_LIFE_WEAK_RGN_INFO_N                -- 생활취약지역정보
)
 GROUP BY CRTR_YR
        , SGG_CD
)</t>
    <phoneticPr fontId="2" type="noConversion"/>
  </si>
  <si>
    <t>SELECT COUNT(1) AS 건수, SUM(GRW_PMT_RGN_CNT) AS 성장촉진지역수
FROM US_RCIS_DW.T_DM_GRWPLIFW_RGNINFO_S</t>
    <phoneticPr fontId="2" type="noConversion"/>
  </si>
  <si>
    <t>JOB_I_T_DM_INLN_LBRRY_INFO_S</t>
    <phoneticPr fontId="2" type="noConversion"/>
  </si>
  <si>
    <t>SELECT COUNT(1) AS 건수, SUM(INLN_LBRRY_CNT) AS 상호대차도서관수 
  FROM (
SELECT 1                AS INLN_LBRRY_CNT   -- 상호대차도서관수
  FROM T_DW_INLN_LBRRY_INFO_N               -- 상호대차도서관정보
)</t>
    <phoneticPr fontId="2" type="noConversion"/>
  </si>
  <si>
    <t>SELECT COUNT(1) AS 건수, SUM(INLN_LBRRY_CNT) AS 상호대차도서관수
FROM US_RCIS_DW.T_DM_INLN_LBRRY_INFO_S</t>
    <phoneticPr fontId="2" type="noConversion"/>
  </si>
  <si>
    <t>JOB_I_T_DM_LCCL_CLCTN_DATA_S</t>
    <phoneticPr fontId="2" type="noConversion"/>
  </si>
  <si>
    <t>SELECT COUNT(1) AS 건수, SUM(LCCL_DATA_VLNM) AS 지역문화자료권수
  FROM (
SELECT LCCL_DATA_VLNM          AS LCCL_DATA_VLNM  -- 지역문화자료권수
  FROM T_DW_LCCL_CLCTN_DATA_N                     -- 지역문화소장자료
)</t>
    <phoneticPr fontId="2" type="noConversion"/>
  </si>
  <si>
    <t>SELECT COUNT(1) AS 건수, SUM(LCCL_DATA_VLNM) AS 지역문화자료권수
FROM US_RCIS_DW.T_DM_LCCL_CLCTN_DATA_S</t>
    <phoneticPr fontId="2" type="noConversion"/>
  </si>
  <si>
    <t>JOB_I_T_DM_LCCL_LINK_BUS_INFO_S</t>
    <phoneticPr fontId="2" type="noConversion"/>
  </si>
  <si>
    <t>SELECT COUNT(1) AS 건수, SUM(CTYTOUR_PRGM_CNT) AS 시티투어프로그램수
  FROM (
SELECT 1                     AS CTYTOUR_PRGM_CNT      -- 시티투어프로그램수
  FROM T_DW_LCCL_LINK_BUS_INFO_N                      -- 지역문화연계버스정보
)</t>
    <phoneticPr fontId="2" type="noConversion"/>
  </si>
  <si>
    <t>SELECT COUNT(1) AS 건수, SUM(CTYTOUR_PRGM_CNT) AS 시티투어프로그램수
FROM US_RCIS_DW.T_DM_LCCL_LINK_BUS_INFO_S</t>
    <phoneticPr fontId="2" type="noConversion"/>
  </si>
  <si>
    <t>JOB_I_T_DM_LCCL_VRT_INFO_S</t>
    <phoneticPr fontId="2" type="noConversion"/>
  </si>
  <si>
    <t>SELECT COUNT(1) AS 건수, SUM(LCCL_VRT_CNT) AS 지역문화VR수
  FROM (
SELECT 1                       AS LCCL_VRT_CNT           -- 지역문화VR수
  FROM T_DW_LCCL_VRT_INFO_N                              -- 지역문화VR정보
 WHERE DTY_SPRTN_CD    &lt;&gt; 'D'
   AND LINK_PRCS_ST_CD &lt;&gt; 'F'
)</t>
    <phoneticPr fontId="2" type="noConversion"/>
  </si>
  <si>
    <t>SELECT COUNT(1) AS 건수, SUM(LCCL_VRT_CNT) AS 지역문화VR수
FROM US_RCIS_DW.T_DM_LCCL_VRT_INFO_S</t>
    <phoneticPr fontId="2" type="noConversion"/>
  </si>
  <si>
    <t>JOB_I_T_DM_LSTM_CLTR_FCLT_INFO_S</t>
    <phoneticPr fontId="2" type="noConversion"/>
  </si>
  <si>
    <t>SELECT COUNT(1) AS 건수, SUM(FCLT_CNT) AS 시설수
  FROM (
SELECT 1                          AS FCLT_CNT -- 시설수
  FROM (
        SELECT CRTR_YR                        -- 기준연도
          FROM T_DW_LSTM_LSR_FCLT_INFO_N      -- 여가문화레저시설정보
         WHERE DTY_SPRTN_CD    &lt;&gt; 'D'
           AND LINK_PRCS_ST_CD &lt;&gt; 'F'
        UNION ALL
        SELECT CRTR_YR                        -- 기준연도
          FROM T_DW_LSTM_CAMP_FCLT_INFO_N     -- 여가문화캠핑시설정보
         WHERE DTY_SPRTN_CD    &lt;&gt; 'D'
           AND LINK_PRCS_ST_CD &lt;&gt; 'F'
       )
)</t>
    <phoneticPr fontId="2" type="noConversion"/>
  </si>
  <si>
    <t>SELECT COUNT(1) AS 건수, SUM(FCLT_CNT) AS 시설수
FROM US_RCIS_DW.T_DM_LSTM_CLTR_FCLT_INFO_S</t>
    <phoneticPr fontId="2" type="noConversion"/>
  </si>
  <si>
    <t>JOB_I_T_DM_NTPL_CLTR_REMN_INFO_S</t>
    <phoneticPr fontId="2" type="noConversion"/>
  </si>
  <si>
    <t>SELECT COUNT(1) AS 건수, SUM(NTPL_CLTR_REMN_CNT) AS 향토문화유적수
  FROM (
SELECT 1                AS NTPL_CLTR_REMN_CNT       -- 향토문화유적수
  FROM T_DW_NTPL_CLTR_REMN_INFO_N                   -- 향토문화유적정보
 WHERE DTY_SPRTN_CD    &lt;&gt; 'D'
   AND LINK_PRCS_ST_CD &lt;&gt; 'F'
)</t>
    <phoneticPr fontId="2" type="noConversion"/>
  </si>
  <si>
    <t>SELECT COUNT(1) AS 건수, SUM(NTPL_CLTR_REMN_CNT) AS 향토문화유적수
FROM US_RCIS_DW.T_DM_NTPL_CLTR_REMN_INFO_S</t>
    <phoneticPr fontId="2" type="noConversion"/>
  </si>
  <si>
    <t>JOB_I_T_DM_PBLC_FCLT_OPEN_INFO_S</t>
    <phoneticPr fontId="2" type="noConversion"/>
  </si>
  <si>
    <t>SELECT COUNT(1) AS 건수, SUM(FCAR) AS 시설면적
  FROM (
SELECT FCAR                  AS FCAR                  -- 시설면적
  FROM T_DW_PBLC_FCLT_OPEN_INFO_N                     -- 공공시설개방정보
 WHERE DTY_SPRTN_CD    &lt;&gt; 'D'
   AND LINK_PRCS_ST_CD &lt;&gt; 'F'
)</t>
    <phoneticPr fontId="2" type="noConversion"/>
  </si>
  <si>
    <t>SELECT COUNT(1) AS 건수, SUM(FCAR) AS 시설면적
FROM US_RCIS_DW.T_DM_PBLC_FCLT_OPEN_INFO_S</t>
    <phoneticPr fontId="2" type="noConversion"/>
  </si>
  <si>
    <t>JOB_I_T_DM_RGN_TOURATTN_INFO_S</t>
    <phoneticPr fontId="2" type="noConversion"/>
  </si>
  <si>
    <t>SELECT COUNT(1) AS 건수, SUM(TOURATTN_CNT) AS 관광명소수
  FROM (
SELECT 1                 AS TOURATTN_CNT      -- 관광명소수
  FROM T_DW_RGN_TOURATTN_INFO_N               -- 지역관광명소정보
 WHERE DTY_SPRTN_CD    &lt;&gt; 'D'
   AND LINK_PRCS_ST_CD &lt;&gt; 'F'
)</t>
    <phoneticPr fontId="2" type="noConversion"/>
  </si>
  <si>
    <t>SELECT COUNT(1) AS 건수, SUM(TOURATTN_CNT) AS 관광명소수
FROM US_RCIS_DW.T_DM_RGN_TOURATTN_INFO_S</t>
    <phoneticPr fontId="2" type="noConversion"/>
  </si>
  <si>
    <t>JOB_I_T_DM_SPCLT_ART_CORORG_STS_S</t>
    <phoneticPr fontId="2" type="noConversion"/>
  </si>
  <si>
    <t>SELECT COUNT(1) AS 건수, SUM(ART_CORP_ORGN_CNT) AS 예술법인단체수
  FROM (
SELECT 1                         AS ART_CORP_ORGN_CNT         -- 예술법인단체수
  FROM T_DW_SPCLT_ART_CORORG_STS_N                            -- 전문예술법인단체현황
)</t>
    <phoneticPr fontId="2" type="noConversion"/>
  </si>
  <si>
    <t>SELECT COUNT(1) AS 건수, SUM(ART_CORP_ORGN_CNT) AS 예술법인단체수
FROM US_RCIS_DW.T_DM_SPCLT_ART_CORORG_STS_S</t>
    <phoneticPr fontId="2" type="noConversion"/>
  </si>
  <si>
    <t>SELECT COUNT(1) AS 건수, SUM(STOR_CNT) AS 점포수
  FROM (
SELECT STOR_CNT                   AS STOR_CNT           -- 점포수
  FROM T_DW_TRAD_MRKT_INFO_N                            -- 전통시장정보
 WHERE DTY_SPRTN_CD    &lt;&gt; 'D'
   AND LINK_PRCS_ST_CD &lt;&gt; 'F'
)</t>
    <phoneticPr fontId="2" type="noConversion"/>
  </si>
  <si>
    <t>SELECT COUNT(1) AS 건수, SUM(STOR_CNT) AS 점포수
FROM US_RCIS_DW.T_DM_TRAD_MRKT_INFO_S</t>
    <phoneticPr fontId="2" type="noConversion"/>
  </si>
  <si>
    <t>JOB_I_T_DM_URG_BIZ_STS_S</t>
    <phoneticPr fontId="2" type="noConversion"/>
  </si>
  <si>
    <t>SELECT COUNT(1) AS 건수, SUM(URG_BIZ_CNT) AS 도시재생사업수
  FROM (
SELECT 1              AS URG_BIZ_CNT    -- 도시재생사업수
  FROM T_DW_URG_BIZ_STS_N               -- 도시재생사업현황
)</t>
    <phoneticPr fontId="2" type="noConversion"/>
  </si>
  <si>
    <t>SELECT COUNT(1) AS 건수, SUM(URG_BIZ_CNT) AS 도시재생사업수
FROM US_RCIS_DW.T_DM_URG_BIZ_STS_S</t>
    <phoneticPr fontId="2" type="noConversion"/>
  </si>
  <si>
    <t>JOB_I_T_DM_WHCN_BOKSTOR_INFO_S</t>
    <phoneticPr fontId="2" type="noConversion"/>
  </si>
  <si>
    <t>SELECT COUNT(1) AS 건수, SUM(CERT_BOKSTOR_CNT) AS 인증서점수
  FROM (
SELECT DECODE(CERT_YN_NM,'인증'  ,1,0)  AS CERT_BOKSTOR_CNT   -- 인증서점수
  FROM T_DW_WHCN_BOKSTOR_INFO_N                               -- 전국서점정보
 WHERE DTY_SPRTN_CD    &lt;&gt; 'D'
   AND LINK_PRCS_ST_CD &lt;&gt; 'F'
)</t>
    <phoneticPr fontId="2" type="noConversion"/>
  </si>
  <si>
    <t>SELECT COUNT(1) AS 건수, SUM(CERT_BOKSTOR_CNT) AS 인증서점수
FROM US_RCIS_DW.T_DM_WHCN_BOKSTOR_INFO_S</t>
    <phoneticPr fontId="2" type="noConversion"/>
  </si>
  <si>
    <t>JOB_I_T_DM_ART_CORORG_ACTV_TP_C</t>
    <phoneticPr fontId="2" type="noConversion"/>
  </si>
  <si>
    <t>SELECT COUNT(1) AS 건수
  FROM (
SELECT ART_CORP_ORGN_ACTV_TP_NM  AS ART_CORP_ORGN_ACTV_TP_NM  -- 예술법인단체활동유형명
     , ART_CORP_ORGN_DTLS_TP_NM  AS ART_CORP_ORGN_DTLS_TP_NM  -- 예술법인단체세부유형명
  FROM T_DM_SPCLT_ART_CORORG_STS_S                            -- 전문예술법인단체현황
 GROUP BY ART_CORP_ORGN_ACTV_TP_NM
        , ART_CORP_ORGN_DTLS_TP_NM
)</t>
    <phoneticPr fontId="2" type="noConversion"/>
  </si>
  <si>
    <t>JOB_I_T_DM_CLTR_PLNG_THM_C</t>
    <phoneticPr fontId="2" type="noConversion"/>
  </si>
  <si>
    <t>SELECT COUNT(1) AS 건수
  FROM (
SELECT CLTR_PLNG_THM_NM       AS CLTR_PLNG_THM_NM       -- 문화기획테마명
     , CLTR_PLNG_LRNK_THM_NM  AS CLTR_PLNG_LRNK_THM_NM  -- 문화기획하위테마명
  FROM T_DM_CLTR_PLNG_CNTNS_INFO_S                      -- 문화기획컨텐츠정보
 GROUP BY CLTR_PLNG_THM_NM
        , CLTR_PLNG_LRNK_THM_NM
)</t>
    <phoneticPr fontId="2" type="noConversion"/>
  </si>
  <si>
    <t>JOB_I_T_DM_CNST_FIART_CLSF_C</t>
    <phoneticPr fontId="2" type="noConversion"/>
  </si>
  <si>
    <t>SELECT COUNT(1) AS 건수
  FROM (
SELECT CNST_FIART_CLSF_NM  AS CNST_FIART_CLSF_NM   -- 건축미술분류명
  FROM T_DM_BLDN_FIART_PRDC_INFO_S                 -- 건축물미술작품정보
 GROUP BY CNST_FIART_CLSF_NM
)</t>
    <phoneticPr fontId="2" type="noConversion"/>
  </si>
  <si>
    <t>JOB_I_T_DM_CTY_PARK_SPRTN_C</t>
    <phoneticPr fontId="2" type="noConversion"/>
  </si>
  <si>
    <t>SELECT COUNT(1) AS 건수
  FROM (
SELECT CTY_PARK_SPRTN_NM  AS CTY_PARK_SPRTN_NM  -- 도시공원구분명
  FROM T_DM_CTY_PARK_INFO_S                     -- 도시공원정보
 GROUP BY CTY_PARK_SPRTN_NM
)</t>
    <phoneticPr fontId="2" type="noConversion"/>
  </si>
  <si>
    <t>JOB_I_T_DM_CTYTOUR_OPAT_MTHD_C</t>
    <phoneticPr fontId="2" type="noConversion"/>
  </si>
  <si>
    <t>SELECT COUNT(1) AS 건수
  FROM (
SELECT CTYTOUR_OPAT_MTHD_NM  AS CTYTOUR_OPAT_MTHD_NM             -- 시티투어운행방식명
  FROM T_DM_LCCL_LINK_BUS_INFO_S                                 -- 지역문화연계버스정보
 GROUP BY CTYTOUR_OPAT_MTHD_NM
)</t>
    <phoneticPr fontId="2" type="noConversion"/>
  </si>
  <si>
    <t>SELECT COUNT(1) AS 건수
  FROM (
SELECT EXPN_PRGM_SPRTN_NM  AS EXPN_PRGM_SPRTN_NM  -- 체험프로그램구분명
  FROM T_DM_FMFSVL_EXPN_VLG_INFO_S                -- 농어촌체험마을정보
 GROUP BY EXPN_PRGM_SPRTN_NM
)</t>
    <phoneticPr fontId="2" type="noConversion"/>
  </si>
  <si>
    <t>SELECT COUNT(1) AS 건수
  FROM (
SELECT FCLT_TP_SPRTN_NM  AS FCLT_TP_SPRTN_NM  -- 시설유형구분명
  FROM T_DM_PBLC_FCLT_OPEN_INFO_S             -- 공공시설개방정보
 GROUP BY FCLT_TP_SPRTN_NM
)</t>
    <phoneticPr fontId="2" type="noConversion"/>
  </si>
  <si>
    <t>SELECT COUNT(1) AS 건수
  FROM (
SELECT INLN_OPER_ST_NM  AS INLN_OPER_ST_NM  -- 상호대차운영상태명
  FROM T_DM_INLN_LBRRY_INFO_S               -- 상호대차도서관정보
 GROUP BY INLN_OPER_ST_NM
)</t>
    <phoneticPr fontId="2" type="noConversion"/>
  </si>
  <si>
    <t>SELECT COUNT(1) AS 건수
  FROM (
SELECT LCCL_DATA_CLSF_NM       AS LCCL_DATA_CLSF_NM               -- 지역문화자료분류명
     , LCCL_DATA_LRNK_CLSF_NM  AS LCCL_DATA_LRNK_CLSF_NM          -- 지역문화자료하위분류명
  FROM T_DM_LCCL_CLCTN_DATA_S                                     -- 지역문화소장자료
 GROUP BY LCCL_DATA_CLSF_NM
        , LCCL_DATA_LRNK_CLSF_NM
)</t>
    <phoneticPr fontId="2" type="noConversion"/>
  </si>
  <si>
    <t>SELECT COUNT(1) AS 건수
  FROM (
SELECT LCCL_VRT_CLSF_NM       AS LCCL_VRT_CLSF_NM       -- 지역문화VR분류명
     , LCCL_VRT_LRNK_CLSF_NM  AS LCCL_VRT_LRNK_CLSF_NM  -- 지역문화VR하위분류명
  FROM T_DM_LCCL_VRT_INFO_S                             -- 지역문화VR정보
 GROUP BY LCCL_VRT_CLSF_NM
        , LCCL_VRT_LRNK_CLSF_NM
)</t>
    <phoneticPr fontId="2" type="noConversion"/>
  </si>
  <si>
    <t>SELECT COUNT(1) AS 건수
  FROM (
SELECT LCLC_NM    AS LCLC_NM    -- 지방문화원명
  FROM T_DM_LCCL_CLCTN_DATA_S   -- 지역문화소장자료
 GROUP BY LCLC_NM
)</t>
    <phoneticPr fontId="2" type="noConversion"/>
  </si>
  <si>
    <t>SELECT COUNT(1) AS 건수
  FROM (
SELECT LSTM_CLTR_FCLT_CLSF_NM       AS LSTM_CLTR_FCLT_CLSF_NM       -- 여가문화시설분류명
     , LSTM_CLTR_FCLT_LRNK_CLSF_NM  AS LSTM_CLTR_FCLT_LRNK_CLSF_NM  -- 여가문화시설하위분류명
  FROM T_DM_LSTM_CLTR_FCLT_INFO_S                                   -- 여가문화시설정보
 GROUP BY LSTM_CLTR_FCLT_CLSF_NM
        , LSTM_CLTR_FCLT_LRNK_CLSF_NM
)</t>
    <phoneticPr fontId="2" type="noConversion"/>
  </si>
  <si>
    <t>SELECT COUNT(1) AS 건수
  FROM (
SELECT MRKT_TP_NM  AS MRKT_TP_NM  -- 시장유형명
  FROM T_DM_TRAD_MRKT_INFO_S      -- 전통시장정보
 GROUP BY MRKT_TP_NM
)</t>
    <phoneticPr fontId="2" type="noConversion"/>
  </si>
  <si>
    <t>SELECT COUNT(1) AS 건수
  FROM (
SELECT NTPL_CLTR_REMN_SPRTN_NM  AS NTPL_CLTR_REMN_SPRTN_NM  -- 향토문화유적구분명
  FROM T_DM_NTPL_CLTR_REMN_INFO_S                           -- 향토문화유적정보
 GROUP BY NTPL_CLTR_REMN_SPRTN_NM
)</t>
    <phoneticPr fontId="2" type="noConversion"/>
  </si>
  <si>
    <t>SELECT COUNT(1) AS 건수
  FROM (
SELECT TOURATTN_CLSF_NM  AS TOURATTN_CLSF_NM  -- 관광명소분류명
  FROM T_DM_RGN_TOURATTN_INFO_S               -- 지역관광명소정보
 GROUP BY TOURATTN_CLSF_NM
)</t>
    <phoneticPr fontId="2" type="noConversion"/>
  </si>
  <si>
    <t>SELECT COUNT(1) AS 건수
  FROM (
SELECT URG_BIZ_TP_NM  AS URG_BIZ_TP_NM  -- 도시재생사업유형명
  FROM T_DM_URG_BIZ_STS_S               -- 도시재생사업현황
 GROUP BY URG_BIZ_TP_NM
)</t>
    <phoneticPr fontId="2" type="noConversion"/>
  </si>
  <si>
    <t>UT_DM_C0002</t>
  </si>
  <si>
    <t>UT_DM_C0003</t>
  </si>
  <si>
    <t>UT_DM_C0004</t>
  </si>
  <si>
    <t>UT_DM_C0005</t>
  </si>
  <si>
    <t>UT_DM_C0006</t>
  </si>
  <si>
    <t>UT_DM_C0007</t>
  </si>
  <si>
    <t>UT_DM_C0008</t>
  </si>
  <si>
    <t>UT_DM_C0009</t>
  </si>
  <si>
    <t>UT_DM_C0010</t>
  </si>
  <si>
    <t>UT_DM_C0011</t>
  </si>
  <si>
    <t>UT_DM_C0012</t>
  </si>
  <si>
    <t>UT_DM_C0013</t>
  </si>
  <si>
    <t>UT_DM_C0014</t>
  </si>
  <si>
    <t>UT_DM_C0015</t>
  </si>
  <si>
    <t>UT_DM_C0016</t>
  </si>
  <si>
    <t>UT_DM_C0017</t>
  </si>
  <si>
    <t>UT_DM_C0018</t>
  </si>
  <si>
    <t>UT_DM_C0019</t>
  </si>
  <si>
    <t>UT_DM_C0020</t>
  </si>
  <si>
    <t>UT_DM_C0021</t>
  </si>
  <si>
    <t>UT_DM_C0022</t>
  </si>
  <si>
    <t>UT_DM_C0023</t>
  </si>
  <si>
    <t>UT_DM_C0024</t>
  </si>
  <si>
    <t>UT_DM_C0025</t>
  </si>
  <si>
    <t>UT_DM_C0026</t>
  </si>
  <si>
    <t>UT_DM_C0027</t>
  </si>
  <si>
    <t>UT_DM_C0028</t>
  </si>
  <si>
    <t>UT_DM_C0029</t>
  </si>
  <si>
    <t>UT_DM_C0030</t>
  </si>
  <si>
    <t>UT_DM_C0031</t>
  </si>
  <si>
    <t>UT_DM_C0032</t>
  </si>
  <si>
    <t>UT_DM_C0033</t>
  </si>
  <si>
    <t>UT_DM_C0034</t>
  </si>
  <si>
    <t>UT_DM_C0035</t>
  </si>
  <si>
    <t>UT_DM_C0036</t>
  </si>
  <si>
    <t>UT_DM_C0037</t>
  </si>
  <si>
    <t>UT_DW_C0002</t>
  </si>
  <si>
    <t>UT_DW_C0003</t>
  </si>
  <si>
    <t>UT_DW_C0004</t>
  </si>
  <si>
    <t>UT_DW_C0005</t>
  </si>
  <si>
    <t>UT_DW_C0006</t>
  </si>
  <si>
    <t>UT_DW_C0007</t>
  </si>
  <si>
    <t>UT_DW_C0008</t>
  </si>
  <si>
    <t>UT_DW_C0009</t>
  </si>
  <si>
    <t>UT_DW_C0010</t>
  </si>
  <si>
    <t>UT_DW_C0011</t>
  </si>
  <si>
    <t>UT_DW_C0012</t>
  </si>
  <si>
    <t>UT_DW_C0013</t>
  </si>
  <si>
    <t>UT_DW_C0014</t>
  </si>
  <si>
    <t>UT_DW_C0015</t>
  </si>
  <si>
    <t>UT_DW_C0016</t>
  </si>
  <si>
    <t>UT_DW_C0017</t>
  </si>
  <si>
    <t>UT_DW_C0018</t>
  </si>
  <si>
    <t>UT_DW_C0019</t>
  </si>
  <si>
    <t>UT_DW_C0020</t>
  </si>
  <si>
    <t>UT_DW_C0021</t>
  </si>
  <si>
    <t>UT_DW_C0022</t>
  </si>
  <si>
    <t>UT_DW_C0023</t>
  </si>
  <si>
    <t>UT_DW_C0024</t>
  </si>
  <si>
    <t>UT_DW_C0025</t>
  </si>
  <si>
    <t>SELECT COUNT(1) AS 건수, SUM(MSM_CNT) AS 박물관수 
  FROM US_RCIS_DW.T_DM_CLIF_MSM_S</t>
    <phoneticPr fontId="2" type="noConversion"/>
  </si>
  <si>
    <t>JOB_I_T_DM_STATS_SNTH_S</t>
    <phoneticPr fontId="2" type="noConversion"/>
  </si>
  <si>
    <t>SELECT COUNT(1) AS 건수,
       SUM(HSE_CNT) AS 주택수
  FROM US_RCIS_DW.T_DM_STATS_SNTH_S</t>
    <phoneticPr fontId="2" type="noConversion"/>
  </si>
  <si>
    <t>3차(변경)</t>
  </si>
  <si>
    <t>3차(신규)</t>
  </si>
  <si>
    <t>UT_DM_C0001</t>
    <phoneticPr fontId="2" type="noConversion"/>
  </si>
  <si>
    <t>1) 매핑문서에 소스테이블의 건수를 SQL 수행을 통해 조회한다.
2) 배치 프로그램을 수행한다.
3) 배치 프로그램 수행여부를 확인한다.
4) 타겟테이블의 건수를 SQL 수행을 통해 조회한다.</t>
  </si>
  <si>
    <t>1) 매핑문서에 소스테이블의 건수를 SQL 수행을 통해 조회한다.
2) 배치 프로그램을 수행한다.
3) 배치 프로그램 수행여부를 확인한다.
4) 타겟테이블의 건수를 SQL 수행을 통해 조회한다.</t>
    <phoneticPr fontId="2" type="noConversion"/>
  </si>
  <si>
    <t>JOB_I_T_DW_LCCL_PRGM_N</t>
    <phoneticPr fontId="2" type="noConversion"/>
  </si>
  <si>
    <t>SELECT COUNT(1) AS 건수 
FROM US_RCIS_DW.T_DM_URG_BIZ_TP_C</t>
    <phoneticPr fontId="2" type="noConversion"/>
  </si>
  <si>
    <t>SELECT COUNT(1) AS 건수, SUM(MVMN_NOPE) AS 이동인원수
FROM US_RCIS_DW.T_DM_RGN_MIMV_PLTN_MVMN_STS_S</t>
    <phoneticPr fontId="2" type="noConversion"/>
  </si>
  <si>
    <t>JOB_P_T_DW_RGN_PLTN_MVMN_STS_N</t>
  </si>
  <si>
    <t>SELECT COUNT(1) AS 건수, SUM(MSM_CNT) AS 박물관수 
  FROM (
        SELECT A.EXMN_GRPH_SN,
               A.EXMN_GRPH_INPT_SN,
               C.EXMN_YR - 1 AS CRTR_YR,
               C.EXMN_YR     AS PBLSH_YR,
               CASE WHEN MAX(CASE WHEN A.EXMN_IEM_SN = 1004 THEN A.INPT_VL END) LIKE '%국립민속박물관%' THEN '11110'  --국립민속박물관(파주)은 서울(종로)로 집계
                    ELSE NVL(A.SGG_CD, '~') END AS SGG_CD,
               CASE WHEN C.EXMN_YR &gt;= '2022' THEN
                        (CASE WHEN MAX(CASE WHEN  A.EXMN_IEM_SN = 1004 THEN A.INPT_VL END) LIKE '국립민속박물관%' AND A.SGG_CD IN ('41480') THEN 0
                              WHEN MAX(CASE WHEN  A.EXMN_IEM_SN = 1004 THEN A.INPT_VL END) LIKE '호림박물관%' AND A.SGG_CD IN ('11680') THEN 0
                              WHEN MAX(CASE WHEN  A.EXMN_IEM_SN = 1004 THEN A.INPT_VL END) LIKE '범어사 성보관' THEN 0
                              WHEN MAX(CASE WHEN  A.EXMN_IEM_SN = 1004 THEN A.INPT_VL END) LIKE '목포근대역사관2관' THEN 0
                              ELSE COUNT(CASE WHEN A.EXMN_IEM_SN = 1004 THEN A.INPT_VL END) END)
                    WHEN C.EXMN_YR = '2013' THEN
                        (CASE WHEN MAX(CASE WHEN  A.EXMN_IEM_SN = 1004 THEN A.INPT_VL END) LIKE '호림박물관%' AND A.SGG_CD IN ('11680') THEN 0
                              ELSE COUNT(CASE WHEN A.EXMN_IEM_SN = 1004 THEN A.INPT_VL END) END)
                    ELSE COUNT(CASE WHEN A.EXMN_IEM_SN = 1004 THEN A.INPT_VL END) END   AS MSM_CNT                                 -- 박물관수
          FROM US_RCIS_DW.T_DW_QSTR_INPT_INFO_N A
          LEFT OUTER JOIN US_RCIS_DW.T_DW_QSTR_INFO_N B  -- 조사표정보
          ON A.EXMN_GRPH_SN = B.EXMN_GRPH_SN
          LEFT OUTER JOIN US_RCIS_DW.T_DW_EXMN_SMR_N C  -- 조사개요
          ON B.EXMN_SMR_SN = C.EXMN_SMR_SN
         WHERE 1=1
           AND A.EXMN_GRPH_SN IN (62,69,77,85,133,93,101,109,117,199,228)
         GROUP BY A.EXMN_GRPH_SN,
               A.EXMN_GRPH_INPT_SN,
               C.EXMN_YR,
               A.SGG_CD
)</t>
    <phoneticPr fontId="2" type="noConversion"/>
  </si>
  <si>
    <t xml:space="preserve">SELECT COUNT(1) AS 건수, SUM(HSE_CNT) AS 주택수
FROM (
WITH TMP AS (
SELECT TA.CRTR_YR                                             --기준연도
      ,TA.SGG_CD                                              --시군구코드
      ,SUM(TA.PLTN_CNT)              AS PLTN_CNT              --인구수
      ,SUM(TA.MAN_PLTN_CNT)          AS MAN_PLTN_CNT          --남자인구수
      ,SUM(TA.WMN_PLTN_CNT)          AS WMN_PLTN_CNT          --여자인구수
      ,SUM(TA.CHLD_PLTN_CNT)         AS CHLD_PLTN_CNT         --어린이인구수
      ,SUM(TA.HSE_CNT)               AS HSE_CNT               --주택수
FROM (
  SELECT SUBSTR(TTA.CRTR_YM,1,4) AS CRTR_YR
       , CASE WHEN TTA.SGG_CD LIKE '51%' THEN '42'||SUBSTR(TTA.SGG_CD,3,3) ELSE TTA.SGG_CD END AS SGG_CD --강원특별자치도 -&gt; 강원도(임시)
       --,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SUBSTR(TTB.INST_CD,3,5) 
        OR (TTA.SGG_CD LIKE '51%' AND '42'||SUBSTR(TTA.SGG_CD,3,3) = SUBSTR(TTB.INST_CD,3,5))) --강원특별자치도 -&gt; 강원도(임시)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  UNION ALL
  SELECT SUBSTR(TTA.CRTR_YM,1,4) AS CRTR_YR
       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'27720' AND '47'||SUBSTR(TTA.SGG_CD,3,3) = SUBSTR(TTB.INST_CD,3,5)) -- (전:경북,현:대구)군위군 추가(임시)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UNION ALL
SELECT TTA.EXMN_YR AS CRTR_YR
     , NVL(TTB.SGG_CD, '~') AS SGG_CD
     , 0 AS PLTN_CNT                    --인구수
     , 0 AS MAN_PLTN_CNT                --남자인구수
     , 0 AS WMN_PLTN_CNT                --여자인구수
     , 0 AS CHLD_PLTN_CNT               --어린이인구수
     , SUM(TTA.HSE_CNT) AS HSE_CNT      --주택수
FROM US_RCIS_DW.T_DW_SQIS_KOSTAT_HSE_S TTA /*통계지리주택통계정보*/
LEFT OUTER JOIN US_RCIS_DW.T_DW_STDG_CD_C TTB /*법정동코드(상세시군구 존재시 변환)*/
ON TTA.SGG_CD = TTB.STDG_CD
WHERE TTA.LINK_PRCS_ST_CD = 'S'               /* 연계처리상태:성공 */
  AND TTA.DTY_SPRTN_CD &lt;&gt; 'D'                 /* DELETE제외 */
  GROUP BY TTA.EXMN_YR
         , NVL(TTB.SGG_CD, '~')
UNION ALL
  SELECT TTA.CRTR_YM AS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US_RCIS_DW.T_DW_KOSIS_STATS_S TTA
  WHERE TTA.LINK_PRCS_ST_CD = 'S'               /* 연계처리상태:성공 */
    AND TTA.DTY_SPRTN_CD &lt;&gt; 'D'                 /* DELETE제외 */
    AND TTA.STATS_GRPH_ID = 'TX_315_2009_H1009' /* 면적현황 */
    AND TTA.SGG_CD &lt;&gt; '47000'                   /* 경상북도합계 제외 */
  GROUP BY TTA.CRTR_YM
         , TTA.SGG_CD
UNION ALL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US_RCIS_DW.T_DW_LCLT_FNC_INHB_PRHD_ANEX_N TTA /*지방재정365_주민1인당세출예산액*/
  WHERE TTA.LINK_PRCS_ST_CD = 'S'               /* 연계처리상태:성공 */
    AND TTA.DTY_SPRTN_CD &lt;&gt; 'D'                 /* DELETE제외 */
    AND (TTA.SGG_CD NOT LIKE '%000'
      OR TTA.SGG_CD = '36000')
  GROUP BY TTA.FYR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/*통계청통계정보*/
  WHERE 1=1
    AND DTY_SPRTN_CD   &lt;&gt; 'D'
    AND LINK_PRCS_ST_CD = 'S'
    AND STATS_GRPH_ID  = 'DT_11761_N009'   /*시군구별장애정도별성별 등록장애인수*/
  GROUP BY TTA.CRTR_YM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US_RCIS_DW.T_DM_PLTN_STS_S TTA               /*인구현황*/
  WHERE 1=1
    AND (TTA.CRTR_YM LIKE '%12'      --매년 12월인구를가져옴
      OR TTA.CRTR_YM IN (SELECT MAX(CRTR_YM)                                /* 최종월 인구데이터 */
                         FROM US_RCIS_DW.T_DM_PLTN_STS_S
                        WHERE CRTR_YM &gt;= TO_CHAR(SYSDATE,'YYYY')-1 ||'01' /* 전년도 이후 최종 월 */
                        )
         )
  GROUP BY SUBSTR(TTA.CRTR_YM, 1,4)
         , SGG_CD
UNION ALL       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--통계청통계정보
  WHERE 1=1
    AND DTY_SPRTN_CD   &lt;&gt; 'D'
    AND LINK_PRCS_ST_CD = 'S'
    AND STATS_GRPH_ID  = 'DT_110025_A045_A'   /*읍면동별 다문화가구 현황*/
    AND CLSF_VL_TWO_ID &lt;&gt; 'A01'
UNION ALL       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US_RCIS_DW.T_DW_LOFIN_PFIN_N TTA       --지방재정재정자립도
  WHERE TTA.LINK_PRCS_ST_CD = 'S'             --연계처리상태:성공
    AND TTA.DTY_SPRTN_CD &lt;&gt; 'D'               --DELETE제외
    AND (TTA.SGG_CD NOT LIKE '%000'
      OR TTA.SGG_CD = '36000')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US_RCIS_DW.T_DW_DATALAB_NAVI_N TTA         --내비게이션정보
  WHERE 1=1
    AND DTY_SPRTN_CD   &lt;&gt; 'D'
    AND LINK_PRCS_ST_CD = 'S'
    AND CRTR_YMD &lt;= '20211231'  -- 2021.12월까지만
    AND CRTR_YMD &lt;= (SELECT MAX(CRTR_YMD) FROM US_RCIS_DW.T_DW_DATALAB_NAVI_N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US_RCIS_DW.T_DW_DATALAB_CARD_N TTA       --신용카드지출정보
  WHERE 1=1
    AND DTY_SPRTN_CD   &lt;&gt; 'D'
    AND LINK_PRCS_ST_CD = 'S'
    AND CRTR_YMD &lt;= (SELECT MAX(CRTR_YMD) FROM US_RCIS_DW.T_DW_DATALAB_CARD_N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SUBSTR(TTA.CRTR_YM, 1,4)      AS CRTR_YR                     --기준연도
       , TTA.SGG_CD                    AS SGG_CD                      --시군구코드
       , 0                             AS PLTN_CNT                    --인구수
       , 0                             AS MAN_PLTN_CNT                --남자인구수
       , 0                             AS WMN_PLTN_CNT                --여자인구수
       , 0                             AS CHLD_PLTN_CNT               --어린이인구수
       , 0                             AS HSE_CNT                     --주택수
  FROM  US_RCIS_DW.T_DW_BSCS_LIFE_ROP_CTMR_STS_N    TTA            --기초생활수급인원수
  WHERE 1=1
    AND (TTA.CRTR_YM LIKE '%12'      --매년 12월인구를가져옴
      OR TTA.CRTR_YM IN (SELECT MAX(CRTR_YM)                                  -- 최종월 인구데이터
                           FROM US_RCIS_DW.T_DW_BSCS_LIFE_ROP_CTMR_STS_N
                          WHERE CRTR_YM &gt;= TO_CHAR(SYSDATE,'YYYY')-1 ||'01' -- 전년도 이후 최종 월
                            AND DTY_SPRTN_CD   &lt;&gt; 'D'
                            AND LINK_PRCS_ST_CD = 'S'))
  GROUP BY SUBSTR(TTA.CRTR_YM, 1,4)
         , SGG_CD
) TA
GROUP BY TA.CRTR_YR ,TA.SGG_CD
)
SELECT CRTR_YR     AS CRTR_YR
      ,CRTR_YR + 1 AS PBLSH_YR
      ,SGG_CD
      ,PLTN_CNT
      ,MAN_PLTN_CNT
      ,WMN_PLTN_CNT
      ,CHLD_PLTN_CNT
      ,HSE_CNT
FROM TMP T
)
</t>
    <phoneticPr fontId="2" type="noConversion"/>
  </si>
  <si>
    <t>JOB_P_T_DM_RGN_PLTN_MVMN_STS_S</t>
    <phoneticPr fontId="2" type="noConversion"/>
  </si>
  <si>
    <t>SELECT COUNT(1) AS 건수, SUM(MVMN_NOPE) AS 이동인원수
  FROM (
SELECT CRTR_YM             AS CRTR_YM                 -- 기준연월
     , CASE WHEN SUBSTR(A.MVT_SGG_CD,1,2) = '51'THEN '42'||SUBSTR(A.MVT_SGG_CD,3)
            ELSE A.MVT_SGG_CD END   AS MVT_SGG_CD     -- 전출시군구코드
     , CASE WHEN SUBSTR(A.MVIN_SGG_CD,1,2) = '51'THEN '42'||SUBSTR(A.MVIN_SGG_CD,3)
            ELSE A.MVIN_SGG_CD END   AS MVIN_SGG_CD   -- 전입시군구코드
     , DECODE(SXDS_NM,'남자','T3','여자','T4','') AS SXDS_CD -- 성별코드   
     , MVMN_NOPE            AS MVMN_NOPE              -- 이동인원수
     , SYSDATE              AS LOAD_DT                -- 적재일시
  FROM US_RCIS_DW.T_DW_RGN_PLTN_MVMN_STS_N  A
     , US_RCIS_DW.T_DM_SGG_C  B
     , US_RCIS_DW.T_DM_SGG_C  C
 WHERE LENGTH(TRIM(MVT_SGG_CD))=5
   AND LENGTH(TRIM(MVIN_SGG_CD))=5
   AND (CASE WHEN SUBSTR(A.MVIN_SGG_CD,1,2) = '51'THEN '42'||SUBSTR(A.MVIN_SGG_CD,3)
             ELSE A.MVIN_SGG_CD END) = B.SGG_CD(+)
   AND (CASE WHEN SUBSTR(A.MVT_SGG_CD,1,2) = '51'THEN '42'||SUBSTR(A.MVT_SGG_CD,3)
             ELSE A.MVT_SGG_CD END) = C.SGG_CD(+)
   AND A.SXDS_NM &lt;&gt; '계'
)</t>
    <phoneticPr fontId="2" type="noConversion"/>
  </si>
  <si>
    <t>JOB_P_T_DW_MPIG_LVPP_DONG_N</t>
    <phoneticPr fontId="2" type="noConversion"/>
  </si>
  <si>
    <t>JOB_P_T_DW_SHRT_FRGNR_LVPP_S</t>
    <phoneticPr fontId="2" type="noConversion"/>
  </si>
  <si>
    <t>PASS</t>
  </si>
  <si>
    <t>이대성</t>
    <phoneticPr fontId="2" type="noConversion"/>
  </si>
  <si>
    <t>일치</t>
    <phoneticPr fontId="2" type="noConversion"/>
  </si>
  <si>
    <t>박준영</t>
    <phoneticPr fontId="2" type="noConversion"/>
  </si>
  <si>
    <t>일치</t>
    <phoneticPr fontId="2" type="noConversion"/>
  </si>
  <si>
    <t>JOB_I_T_DW_DSPN_AMNTL_INFO_N</t>
    <phoneticPr fontId="2" type="noConversion"/>
  </si>
  <si>
    <t>JOB_I_T_DW_RGN_RUCO_SPPR_INFO_N</t>
    <phoneticPr fontId="2" type="noConversion"/>
  </si>
  <si>
    <t>이대성</t>
    <phoneticPr fontId="2" type="noConversion"/>
  </si>
  <si>
    <t>UT_DM_C0038</t>
    <phoneticPr fontId="2" type="noConversion"/>
  </si>
  <si>
    <t>배치 프로그램 수행</t>
    <phoneticPr fontId="11" type="noConversion"/>
  </si>
  <si>
    <t>DW데이터 적재</t>
    <phoneticPr fontId="2" type="noConversion"/>
  </si>
  <si>
    <t>N/A</t>
    <phoneticPr fontId="2" type="noConversion"/>
  </si>
  <si>
    <t>SELECT COUNT(1) AS 건수, SUM(CHN_LVPP_CNT) AS 중국생활인구수
  FROM (
SELECT A.CRTR_YMD
     , A.LVPP_TMZ_CD
     , NVL(B.SGG_CD,'~')          AS SGG_CD
     , SUM(A.CHN_LVPP_CNT)        AS CHN_LVPP_CNT
  FROM US_RCIS_DW.T_DW_SHRT_FRGNR_LVPP_S  A
     , US_RCIS_DW.T_DM_LVPP_DONG_C        B
 WHERE A.LVPP_DONG_CD  = B.LVPP_DONG_CD(+)
 GROUP BY A.CRTR_YMD
        , A.LVPP_TMZ_CD
        , NVL(B.SGG_CD,'~')
)</t>
    <phoneticPr fontId="2" type="noConversion"/>
  </si>
  <si>
    <t>SELECT COUNT(1) AS 건수, SUM(CHN_LVPP_CNT) AS 중국생활인구수
FROM US_RCIS_DW.T_DM_SHRT_FRGNR_LVPP_S</t>
    <phoneticPr fontId="2" type="noConversion"/>
  </si>
  <si>
    <t>단 위 테 스 트 결 과 서</t>
    <phoneticPr fontId="2" type="noConversion"/>
  </si>
  <si>
    <t>UT_DW_C0001</t>
    <phoneticPr fontId="2" type="noConversion"/>
  </si>
  <si>
    <t>원천데이터 입력</t>
    <phoneticPr fontId="2" type="noConversion"/>
  </si>
  <si>
    <t>JOB_I_T_OD_BLDN_FIART_PRDC_INFO_N</t>
  </si>
  <si>
    <t>1) 매핑문서에 소스테이블의 건수를 SQL 수행을 통해 조회한다.
2) 배치 프로그램을 수행한다.
3) 배치 프로그램 수행여부를 확인한다.
4) 타겟테이블의 건수를 SQL 수행을 통해 조회한다.</t>
    <phoneticPr fontId="2" type="noConversion"/>
  </si>
  <si>
    <t>이대성</t>
    <phoneticPr fontId="2" type="noConversion"/>
  </si>
  <si>
    <t>박준영</t>
    <phoneticPr fontId="2" type="noConversion"/>
  </si>
  <si>
    <t>JOB_I_T_OD_BSCS_LIFE_ROP_CTMR_STS_N</t>
  </si>
  <si>
    <t>JOB_I_T_OD_CLTR_ART_ORGN_INFO_N</t>
  </si>
  <si>
    <t>JOB_I_T_OD_CLTR_PLNG_CNTNS_INFO_N</t>
  </si>
  <si>
    <t>JOB_I_T_OD_CTY_PARK_INFO_N</t>
  </si>
  <si>
    <t>JOB_I_T_OD_DSPN_AMNTL_INFO_N</t>
  </si>
  <si>
    <t>JOB_I_T_OD_FMFSVL_EXPN_VLG_INFO_N</t>
  </si>
  <si>
    <t>JOB_I_T_OD_GROWT_PROM_RGN_INFO_N</t>
  </si>
  <si>
    <t>JOB_I_T_OD_INLN_LBRRY_INFO_N</t>
  </si>
  <si>
    <t>JOB_I_T_OD_LCCL_CLCTN_DATA_N</t>
  </si>
  <si>
    <t>JOB_I_T_OD_LCCL_LINK_BUS_INFO_N</t>
  </si>
  <si>
    <t>JOB_I_T_OD_LCCL_VRT_INFO_N</t>
  </si>
  <si>
    <t>JOB_I_T_OD_LIFE_WEAK_RGN_INFO_N</t>
  </si>
  <si>
    <t>JOB_I_T_OD_LSTM_CAMP_FCLT_INFO_N</t>
  </si>
  <si>
    <t>JOB_I_T_OD_LSTM_LSR_FCLT_INFO_N</t>
  </si>
  <si>
    <t>JOB_I_T_OD_NTPL_CLTR_REMN_INFO_N</t>
  </si>
  <si>
    <t>JOB_I_T_OD_PBIST_MSM_CERT_INFO_N</t>
  </si>
  <si>
    <t>JOB_I_T_OD_PBLC_FCLT_OPEN_INFO_N</t>
  </si>
  <si>
    <t>JOB_P_T_OD_RGN_PLTN_MVMN_STS_N</t>
    <phoneticPr fontId="2" type="noConversion"/>
  </si>
  <si>
    <t>JOB_I_T_OD_RGN_RUCO_SPPR_INFO_N</t>
  </si>
  <si>
    <t>JOB_I_T_OD_RGN_TOURATTN_INFO_N</t>
  </si>
  <si>
    <t>JOB_I_T_OD_SPCLT_ART_CORORG_STS_N</t>
  </si>
  <si>
    <t>JOB_I_T_OD_TRAD_MRKT_INFO_N</t>
  </si>
  <si>
    <t>JOB_I_T_OD_URG_BIZ_STS_N</t>
  </si>
  <si>
    <t>JOB_I_T_OD_WHCN_BOKSTOR_INFO_N</t>
  </si>
  <si>
    <t>UT_DW_C0026</t>
  </si>
  <si>
    <t>JOB_I_T_OD_LCCL_PRGM_N</t>
  </si>
  <si>
    <t>UT_DW_C0027</t>
  </si>
  <si>
    <t>UT_DW_C0028</t>
  </si>
  <si>
    <t>UT_DW_C0029</t>
  </si>
  <si>
    <t>UT_DW_C0030</t>
  </si>
  <si>
    <t>UT_DW_C0031</t>
  </si>
  <si>
    <t>UT_DW_C0032</t>
  </si>
  <si>
    <t>UT_DW_C0033</t>
  </si>
  <si>
    <t>UT_DW_C0034</t>
  </si>
  <si>
    <t>UT_DW_C0035</t>
  </si>
  <si>
    <t>UT_DW_C0036</t>
  </si>
  <si>
    <t>UT_DW_C0037</t>
  </si>
  <si>
    <t>UT_DW_C0038</t>
  </si>
  <si>
    <t>UT_DW_C0039</t>
  </si>
  <si>
    <t>UT_DW_C0040</t>
  </si>
  <si>
    <t>UT_DW_C0041</t>
  </si>
  <si>
    <t>UT_DW_C0042</t>
  </si>
  <si>
    <t>UT_DW_C0043</t>
  </si>
  <si>
    <t>UT_DW_C0044</t>
  </si>
  <si>
    <t>UT_DW_C0045</t>
  </si>
  <si>
    <t>UT_DW_C0046</t>
  </si>
  <si>
    <t>UT_DW_C0047</t>
  </si>
  <si>
    <t>UT_DW_C0048</t>
  </si>
  <si>
    <t>UT_DW_C0049</t>
  </si>
  <si>
    <t>UT_DW_C0050</t>
  </si>
  <si>
    <t>UT_DW_C0051</t>
  </si>
  <si>
    <t>UT_DW_C0052</t>
  </si>
  <si>
    <t>UT_DW_C0053</t>
  </si>
  <si>
    <t>UT_DW_C0054</t>
  </si>
  <si>
    <t>JOB_P_T_DM_SHRT_FRGNR_LVPP_S</t>
    <phoneticPr fontId="2" type="noConversion"/>
  </si>
  <si>
    <t>PL(QA) 검토</t>
  </si>
  <si>
    <t>박준영</t>
  </si>
  <si>
    <t>PM 검토</t>
  </si>
  <si>
    <t>안지용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</si>
</sst>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yyyy&quot;년&quot;\ m&quot;월&quot;\ d&quot;일&quot;;@"/>
    <numFmt numFmtId="177" formatCode="mm&quot;월&quot;\ dd&quot;일&quot;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</numFmts>
  <fonts count="5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20"/>
      <color theme="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u/>
      <sz val="11"/>
      <color indexed="12"/>
      <name val="돋움"/>
      <family val="3"/>
      <charset val="129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3"/>
      <charset val="129"/>
    </font>
    <font>
      <b/>
      <sz val="16"/>
      <color theme="1"/>
      <name val="휴먼명조"/>
      <family val="3"/>
      <charset val="129"/>
    </font>
    <font>
      <b/>
      <sz val="32"/>
      <color theme="1"/>
      <name val="휴먼명조"/>
      <family val="3"/>
      <charset val="129"/>
    </font>
    <font>
      <b/>
      <sz val="30"/>
      <color theme="1"/>
      <name val="휴먼명조"/>
      <family val="3"/>
      <charset val="129"/>
    </font>
    <font>
      <sz val="9"/>
      <color theme="1"/>
      <name val="휴먼명조"/>
      <family val="3"/>
      <charset val="129"/>
    </font>
    <font>
      <sz val="12"/>
      <color theme="1"/>
      <name val="휴먼명조"/>
      <family val="3"/>
      <charset val="129"/>
    </font>
    <font>
      <sz val="16"/>
      <color theme="1"/>
      <name val="휴먼명조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40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ck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5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0" borderId="0"/>
    <xf numFmtId="0" fontId="17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7" fillId="0" borderId="0"/>
    <xf numFmtId="183" fontId="16" fillId="0" borderId="0"/>
    <xf numFmtId="181" fontId="16" fillId="0" borderId="0"/>
    <xf numFmtId="182" fontId="16" fillId="0" borderId="0"/>
    <xf numFmtId="38" fontId="38" fillId="22" borderId="0" applyNumberFormat="0" applyBorder="0" applyAlignment="0" applyProtection="0"/>
    <xf numFmtId="0" fontId="39" fillId="0" borderId="0">
      <alignment horizontal="left"/>
    </xf>
    <xf numFmtId="0" fontId="40" fillId="0" borderId="14" applyNumberFormat="0" applyAlignment="0" applyProtection="0">
      <alignment horizontal="left" vertical="center"/>
    </xf>
    <xf numFmtId="0" fontId="40" fillId="0" borderId="12">
      <alignment horizontal="left" vertical="center"/>
    </xf>
    <xf numFmtId="10" fontId="38" fillId="22" borderId="7" applyNumberFormat="0" applyBorder="0" applyAlignment="0" applyProtection="0"/>
    <xf numFmtId="0" fontId="41" fillId="0" borderId="15"/>
    <xf numFmtId="180" fontId="16" fillId="0" borderId="0"/>
    <xf numFmtId="10" fontId="36" fillId="0" borderId="0" applyFont="0" applyFill="0" applyBorder="0" applyAlignment="0" applyProtection="0"/>
    <xf numFmtId="0" fontId="41" fillId="0" borderId="0"/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6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7" fillId="28" borderId="17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0" borderId="18" applyNumberFormat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27" borderId="24" applyNumberFormat="0" applyAlignment="0" applyProtection="0">
      <alignment vertical="center"/>
    </xf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16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6" fillId="0" borderId="0"/>
    <xf numFmtId="0" fontId="17" fillId="0" borderId="0">
      <alignment vertical="center"/>
    </xf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43" fillId="0" borderId="0"/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/>
    <xf numFmtId="0" fontId="18" fillId="0" borderId="0" applyNumberFormat="0" applyFill="0" applyBorder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40" fillId="0" borderId="12">
      <alignment horizontal="left" vertical="center"/>
    </xf>
    <xf numFmtId="10" fontId="38" fillId="22" borderId="25" applyNumberFormat="0" applyBorder="0" applyAlignment="0" applyProtection="0"/>
    <xf numFmtId="0" fontId="21" fillId="27" borderId="16" applyNumberFormat="0" applyAlignment="0" applyProtection="0">
      <alignment vertical="center"/>
    </xf>
    <xf numFmtId="0" fontId="17" fillId="28" borderId="17" applyNumberFormat="0" applyFon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40" fillId="0" borderId="12">
      <alignment horizontal="left" vertical="center"/>
    </xf>
    <xf numFmtId="10" fontId="38" fillId="22" borderId="25" applyNumberFormat="0" applyBorder="0" applyAlignment="0" applyProtection="0"/>
    <xf numFmtId="0" fontId="4" fillId="0" borderId="0">
      <alignment vertical="center"/>
    </xf>
    <xf numFmtId="0" fontId="16" fillId="0" borderId="0">
      <alignment vertical="center"/>
    </xf>
    <xf numFmtId="0" fontId="34" fillId="27" borderId="24" applyNumberFormat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7" fillId="28" borderId="17" applyNumberFormat="0" applyFont="0" applyAlignment="0" applyProtection="0">
      <alignment vertical="center"/>
    </xf>
    <xf numFmtId="0" fontId="21" fillId="27" borderId="16" applyNumberFormat="0" applyAlignment="0" applyProtection="0">
      <alignment vertical="center"/>
    </xf>
    <xf numFmtId="10" fontId="38" fillId="22" borderId="25" applyNumberFormat="0" applyBorder="0" applyAlignment="0" applyProtection="0"/>
    <xf numFmtId="0" fontId="34" fillId="27" borderId="24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17" fillId="28" borderId="17" applyNumberFormat="0" applyFont="0" applyAlignment="0" applyProtection="0">
      <alignment vertical="center"/>
    </xf>
    <xf numFmtId="0" fontId="21" fillId="27" borderId="16" applyNumberFormat="0" applyAlignment="0" applyProtection="0">
      <alignment vertical="center"/>
    </xf>
    <xf numFmtId="0" fontId="40" fillId="0" borderId="12">
      <alignment horizontal="left" vertical="center"/>
    </xf>
    <xf numFmtId="10" fontId="38" fillId="22" borderId="25" applyNumberFormat="0" applyBorder="0" applyAlignment="0" applyProtection="0"/>
    <xf numFmtId="0" fontId="21" fillId="27" borderId="16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40" fillId="0" borderId="12">
      <alignment horizontal="left" vertical="center"/>
    </xf>
    <xf numFmtId="0" fontId="40" fillId="0" borderId="12">
      <alignment horizontal="left" vertical="center"/>
    </xf>
    <xf numFmtId="10" fontId="38" fillId="22" borderId="25" applyNumberFormat="0" applyBorder="0" applyAlignment="0" applyProtection="0"/>
    <xf numFmtId="0" fontId="40" fillId="0" borderId="38">
      <alignment horizontal="left" vertical="center"/>
    </xf>
    <xf numFmtId="0" fontId="40" fillId="0" borderId="38">
      <alignment horizontal="left" vertical="center"/>
    </xf>
    <xf numFmtId="0" fontId="34" fillId="27" borderId="30" applyNumberFormat="0" applyAlignment="0" applyProtection="0">
      <alignment vertical="center"/>
    </xf>
    <xf numFmtId="0" fontId="28" fillId="13" borderId="27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1" fillId="27" borderId="27" applyNumberFormat="0" applyAlignment="0" applyProtection="0">
      <alignment vertical="center"/>
    </xf>
    <xf numFmtId="10" fontId="38" fillId="22" borderId="37" applyNumberFormat="0" applyBorder="0" applyAlignment="0" applyProtection="0"/>
    <xf numFmtId="0" fontId="40" fillId="0" borderId="38">
      <alignment horizontal="left" vertical="center"/>
    </xf>
    <xf numFmtId="0" fontId="21" fillId="27" borderId="33" applyNumberFormat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4" fillId="27" borderId="36" applyNumberFormat="0" applyAlignment="0" applyProtection="0">
      <alignment vertical="center"/>
    </xf>
    <xf numFmtId="10" fontId="38" fillId="22" borderId="37" applyNumberFormat="0" applyBorder="0" applyAlignment="0" applyProtection="0"/>
    <xf numFmtId="0" fontId="21" fillId="27" borderId="33" applyNumberFormat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34" fillId="27" borderId="36" applyNumberFormat="0" applyAlignment="0" applyProtection="0">
      <alignment vertical="center"/>
    </xf>
    <xf numFmtId="10" fontId="38" fillId="22" borderId="37" applyNumberFormat="0" applyBorder="0" applyAlignment="0" applyProtection="0"/>
    <xf numFmtId="0" fontId="40" fillId="0" borderId="38">
      <alignment horizontal="left" vertical="center"/>
    </xf>
    <xf numFmtId="0" fontId="34" fillId="27" borderId="36" applyNumberFormat="0" applyAlignment="0" applyProtection="0">
      <alignment vertical="center"/>
    </xf>
    <xf numFmtId="0" fontId="40" fillId="0" borderId="26">
      <alignment horizontal="left" vertical="center"/>
    </xf>
    <xf numFmtId="0" fontId="40" fillId="0" borderId="32">
      <alignment horizontal="left" vertical="center"/>
    </xf>
    <xf numFmtId="0" fontId="1" fillId="0" borderId="0">
      <alignment vertical="center"/>
    </xf>
    <xf numFmtId="0" fontId="28" fillId="13" borderId="27" applyNumberFormat="0" applyAlignment="0" applyProtection="0">
      <alignment vertical="center"/>
    </xf>
    <xf numFmtId="0" fontId="34" fillId="27" borderId="30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1" fillId="27" borderId="27" applyNumberFormat="0" applyAlignment="0" applyProtection="0">
      <alignment vertical="center"/>
    </xf>
    <xf numFmtId="0" fontId="17" fillId="28" borderId="28" applyNumberFormat="0" applyFon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4" fillId="0" borderId="0">
      <alignment vertical="center"/>
    </xf>
    <xf numFmtId="0" fontId="27" fillId="0" borderId="35" applyNumberFormat="0" applyFill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10" fontId="38" fillId="22" borderId="31" applyNumberFormat="0" applyBorder="0" applyAlignment="0" applyProtection="0"/>
    <xf numFmtId="10" fontId="38" fillId="22" borderId="37" applyNumberFormat="0" applyBorder="0" applyAlignment="0" applyProtection="0"/>
    <xf numFmtId="0" fontId="17" fillId="28" borderId="28" applyNumberFormat="0" applyFont="0" applyAlignment="0" applyProtection="0">
      <alignment vertical="center"/>
    </xf>
    <xf numFmtId="0" fontId="34" fillId="27" borderId="30" applyNumberFormat="0" applyAlignment="0" applyProtection="0">
      <alignment vertical="center"/>
    </xf>
    <xf numFmtId="0" fontId="28" fillId="13" borderId="27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17" fillId="28" borderId="28" applyNumberFormat="0" applyFont="0" applyAlignment="0" applyProtection="0">
      <alignment vertical="center"/>
    </xf>
    <xf numFmtId="0" fontId="21" fillId="27" borderId="27" applyNumberFormat="0" applyAlignment="0" applyProtection="0">
      <alignment vertical="center"/>
    </xf>
    <xf numFmtId="0" fontId="34" fillId="27" borderId="30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13" borderId="27" applyNumberFormat="0" applyAlignment="0" applyProtection="0">
      <alignment vertical="center"/>
    </xf>
    <xf numFmtId="0" fontId="17" fillId="28" borderId="28" applyNumberFormat="0" applyFont="0" applyAlignment="0" applyProtection="0">
      <alignment vertical="center"/>
    </xf>
    <xf numFmtId="0" fontId="21" fillId="27" borderId="27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40" fillId="0" borderId="38">
      <alignment horizontal="left" vertical="center"/>
    </xf>
    <xf numFmtId="0" fontId="40" fillId="0" borderId="38">
      <alignment horizontal="left" vertical="center"/>
    </xf>
    <xf numFmtId="0" fontId="28" fillId="13" borderId="33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10" fontId="38" fillId="22" borderId="37" applyNumberFormat="0" applyBorder="0" applyAlignment="0" applyProtection="0"/>
    <xf numFmtId="0" fontId="17" fillId="28" borderId="34" applyNumberFormat="0" applyFon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34" fillId="27" borderId="24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3" borderId="33" applyNumberFormat="0" applyAlignment="0" applyProtection="0">
      <alignment vertical="center"/>
    </xf>
    <xf numFmtId="0" fontId="17" fillId="28" borderId="34" applyNumberFormat="0" applyFont="0" applyAlignment="0" applyProtection="0">
      <alignment vertical="center"/>
    </xf>
    <xf numFmtId="0" fontId="21" fillId="27" borderId="33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9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4" fontId="0" fillId="4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>
      <alignment vertical="center"/>
    </xf>
    <xf numFmtId="41" fontId="9" fillId="0" borderId="7" xfId="1" applyFont="1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41" fontId="13" fillId="0" borderId="7" xfId="1" applyFont="1" applyFill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41" fontId="12" fillId="0" borderId="7" xfId="1" applyFont="1" applyFill="1" applyBorder="1" applyAlignment="1">
      <alignment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>
      <alignment vertical="center"/>
    </xf>
    <xf numFmtId="0" fontId="9" fillId="0" borderId="7" xfId="0" applyFont="1" applyBorder="1" applyAlignment="1">
      <alignment vertical="top" wrapText="1"/>
    </xf>
    <xf numFmtId="0" fontId="12" fillId="6" borderId="7" xfId="0" applyFont="1" applyFill="1" applyBorder="1" applyAlignment="1">
      <alignment horizontal="center" vertical="center"/>
    </xf>
    <xf numFmtId="0" fontId="9" fillId="0" borderId="4" xfId="206" applyFont="1" applyBorder="1" applyAlignment="1">
      <alignment horizontal="left" vertical="center"/>
    </xf>
    <xf numFmtId="0" fontId="9" fillId="3" borderId="4" xfId="206" applyFont="1" applyFill="1" applyBorder="1" applyAlignment="1">
      <alignment horizontal="center" vertical="center"/>
    </xf>
    <xf numFmtId="0" fontId="6" fillId="0" borderId="0" xfId="206" applyFont="1">
      <alignment vertical="center"/>
    </xf>
    <xf numFmtId="0" fontId="9" fillId="0" borderId="6" xfId="206" applyFont="1" applyBorder="1" applyAlignment="1">
      <alignment horizontal="left" vertical="center"/>
    </xf>
    <xf numFmtId="0" fontId="9" fillId="0" borderId="5" xfId="206" applyFont="1" applyBorder="1" applyAlignment="1">
      <alignment horizontal="left" vertical="center"/>
    </xf>
    <xf numFmtId="0" fontId="9" fillId="0" borderId="3" xfId="206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3" fillId="0" borderId="0" xfId="206" applyFont="1">
      <alignment vertical="center"/>
    </xf>
    <xf numFmtId="0" fontId="4" fillId="0" borderId="0" xfId="206">
      <alignment vertical="center"/>
    </xf>
    <xf numFmtId="0" fontId="9" fillId="3" borderId="6" xfId="206" applyFont="1" applyFill="1" applyBorder="1" applyAlignment="1">
      <alignment horizontal="center" vertical="center"/>
    </xf>
    <xf numFmtId="0" fontId="48" fillId="0" borderId="0" xfId="206" applyFont="1">
      <alignment vertical="center"/>
    </xf>
    <xf numFmtId="0" fontId="9" fillId="3" borderId="3" xfId="206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7" xfId="0" applyBorder="1" applyAlignment="1">
      <alignment vertical="center" wrapText="1"/>
    </xf>
    <xf numFmtId="0" fontId="15" fillId="0" borderId="7" xfId="0" applyFont="1" applyBorder="1">
      <alignment vertical="center"/>
    </xf>
    <xf numFmtId="0" fontId="15" fillId="0" borderId="7" xfId="0" applyFont="1" applyBorder="1" applyAlignment="1">
      <alignment vertical="center" wrapText="1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41" fontId="9" fillId="0" borderId="7" xfId="1" applyFont="1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9" fillId="0" borderId="3" xfId="254" applyFont="1" applyBorder="1" applyAlignment="1">
      <alignment horizontal="center" vertical="center"/>
    </xf>
    <xf numFmtId="31" fontId="50" fillId="0" borderId="0" xfId="206" applyNumberFormat="1" applyFont="1" applyAlignment="1">
      <alignment horizontal="center" vertical="center"/>
    </xf>
    <xf numFmtId="0" fontId="50" fillId="0" borderId="0" xfId="206" applyFont="1" applyAlignment="1">
      <alignment horizontal="center" vertical="center"/>
    </xf>
    <xf numFmtId="0" fontId="5" fillId="0" borderId="0" xfId="206" applyFont="1" applyAlignment="1">
      <alignment horizontal="center" vertical="center"/>
    </xf>
    <xf numFmtId="0" fontId="45" fillId="0" borderId="1" xfId="206" applyFont="1" applyBorder="1" applyAlignment="1">
      <alignment horizontal="center"/>
    </xf>
    <xf numFmtId="0" fontId="45" fillId="0" borderId="0" xfId="206" applyFont="1" applyAlignment="1">
      <alignment horizontal="center"/>
    </xf>
    <xf numFmtId="0" fontId="46" fillId="0" borderId="0" xfId="206" applyFont="1" applyAlignment="1">
      <alignment horizontal="center" vertical="center"/>
    </xf>
    <xf numFmtId="0" fontId="47" fillId="0" borderId="0" xfId="206" applyFont="1" applyAlignment="1">
      <alignment horizontal="center" vertical="center"/>
    </xf>
    <xf numFmtId="0" fontId="47" fillId="0" borderId="2" xfId="206" applyFont="1" applyBorder="1" applyAlignment="1">
      <alignment horizontal="center" vertical="center"/>
    </xf>
    <xf numFmtId="176" fontId="49" fillId="0" borderId="0" xfId="206" applyNumberFormat="1" applyFont="1" applyAlignment="1">
      <alignment horizontal="center" vertical="center"/>
    </xf>
    <xf numFmtId="0" fontId="49" fillId="0" borderId="0" xfId="206" applyFont="1" applyAlignment="1">
      <alignment horizontal="center" vertical="center"/>
    </xf>
    <xf numFmtId="14" fontId="9" fillId="0" borderId="4" xfId="253" applyNumberFormat="1" applyFont="1" applyBorder="1" applyAlignment="1">
      <alignment horizontal="center" vertical="center"/>
    </xf>
    <xf numFmtId="14" fontId="9" fillId="0" borderId="5" xfId="253" applyNumberFormat="1" applyFont="1" applyBorder="1" applyAlignment="1">
      <alignment horizontal="center" vertical="center"/>
    </xf>
    <xf numFmtId="0" fontId="9" fillId="0" borderId="4" xfId="254" applyFont="1" applyBorder="1" applyAlignment="1">
      <alignment horizontal="left" vertical="center"/>
    </xf>
    <xf numFmtId="0" fontId="9" fillId="0" borderId="6" xfId="254" applyFont="1" applyBorder="1" applyAlignment="1">
      <alignment horizontal="left" vertical="center"/>
    </xf>
    <xf numFmtId="0" fontId="9" fillId="0" borderId="5" xfId="254" applyFont="1" applyBorder="1" applyAlignment="1">
      <alignment horizontal="left" vertical="center"/>
    </xf>
    <xf numFmtId="0" fontId="6" fillId="2" borderId="0" xfId="206" applyFont="1" applyFill="1" applyAlignment="1">
      <alignment horizontal="center" vertical="center"/>
    </xf>
    <xf numFmtId="0" fontId="7" fillId="0" borderId="0" xfId="206" applyFont="1" applyAlignment="1">
      <alignment horizontal="center" vertical="center"/>
    </xf>
    <xf numFmtId="0" fontId="9" fillId="3" borderId="4" xfId="206" applyFont="1" applyFill="1" applyBorder="1" applyAlignment="1">
      <alignment horizontal="center" vertical="center"/>
    </xf>
    <xf numFmtId="0" fontId="9" fillId="3" borderId="5" xfId="206" applyFont="1" applyFill="1" applyBorder="1" applyAlignment="1">
      <alignment horizontal="center" vertical="center"/>
    </xf>
    <xf numFmtId="14" fontId="9" fillId="0" borderId="4" xfId="2" applyNumberFormat="1" applyFont="1" applyBorder="1" applyAlignment="1">
      <alignment horizontal="center" vertical="center"/>
    </xf>
    <xf numFmtId="14" fontId="9" fillId="0" borderId="5" xfId="2" applyNumberFormat="1" applyFont="1" applyBorder="1" applyAlignment="1">
      <alignment horizontal="center" vertical="center"/>
    </xf>
    <xf numFmtId="0" fontId="9" fillId="0" borderId="4" xfId="2" applyFont="1" applyBorder="1">
      <alignment vertical="center"/>
    </xf>
    <xf numFmtId="0" fontId="9" fillId="0" borderId="6" xfId="2" applyFont="1" applyBorder="1">
      <alignment vertical="center"/>
    </xf>
    <xf numFmtId="0" fontId="9" fillId="0" borderId="5" xfId="2" applyFont="1" applyBorder="1">
      <alignment vertical="center"/>
    </xf>
    <xf numFmtId="0" fontId="9" fillId="0" borderId="4" xfId="206" applyFont="1" applyBorder="1" applyAlignment="1">
      <alignment horizontal="center" vertical="center"/>
    </xf>
    <xf numFmtId="0" fontId="9" fillId="0" borderId="5" xfId="206" applyFont="1" applyBorder="1" applyAlignment="1">
      <alignment horizontal="center" vertical="center"/>
    </xf>
    <xf numFmtId="0" fontId="9" fillId="0" borderId="4" xfId="206" applyFont="1" applyBorder="1" applyAlignment="1">
      <alignment horizontal="left" vertical="center"/>
    </xf>
    <xf numFmtId="0" fontId="9" fillId="0" borderId="6" xfId="206" applyFont="1" applyBorder="1" applyAlignment="1">
      <alignment horizontal="left" vertical="center"/>
    </xf>
    <xf numFmtId="0" fontId="9" fillId="0" borderId="5" xfId="206" applyFont="1" applyBorder="1" applyAlignment="1">
      <alignment horizontal="left" vertical="center"/>
    </xf>
    <xf numFmtId="14" fontId="9" fillId="0" borderId="4" xfId="206" applyNumberFormat="1" applyFont="1" applyBorder="1" applyAlignment="1">
      <alignment horizontal="center" vertical="center"/>
    </xf>
    <xf numFmtId="14" fontId="9" fillId="0" borderId="5" xfId="206" applyNumberFormat="1" applyFont="1" applyBorder="1" applyAlignment="1">
      <alignment horizontal="center" vertical="center"/>
    </xf>
    <xf numFmtId="177" fontId="9" fillId="0" borderId="4" xfId="206" applyNumberFormat="1" applyFont="1" applyBorder="1" applyAlignment="1">
      <alignment horizontal="center" vertical="center"/>
    </xf>
    <xf numFmtId="177" fontId="9" fillId="0" borderId="5" xfId="206" applyNumberFormat="1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</cellXfs>
  <cellStyles count="255">
    <cellStyle name="20% - 강조색1 2" xfId="5" xr:uid="{00000000-0005-0000-0000-000000000000}"/>
    <cellStyle name="20% - 강조색2 2" xfId="6" xr:uid="{00000000-0005-0000-0000-000001000000}"/>
    <cellStyle name="20% - 강조색3 2" xfId="7" xr:uid="{00000000-0005-0000-0000-000002000000}"/>
    <cellStyle name="20% - 강조색4 2" xfId="8" xr:uid="{00000000-0005-0000-0000-000003000000}"/>
    <cellStyle name="20% - 강조색5 2" xfId="9" xr:uid="{00000000-0005-0000-0000-000004000000}"/>
    <cellStyle name="20% - 강조색6 2" xfId="10" xr:uid="{00000000-0005-0000-0000-000005000000}"/>
    <cellStyle name="40% - 강조색1 2" xfId="11" xr:uid="{00000000-0005-0000-0000-000006000000}"/>
    <cellStyle name="40% - 강조색2 2" xfId="12" xr:uid="{00000000-0005-0000-0000-000007000000}"/>
    <cellStyle name="40% - 강조색3 2" xfId="13" xr:uid="{00000000-0005-0000-0000-000008000000}"/>
    <cellStyle name="40% - 강조색4 2" xfId="14" xr:uid="{00000000-0005-0000-0000-000009000000}"/>
    <cellStyle name="40% - 강조색5 2" xfId="15" xr:uid="{00000000-0005-0000-0000-00000A000000}"/>
    <cellStyle name="40% - 강조색6 2" xfId="16" xr:uid="{00000000-0005-0000-0000-00000B000000}"/>
    <cellStyle name="60% - 강조색1 2" xfId="17" xr:uid="{00000000-0005-0000-0000-00000C000000}"/>
    <cellStyle name="60% - 강조색2 2" xfId="18" xr:uid="{00000000-0005-0000-0000-00000D000000}"/>
    <cellStyle name="60% - 강조색3 2" xfId="19" xr:uid="{00000000-0005-0000-0000-00000E000000}"/>
    <cellStyle name="60% - 강조색4 2" xfId="20" xr:uid="{00000000-0005-0000-0000-00000F000000}"/>
    <cellStyle name="60% - 강조색5 2" xfId="21" xr:uid="{00000000-0005-0000-0000-000010000000}"/>
    <cellStyle name="60% - 강조색6 2" xfId="22" xr:uid="{00000000-0005-0000-0000-000011000000}"/>
    <cellStyle name="category" xfId="23" xr:uid="{00000000-0005-0000-0000-000012000000}"/>
    <cellStyle name="comma zerodec" xfId="24" xr:uid="{00000000-0005-0000-0000-000013000000}"/>
    <cellStyle name="Currency1" xfId="25" xr:uid="{00000000-0005-0000-0000-000014000000}"/>
    <cellStyle name="Dollar (zero dec)" xfId="26" xr:uid="{00000000-0005-0000-0000-000015000000}"/>
    <cellStyle name="Grey" xfId="27" xr:uid="{00000000-0005-0000-0000-000016000000}"/>
    <cellStyle name="HEADER" xfId="28" xr:uid="{00000000-0005-0000-0000-000017000000}"/>
    <cellStyle name="Header1" xfId="29" xr:uid="{00000000-0005-0000-0000-000018000000}"/>
    <cellStyle name="Header2" xfId="30" xr:uid="{00000000-0005-0000-0000-000019000000}"/>
    <cellStyle name="Header2 2" xfId="143" xr:uid="{00000000-0005-0000-0000-00001A000000}"/>
    <cellStyle name="Header2 2 2" xfId="165" xr:uid="{00000000-0005-0000-0000-00001B000000}"/>
    <cellStyle name="Header2 2 2 2" xfId="181" xr:uid="{00000000-0005-0000-0000-00001C000000}"/>
    <cellStyle name="Header2 2 3" xfId="171" xr:uid="{00000000-0005-0000-0000-00001D000000}"/>
    <cellStyle name="Header2 2 3 2" xfId="175" xr:uid="{00000000-0005-0000-0000-00001E000000}"/>
    <cellStyle name="Header2 2 4" xfId="197" xr:uid="{00000000-0005-0000-0000-00001F000000}"/>
    <cellStyle name="Header2 2 4 2" xfId="235" xr:uid="{00000000-0005-0000-0000-000020000000}"/>
    <cellStyle name="Header2 3" xfId="150" xr:uid="{00000000-0005-0000-0000-000021000000}"/>
    <cellStyle name="Header2 3 2" xfId="172" xr:uid="{00000000-0005-0000-0000-000022000000}"/>
    <cellStyle name="Header2 3 2 2" xfId="174" xr:uid="{00000000-0005-0000-0000-000023000000}"/>
    <cellStyle name="Header2 3 3" xfId="194" xr:uid="{00000000-0005-0000-0000-000024000000}"/>
    <cellStyle name="Header2 4" xfId="196" xr:uid="{00000000-0005-0000-0000-000025000000}"/>
    <cellStyle name="Header2 4 2" xfId="234" xr:uid="{00000000-0005-0000-0000-000026000000}"/>
    <cellStyle name="Input [yellow]" xfId="31" xr:uid="{00000000-0005-0000-0000-000027000000}"/>
    <cellStyle name="Input [yellow] 2" xfId="144" xr:uid="{00000000-0005-0000-0000-000028000000}"/>
    <cellStyle name="Input [yellow] 2 2" xfId="166" xr:uid="{00000000-0005-0000-0000-000029000000}"/>
    <cellStyle name="Input [yellow] 2 2 2" xfId="180" xr:uid="{00000000-0005-0000-0000-00002A000000}"/>
    <cellStyle name="Input [yellow] 2 3" xfId="159" xr:uid="{00000000-0005-0000-0000-00002B000000}"/>
    <cellStyle name="Input [yellow] 2 3 2" xfId="187" xr:uid="{00000000-0005-0000-0000-00002C000000}"/>
    <cellStyle name="Input [yellow] 2 4" xfId="209" xr:uid="{00000000-0005-0000-0000-00002D000000}"/>
    <cellStyle name="Input [yellow] 2 4 2" xfId="241" xr:uid="{00000000-0005-0000-0000-00002E000000}"/>
    <cellStyle name="Input [yellow] 3" xfId="151" xr:uid="{00000000-0005-0000-0000-00002F000000}"/>
    <cellStyle name="Input [yellow] 3 2" xfId="173" xr:uid="{00000000-0005-0000-0000-000030000000}"/>
    <cellStyle name="Input [yellow] 3 2 2" xfId="210" xr:uid="{00000000-0005-0000-0000-000031000000}"/>
    <cellStyle name="Input [yellow] 3 3" xfId="193" xr:uid="{00000000-0005-0000-0000-000032000000}"/>
    <cellStyle name="Model" xfId="32" xr:uid="{00000000-0005-0000-0000-000033000000}"/>
    <cellStyle name="Normal - Style1" xfId="33" xr:uid="{00000000-0005-0000-0000-000034000000}"/>
    <cellStyle name="Percent [2]" xfId="34" xr:uid="{00000000-0005-0000-0000-000035000000}"/>
    <cellStyle name="subhead" xfId="35" xr:uid="{00000000-0005-0000-0000-000036000000}"/>
    <cellStyle name="강조색1 2" xfId="36" xr:uid="{00000000-0005-0000-0000-000037000000}"/>
    <cellStyle name="강조색2 2" xfId="37" xr:uid="{00000000-0005-0000-0000-000038000000}"/>
    <cellStyle name="강조색3 2" xfId="38" xr:uid="{00000000-0005-0000-0000-000039000000}"/>
    <cellStyle name="강조색4 2" xfId="39" xr:uid="{00000000-0005-0000-0000-00003A000000}"/>
    <cellStyle name="강조색5 2" xfId="40" xr:uid="{00000000-0005-0000-0000-00003B000000}"/>
    <cellStyle name="강조색6 2" xfId="41" xr:uid="{00000000-0005-0000-0000-00003C000000}"/>
    <cellStyle name="경고문 2" xfId="42" xr:uid="{00000000-0005-0000-0000-00003D000000}"/>
    <cellStyle name="계산 2" xfId="43" xr:uid="{00000000-0005-0000-0000-00003E000000}"/>
    <cellStyle name="계산 2 2" xfId="145" xr:uid="{00000000-0005-0000-0000-00003F000000}"/>
    <cellStyle name="계산 2 2 2" xfId="167" xr:uid="{00000000-0005-0000-0000-000040000000}"/>
    <cellStyle name="계산 2 2 2 2" xfId="179" xr:uid="{00000000-0005-0000-0000-000041000000}"/>
    <cellStyle name="계산 2 2 2 2 2" xfId="230" xr:uid="{00000000-0005-0000-0000-000042000000}"/>
    <cellStyle name="계산 2 2 2 3" xfId="224" xr:uid="{00000000-0005-0000-0000-000043000000}"/>
    <cellStyle name="계산 2 2 3" xfId="158" xr:uid="{00000000-0005-0000-0000-000044000000}"/>
    <cellStyle name="계산 2 2 3 2" xfId="188" xr:uid="{00000000-0005-0000-0000-000045000000}"/>
    <cellStyle name="계산 2 2 3 3" xfId="216" xr:uid="{00000000-0005-0000-0000-000046000000}"/>
    <cellStyle name="계산 2 2 3 3 2" xfId="247" xr:uid="{00000000-0005-0000-0000-000047000000}"/>
    <cellStyle name="계산 2 2 4" xfId="205" xr:uid="{00000000-0005-0000-0000-000048000000}"/>
    <cellStyle name="계산 2 3" xfId="164" xr:uid="{00000000-0005-0000-0000-000049000000}"/>
    <cellStyle name="계산 2 3 2" xfId="182" xr:uid="{00000000-0005-0000-0000-00004A000000}"/>
    <cellStyle name="계산 2 3 3" xfId="221" xr:uid="{00000000-0005-0000-0000-00004B000000}"/>
    <cellStyle name="계산 2 3 3 2" xfId="252" xr:uid="{00000000-0005-0000-0000-00004C000000}"/>
    <cellStyle name="계산 2 4" xfId="202" xr:uid="{00000000-0005-0000-0000-00004D000000}"/>
    <cellStyle name="계산 2 4 2" xfId="239" xr:uid="{00000000-0005-0000-0000-00004E000000}"/>
    <cellStyle name="나쁨 2" xfId="44" xr:uid="{00000000-0005-0000-0000-00004F000000}"/>
    <cellStyle name="메모 2" xfId="45" xr:uid="{00000000-0005-0000-0000-000050000000}"/>
    <cellStyle name="메모 2 2" xfId="146" xr:uid="{00000000-0005-0000-0000-000051000000}"/>
    <cellStyle name="메모 2 2 2" xfId="157" xr:uid="{00000000-0005-0000-0000-000052000000}"/>
    <cellStyle name="메모 2 2 2 2" xfId="189" xr:uid="{00000000-0005-0000-0000-000053000000}"/>
    <cellStyle name="메모 2 2 2 3" xfId="215" xr:uid="{00000000-0005-0000-0000-000054000000}"/>
    <cellStyle name="메모 2 2 2 3 2" xfId="246" xr:uid="{00000000-0005-0000-0000-000055000000}"/>
    <cellStyle name="메모 2 2 3" xfId="208" xr:uid="{00000000-0005-0000-0000-000056000000}"/>
    <cellStyle name="메모 2 2 4" xfId="211" xr:uid="{00000000-0005-0000-0000-000057000000}"/>
    <cellStyle name="메모 2 2 4 2" xfId="242" xr:uid="{00000000-0005-0000-0000-000058000000}"/>
    <cellStyle name="메모 2 3" xfId="163" xr:uid="{00000000-0005-0000-0000-000059000000}"/>
    <cellStyle name="메모 2 3 2" xfId="183" xr:uid="{00000000-0005-0000-0000-00005A000000}"/>
    <cellStyle name="메모 2 3 3" xfId="220" xr:uid="{00000000-0005-0000-0000-00005B000000}"/>
    <cellStyle name="메모 2 3 3 2" xfId="251" xr:uid="{00000000-0005-0000-0000-00005C000000}"/>
    <cellStyle name="메모 2 4" xfId="203" xr:uid="{00000000-0005-0000-0000-00005D000000}"/>
    <cellStyle name="메모 2 4 2" xfId="240" xr:uid="{00000000-0005-0000-0000-00005E000000}"/>
    <cellStyle name="보통 2" xfId="46" xr:uid="{00000000-0005-0000-0000-00005F000000}"/>
    <cellStyle name="설명 텍스트 2" xfId="47" xr:uid="{00000000-0005-0000-0000-000060000000}"/>
    <cellStyle name="셀 확인 2" xfId="48" xr:uid="{00000000-0005-0000-0000-000061000000}"/>
    <cellStyle name="쉼표 [0]" xfId="1" builtinId="6"/>
    <cellStyle name="쉼표 [0] 2" xfId="138" xr:uid="{00000000-0005-0000-0000-000063000000}"/>
    <cellStyle name="쉼표 [0] 2 2" xfId="223" xr:uid="{00000000-0005-0000-0000-000064000000}"/>
    <cellStyle name="쉼표 [0] 3" xfId="222" xr:uid="{00000000-0005-0000-0000-000065000000}"/>
    <cellStyle name="연결된 셀 2" xfId="49" xr:uid="{00000000-0005-0000-0000-000066000000}"/>
    <cellStyle name="요약 2" xfId="50" xr:uid="{00000000-0005-0000-0000-000067000000}"/>
    <cellStyle name="요약 2 2" xfId="147" xr:uid="{00000000-0005-0000-0000-000068000000}"/>
    <cellStyle name="요약 2 2 2" xfId="168" xr:uid="{00000000-0005-0000-0000-000069000000}"/>
    <cellStyle name="요약 2 2 2 2" xfId="178" xr:uid="{00000000-0005-0000-0000-00006A000000}"/>
    <cellStyle name="요약 2 2 2 2 2" xfId="229" xr:uid="{00000000-0005-0000-0000-00006B000000}"/>
    <cellStyle name="요약 2 2 2 3" xfId="225" xr:uid="{00000000-0005-0000-0000-00006C000000}"/>
    <cellStyle name="요약 2 2 3" xfId="156" xr:uid="{00000000-0005-0000-0000-00006D000000}"/>
    <cellStyle name="요약 2 2 3 2" xfId="190" xr:uid="{00000000-0005-0000-0000-00006E000000}"/>
    <cellStyle name="요약 2 2 3 3" xfId="214" xr:uid="{00000000-0005-0000-0000-00006F000000}"/>
    <cellStyle name="요약 2 2 3 3 2" xfId="245" xr:uid="{00000000-0005-0000-0000-000070000000}"/>
    <cellStyle name="요약 2 2 4" xfId="207" xr:uid="{00000000-0005-0000-0000-000071000000}"/>
    <cellStyle name="요약 2 3" xfId="161" xr:uid="{00000000-0005-0000-0000-000072000000}"/>
    <cellStyle name="요약 2 3 2" xfId="185" xr:uid="{00000000-0005-0000-0000-000073000000}"/>
    <cellStyle name="요약 2 3 3" xfId="218" xr:uid="{00000000-0005-0000-0000-000074000000}"/>
    <cellStyle name="요약 2 3 3 2" xfId="249" xr:uid="{00000000-0005-0000-0000-000075000000}"/>
    <cellStyle name="요약 2 4" xfId="201" xr:uid="{00000000-0005-0000-0000-000076000000}"/>
    <cellStyle name="요약 2 4 2" xfId="238" xr:uid="{00000000-0005-0000-0000-000077000000}"/>
    <cellStyle name="입력 2" xfId="51" xr:uid="{00000000-0005-0000-0000-000078000000}"/>
    <cellStyle name="입력 2 2" xfId="148" xr:uid="{00000000-0005-0000-0000-000079000000}"/>
    <cellStyle name="입력 2 2 2" xfId="169" xr:uid="{00000000-0005-0000-0000-00007A000000}"/>
    <cellStyle name="입력 2 2 2 2" xfId="177" xr:uid="{00000000-0005-0000-0000-00007B000000}"/>
    <cellStyle name="입력 2 2 2 2 2" xfId="228" xr:uid="{00000000-0005-0000-0000-00007C000000}"/>
    <cellStyle name="입력 2 2 2 3" xfId="226" xr:uid="{00000000-0005-0000-0000-00007D000000}"/>
    <cellStyle name="입력 2 2 3" xfId="155" xr:uid="{00000000-0005-0000-0000-00007E000000}"/>
    <cellStyle name="입력 2 2 3 2" xfId="191" xr:uid="{00000000-0005-0000-0000-00007F000000}"/>
    <cellStyle name="입력 2 2 3 3" xfId="213" xr:uid="{00000000-0005-0000-0000-000080000000}"/>
    <cellStyle name="입력 2 2 3 3 2" xfId="244" xr:uid="{00000000-0005-0000-0000-000081000000}"/>
    <cellStyle name="입력 2 2 4" xfId="204" xr:uid="{00000000-0005-0000-0000-000082000000}"/>
    <cellStyle name="입력 2 3" xfId="162" xr:uid="{00000000-0005-0000-0000-000083000000}"/>
    <cellStyle name="입력 2 3 2" xfId="184" xr:uid="{00000000-0005-0000-0000-000084000000}"/>
    <cellStyle name="입력 2 3 3" xfId="219" xr:uid="{00000000-0005-0000-0000-000085000000}"/>
    <cellStyle name="입력 2 3 3 2" xfId="250" xr:uid="{00000000-0005-0000-0000-000086000000}"/>
    <cellStyle name="입력 2 4" xfId="199" xr:uid="{00000000-0005-0000-0000-000087000000}"/>
    <cellStyle name="입력 2 4 2" xfId="236" xr:uid="{00000000-0005-0000-0000-000088000000}"/>
    <cellStyle name="제목 1 2" xfId="52" xr:uid="{00000000-0005-0000-0000-000089000000}"/>
    <cellStyle name="제목 2 2" xfId="53" xr:uid="{00000000-0005-0000-0000-00008A000000}"/>
    <cellStyle name="제목 3 2" xfId="54" xr:uid="{00000000-0005-0000-0000-00008B000000}"/>
    <cellStyle name="제목 4 2" xfId="55" xr:uid="{00000000-0005-0000-0000-00008C000000}"/>
    <cellStyle name="제목 5" xfId="56" xr:uid="{00000000-0005-0000-0000-00008D000000}"/>
    <cellStyle name="좋음 2" xfId="57" xr:uid="{00000000-0005-0000-0000-00008E000000}"/>
    <cellStyle name="출력 2" xfId="58" xr:uid="{00000000-0005-0000-0000-00008F000000}"/>
    <cellStyle name="출력 2 2" xfId="149" xr:uid="{00000000-0005-0000-0000-000090000000}"/>
    <cellStyle name="출력 2 2 2" xfId="170" xr:uid="{00000000-0005-0000-0000-000091000000}"/>
    <cellStyle name="출력 2 2 2 2" xfId="176" xr:uid="{00000000-0005-0000-0000-000092000000}"/>
    <cellStyle name="출력 2 2 2 2 2" xfId="227" xr:uid="{00000000-0005-0000-0000-000093000000}"/>
    <cellStyle name="출력 2 2 3" xfId="154" xr:uid="{00000000-0005-0000-0000-000094000000}"/>
    <cellStyle name="출력 2 2 3 2" xfId="192" xr:uid="{00000000-0005-0000-0000-000095000000}"/>
    <cellStyle name="출력 2 2 3 2 2" xfId="232" xr:uid="{00000000-0005-0000-0000-000096000000}"/>
    <cellStyle name="출력 2 2 3 3" xfId="212" xr:uid="{00000000-0005-0000-0000-000097000000}"/>
    <cellStyle name="출력 2 2 3 3 2" xfId="243" xr:uid="{00000000-0005-0000-0000-000098000000}"/>
    <cellStyle name="출력 2 2 4" xfId="195" xr:uid="{00000000-0005-0000-0000-000099000000}"/>
    <cellStyle name="출력 2 2 4 2" xfId="233" xr:uid="{00000000-0005-0000-0000-00009A000000}"/>
    <cellStyle name="출력 2 3" xfId="160" xr:uid="{00000000-0005-0000-0000-00009B000000}"/>
    <cellStyle name="출력 2 3 2" xfId="186" xr:uid="{00000000-0005-0000-0000-00009C000000}"/>
    <cellStyle name="출력 2 3 2 2" xfId="231" xr:uid="{00000000-0005-0000-0000-00009D000000}"/>
    <cellStyle name="출력 2 3 3" xfId="217" xr:uid="{00000000-0005-0000-0000-00009E000000}"/>
    <cellStyle name="출력 2 3 3 2" xfId="248" xr:uid="{00000000-0005-0000-0000-00009F000000}"/>
    <cellStyle name="출력 2 4" xfId="200" xr:uid="{00000000-0005-0000-0000-0000A0000000}"/>
    <cellStyle name="출력 2 4 2" xfId="237" xr:uid="{00000000-0005-0000-0000-0000A1000000}"/>
    <cellStyle name="콤마 [0]_95" xfId="59" xr:uid="{00000000-0005-0000-0000-0000A2000000}"/>
    <cellStyle name="콤마_95" xfId="60" xr:uid="{00000000-0005-0000-0000-0000A3000000}"/>
    <cellStyle name="표준" xfId="0" builtinId="0"/>
    <cellStyle name="표준 10" xfId="126" xr:uid="{00000000-0005-0000-0000-0000A5000000}"/>
    <cellStyle name="표준 11" xfId="127" xr:uid="{00000000-0005-0000-0000-0000A6000000}"/>
    <cellStyle name="표준 12" xfId="128" xr:uid="{00000000-0005-0000-0000-0000A7000000}"/>
    <cellStyle name="표준 13" xfId="124" xr:uid="{00000000-0005-0000-0000-0000A8000000}"/>
    <cellStyle name="표준 13 2" xfId="133" xr:uid="{00000000-0005-0000-0000-0000A9000000}"/>
    <cellStyle name="표준 14" xfId="134" xr:uid="{00000000-0005-0000-0000-0000AA000000}"/>
    <cellStyle name="표준 15" xfId="123" xr:uid="{00000000-0005-0000-0000-0000AB000000}"/>
    <cellStyle name="표준 16" xfId="137" xr:uid="{00000000-0005-0000-0000-0000AC000000}"/>
    <cellStyle name="표준 17" xfId="2" xr:uid="{00000000-0005-0000-0000-0000AD000000}"/>
    <cellStyle name="표준 17 2" xfId="206" xr:uid="{00000000-0005-0000-0000-0000AE000000}"/>
    <cellStyle name="표준 17 2 2" xfId="254" xr:uid="{7A46F45E-BD12-49E9-AE9F-8C452498836F}"/>
    <cellStyle name="표준 17 3" xfId="253" xr:uid="{39B70CB3-C362-4E7A-9294-EF88F3C93921}"/>
    <cellStyle name="표준 18" xfId="152" xr:uid="{00000000-0005-0000-0000-0000AF000000}"/>
    <cellStyle name="표준 2" xfId="3" xr:uid="{00000000-0005-0000-0000-0000B0000000}"/>
    <cellStyle name="표준 2 10" xfId="88" xr:uid="{00000000-0005-0000-0000-0000B1000000}"/>
    <cellStyle name="표준 2 11" xfId="70" xr:uid="{00000000-0005-0000-0000-0000B2000000}"/>
    <cellStyle name="표준 2 12" xfId="92" xr:uid="{00000000-0005-0000-0000-0000B3000000}"/>
    <cellStyle name="표준 2 13" xfId="71" xr:uid="{00000000-0005-0000-0000-0000B4000000}"/>
    <cellStyle name="표준 2 14" xfId="96" xr:uid="{00000000-0005-0000-0000-0000B5000000}"/>
    <cellStyle name="표준 2 15" xfId="73" xr:uid="{00000000-0005-0000-0000-0000B6000000}"/>
    <cellStyle name="표준 2 16" xfId="100" xr:uid="{00000000-0005-0000-0000-0000B7000000}"/>
    <cellStyle name="표준 2 17" xfId="108" xr:uid="{00000000-0005-0000-0000-0000B8000000}"/>
    <cellStyle name="표준 2 18" xfId="102" xr:uid="{00000000-0005-0000-0000-0000B9000000}"/>
    <cellStyle name="표준 2 19" xfId="105" xr:uid="{00000000-0005-0000-0000-0000BA000000}"/>
    <cellStyle name="표준 2 2" xfId="61" xr:uid="{00000000-0005-0000-0000-0000BB000000}"/>
    <cellStyle name="표준 2 20" xfId="114" xr:uid="{00000000-0005-0000-0000-0000BC000000}"/>
    <cellStyle name="표준 2 21" xfId="103" xr:uid="{00000000-0005-0000-0000-0000BD000000}"/>
    <cellStyle name="표준 2 22" xfId="117" xr:uid="{00000000-0005-0000-0000-0000BE000000}"/>
    <cellStyle name="표준 2 23" xfId="4" xr:uid="{00000000-0005-0000-0000-0000BF000000}"/>
    <cellStyle name="표준 2 23 2" xfId="139" xr:uid="{00000000-0005-0000-0000-0000C0000000}"/>
    <cellStyle name="표준 2 24" xfId="153" xr:uid="{00000000-0005-0000-0000-0000C1000000}"/>
    <cellStyle name="표준 2 3" xfId="64" xr:uid="{00000000-0005-0000-0000-0000C2000000}"/>
    <cellStyle name="표준 2 4" xfId="66" xr:uid="{00000000-0005-0000-0000-0000C3000000}"/>
    <cellStyle name="표준 2 5" xfId="67" xr:uid="{00000000-0005-0000-0000-0000C4000000}"/>
    <cellStyle name="표준 2 6" xfId="78" xr:uid="{00000000-0005-0000-0000-0000C5000000}"/>
    <cellStyle name="표준 2 7" xfId="81" xr:uid="{00000000-0005-0000-0000-0000C6000000}"/>
    <cellStyle name="표준 2 8" xfId="83" xr:uid="{00000000-0005-0000-0000-0000C7000000}"/>
    <cellStyle name="표준 2 9" xfId="74" xr:uid="{00000000-0005-0000-0000-0000C8000000}"/>
    <cellStyle name="표준 3" xfId="63" xr:uid="{00000000-0005-0000-0000-0000C9000000}"/>
    <cellStyle name="표준 3 10" xfId="94" xr:uid="{00000000-0005-0000-0000-0000CA000000}"/>
    <cellStyle name="표준 3 11" xfId="72" xr:uid="{00000000-0005-0000-0000-0000CB000000}"/>
    <cellStyle name="표준 3 12" xfId="98" xr:uid="{00000000-0005-0000-0000-0000CC000000}"/>
    <cellStyle name="표준 3 13" xfId="106" xr:uid="{00000000-0005-0000-0000-0000CD000000}"/>
    <cellStyle name="표준 3 14" xfId="101" xr:uid="{00000000-0005-0000-0000-0000CE000000}"/>
    <cellStyle name="표준 3 15" xfId="110" xr:uid="{00000000-0005-0000-0000-0000CF000000}"/>
    <cellStyle name="표준 3 16" xfId="112" xr:uid="{00000000-0005-0000-0000-0000D0000000}"/>
    <cellStyle name="표준 3 17" xfId="104" xr:uid="{00000000-0005-0000-0000-0000D1000000}"/>
    <cellStyle name="표준 3 18" xfId="116" xr:uid="{00000000-0005-0000-0000-0000D2000000}"/>
    <cellStyle name="표준 3 19" xfId="119" xr:uid="{00000000-0005-0000-0000-0000D3000000}"/>
    <cellStyle name="표준 3 2" xfId="75" xr:uid="{00000000-0005-0000-0000-0000D4000000}"/>
    <cellStyle name="표준 3 20" xfId="140" xr:uid="{00000000-0005-0000-0000-0000D5000000}"/>
    <cellStyle name="표준 3 3" xfId="68" xr:uid="{00000000-0005-0000-0000-0000D6000000}"/>
    <cellStyle name="표준 3 4" xfId="76" xr:uid="{00000000-0005-0000-0000-0000D7000000}"/>
    <cellStyle name="표준 3 5" xfId="79" xr:uid="{00000000-0005-0000-0000-0000D8000000}"/>
    <cellStyle name="표준 3 6" xfId="86" xr:uid="{00000000-0005-0000-0000-0000D9000000}"/>
    <cellStyle name="표준 3 7" xfId="69" xr:uid="{00000000-0005-0000-0000-0000DA000000}"/>
    <cellStyle name="표준 3 8" xfId="90" xr:uid="{00000000-0005-0000-0000-0000DB000000}"/>
    <cellStyle name="표준 3 9" xfId="85" xr:uid="{00000000-0005-0000-0000-0000DC000000}"/>
    <cellStyle name="표준 4" xfId="65" xr:uid="{00000000-0005-0000-0000-0000DD000000}"/>
    <cellStyle name="표준 4 10" xfId="95" xr:uid="{00000000-0005-0000-0000-0000DE000000}"/>
    <cellStyle name="표준 4 11" xfId="97" xr:uid="{00000000-0005-0000-0000-0000DF000000}"/>
    <cellStyle name="표준 4 12" xfId="99" xr:uid="{00000000-0005-0000-0000-0000E0000000}"/>
    <cellStyle name="표준 4 13" xfId="107" xr:uid="{00000000-0005-0000-0000-0000E1000000}"/>
    <cellStyle name="표준 4 14" xfId="109" xr:uid="{00000000-0005-0000-0000-0000E2000000}"/>
    <cellStyle name="표준 4 15" xfId="111" xr:uid="{00000000-0005-0000-0000-0000E3000000}"/>
    <cellStyle name="표준 4 16" xfId="113" xr:uid="{00000000-0005-0000-0000-0000E4000000}"/>
    <cellStyle name="표준 4 17" xfId="115" xr:uid="{00000000-0005-0000-0000-0000E5000000}"/>
    <cellStyle name="표준 4 18" xfId="118" xr:uid="{00000000-0005-0000-0000-0000E6000000}"/>
    <cellStyle name="표준 4 19" xfId="120" xr:uid="{00000000-0005-0000-0000-0000E7000000}"/>
    <cellStyle name="표준 4 2" xfId="77" xr:uid="{00000000-0005-0000-0000-0000E8000000}"/>
    <cellStyle name="표준 4 20" xfId="141" xr:uid="{00000000-0005-0000-0000-0000E9000000}"/>
    <cellStyle name="표준 4 3" xfId="80" xr:uid="{00000000-0005-0000-0000-0000EA000000}"/>
    <cellStyle name="표준 4 4" xfId="82" xr:uid="{00000000-0005-0000-0000-0000EB000000}"/>
    <cellStyle name="표준 4 5" xfId="84" xr:uid="{00000000-0005-0000-0000-0000EC000000}"/>
    <cellStyle name="표준 4 6" xfId="87" xr:uid="{00000000-0005-0000-0000-0000ED000000}"/>
    <cellStyle name="표준 4 7" xfId="89" xr:uid="{00000000-0005-0000-0000-0000EE000000}"/>
    <cellStyle name="표준 4 8" xfId="91" xr:uid="{00000000-0005-0000-0000-0000EF000000}"/>
    <cellStyle name="표준 4 9" xfId="93" xr:uid="{00000000-0005-0000-0000-0000F0000000}"/>
    <cellStyle name="표준 5" xfId="121" xr:uid="{00000000-0005-0000-0000-0000F1000000}"/>
    <cellStyle name="표준 5 2" xfId="135" xr:uid="{00000000-0005-0000-0000-0000F2000000}"/>
    <cellStyle name="표준 5 3" xfId="125" xr:uid="{00000000-0005-0000-0000-0000F3000000}"/>
    <cellStyle name="표준 6" xfId="122" xr:uid="{00000000-0005-0000-0000-0000F4000000}"/>
    <cellStyle name="표준 6 2" xfId="136" xr:uid="{00000000-0005-0000-0000-0000F5000000}"/>
    <cellStyle name="표준 6 3" xfId="129" xr:uid="{00000000-0005-0000-0000-0000F6000000}"/>
    <cellStyle name="표준 7" xfId="130" xr:uid="{00000000-0005-0000-0000-0000F7000000}"/>
    <cellStyle name="표준 7 167" xfId="198" xr:uid="{00000000-0005-0000-0000-0000F8000000}"/>
    <cellStyle name="표준 8" xfId="131" xr:uid="{00000000-0005-0000-0000-0000F9000000}"/>
    <cellStyle name="표준 9" xfId="132" xr:uid="{00000000-0005-0000-0000-0000FA000000}"/>
    <cellStyle name="하이퍼링크 2" xfId="62" xr:uid="{00000000-0005-0000-0000-0000FB000000}"/>
    <cellStyle name="하이퍼링크 2 2" xfId="142" xr:uid="{00000000-0005-0000-0000-0000F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411372</xdr:colOff>
      <xdr:row>29</xdr:row>
      <xdr:rowOff>99704</xdr:rowOff>
    </xdr:from>
    <xdr:to>
      <xdr:col>9</xdr:col>
      <xdr:colOff>179339</xdr:colOff>
      <xdr:row>31</xdr:row>
      <xdr:rowOff>50438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83E7A-0269-4647-ACAD-6D992A8CA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07072" y="6195704"/>
          <a:ext cx="1628517" cy="303159"/>
        </a:xfrm>
        <a:prstGeom prst="rect">
          <a:avLst/>
        </a:prstGeom>
      </xdr:spPr>
    </xdr:pic>
    <xdr:clientData/>
  </xdr:twoCellAnchor>
  <xdr:twoCellAnchor>
    <xdr:from>
      <xdr:col>0</xdr:col>
      <xdr:colOff>173565</xdr:colOff>
      <xdr:row>1</xdr:row>
      <xdr:rowOff>40549</xdr:rowOff>
    </xdr:from>
    <xdr:to>
      <xdr:col>3</xdr:col>
      <xdr:colOff>359651</xdr:colOff>
      <xdr:row>2</xdr:row>
      <xdr:rowOff>130748</xdr:rowOff>
    </xdr:to>
    <xdr:pic>
      <xdr:nvPicPr>
        <xdr:cNvPr id="3" name="_x53216784">
          <a:extLst>
            <a:ext uri="{FF2B5EF4-FFF2-40B4-BE49-F238E27FC236}">
              <a16:creationId xmlns:a16="http://schemas.microsoft.com/office/drawing/2014/main" id="{FF2EB421-F652-4AC9-9BC1-4A249C0B9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73565" y="224699"/>
          <a:ext cx="2033936" cy="306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54532;&#47196;&#51229;&#53944;&#44288;&#47532;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VUS_SERVER01\&#49328;&#47548;&#52397;%20&#54532;&#47196;&#51229;&#53944;\&#52280;&#44256;&#51088;&#47308;\&#44592;&#48152;&#51312;&#49457;3&#45800;&#44228;_&#49328;&#52636;&#47932;\01.&#49324;&#50629;&#44288;&#47532;&#49328;&#52636;&#47932;\00.&#49324;&#50629;&#54408;&#51656;TA\13.&#49328;&#52636;&#47932;&#44288;&#47532;&#45824;&#51109;\03.&#49328;&#47548;&#52397;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AVUS_SERVER01\&#49328;&#47548;&#52397;%20&#54532;&#47196;&#51229;&#53944;\&#52280;&#44256;&#51088;&#47308;\&#44592;&#48152;&#51312;&#49457;3&#45800;&#44228;_&#49328;&#52636;&#47932;\01.&#49324;&#50629;&#44288;&#47532;&#49328;&#52636;&#47932;\00.&#49324;&#50629;&#54408;&#51656;TA\13.&#49328;&#52636;&#47932;&#44288;&#47532;&#45824;&#51109;\03.&#49328;&#47548;&#52397;&#54364;&#51456;&#53596;&#54540;&#47551;\&#49328;&#47548;&#52397;%20&#51088;&#47308;\&#44060;&#48156;&#49328;&#52636;&#47932;(&#54364;&#51456;&#50577;&#49885;)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54532;&#47196;&#51229;&#53944;&#44288;&#47532;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54532;&#47196;&#51229;&#53944;&#44288;&#47532;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&#54532;&#47196;&#51229;&#53944;&#44288;&#47532;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P23"/>
  <sheetViews>
    <sheetView showGridLines="0" view="pageBreakPreview" zoomScaleNormal="100" zoomScaleSheetLayoutView="100" workbookViewId="0">
      <selection activeCell="H16" sqref="H16"/>
    </sheetView>
  </sheetViews>
  <sheetFormatPr defaultColWidth="8.625" defaultRowHeight="12" x14ac:dyDescent="0.3"/>
  <cols>
    <col min="1" max="16" width="8.125" style="34" customWidth="1"/>
    <col min="17" max="16384" width="8.625" style="34"/>
  </cols>
  <sheetData>
    <row r="2" spans="1:16" ht="16.5" x14ac:dyDescent="0.3">
      <c r="B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4" spans="1:16" ht="56.25" customHeight="1" x14ac:dyDescent="0.3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6" ht="26.25" customHeight="1" x14ac:dyDescent="0.3">
      <c r="A5" s="50" t="s">
        <v>47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6.5" customHeight="1" x14ac:dyDescent="0.3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x14ac:dyDescent="0.3">
      <c r="A7" s="52" t="s">
        <v>264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</row>
    <row r="8" spans="1:16" x14ac:dyDescent="0.3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</row>
    <row r="9" spans="1:16" x14ac:dyDescent="0.3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</row>
    <row r="10" spans="1:16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</row>
    <row r="11" spans="1:16" ht="12.75" thickBot="1" x14ac:dyDescent="0.35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</row>
    <row r="12" spans="1:16" ht="12.75" thickTop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1:16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x14ac:dyDescent="0.3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x14ac:dyDescent="0.3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1:16" x14ac:dyDescent="0.3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ht="1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</row>
    <row r="19" spans="1:16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ht="15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</row>
    <row r="21" spans="1:16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ht="12" customHeight="1" x14ac:dyDescent="0.3">
      <c r="A22" s="47">
        <v>45247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</row>
    <row r="23" spans="1:16" ht="12" customHeight="1" x14ac:dyDescent="0.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</sheetData>
  <mergeCells count="6">
    <mergeCell ref="A22:P23"/>
    <mergeCell ref="C4:N4"/>
    <mergeCell ref="A5:P6"/>
    <mergeCell ref="A7:P11"/>
    <mergeCell ref="A18:P18"/>
    <mergeCell ref="A20:P20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N30"/>
  <sheetViews>
    <sheetView showGridLines="0" view="pageBreakPreview" zoomScaleNormal="100" zoomScaleSheetLayoutView="100" workbookViewId="0">
      <selection activeCell="F12" sqref="F12"/>
    </sheetView>
  </sheetViews>
  <sheetFormatPr defaultColWidth="8.625" defaultRowHeight="12" x14ac:dyDescent="0.3"/>
  <cols>
    <col min="1" max="15" width="7.875" style="34" customWidth="1"/>
    <col min="16" max="16" width="8.375" style="34" customWidth="1"/>
    <col min="17" max="16384" width="8.625" style="34"/>
  </cols>
  <sheetData>
    <row r="2" spans="2:14" ht="18.75" customHeight="1" x14ac:dyDescent="0.3">
      <c r="B2" s="28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2:14" ht="17.25" x14ac:dyDescent="0.3">
      <c r="C3" s="63" t="s">
        <v>0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2:14" ht="15" customHeight="1" x14ac:dyDescent="0.3"/>
    <row r="5" spans="2:14" ht="15" customHeight="1" x14ac:dyDescent="0.3">
      <c r="C5" s="37" t="s">
        <v>1</v>
      </c>
      <c r="D5" s="64" t="s">
        <v>2</v>
      </c>
      <c r="E5" s="65"/>
      <c r="F5" s="27" t="s">
        <v>3</v>
      </c>
      <c r="G5" s="35"/>
      <c r="H5" s="35"/>
      <c r="I5" s="35"/>
      <c r="J5" s="35"/>
      <c r="K5" s="35"/>
      <c r="L5" s="37" t="s">
        <v>4</v>
      </c>
      <c r="M5" s="37" t="s">
        <v>5</v>
      </c>
      <c r="N5" s="37" t="s">
        <v>6</v>
      </c>
    </row>
    <row r="6" spans="2:14" ht="15" customHeight="1" x14ac:dyDescent="0.3">
      <c r="C6" s="32">
        <v>0.1</v>
      </c>
      <c r="D6" s="66">
        <v>45243</v>
      </c>
      <c r="E6" s="67"/>
      <c r="F6" s="68" t="s">
        <v>7</v>
      </c>
      <c r="G6" s="69"/>
      <c r="H6" s="69"/>
      <c r="I6" s="69"/>
      <c r="J6" s="69"/>
      <c r="K6" s="70"/>
      <c r="L6" s="32" t="s">
        <v>257</v>
      </c>
      <c r="M6" s="32"/>
      <c r="N6" s="32"/>
    </row>
    <row r="7" spans="2:14" ht="15" customHeight="1" x14ac:dyDescent="0.3">
      <c r="C7" s="31">
        <v>0.7</v>
      </c>
      <c r="D7" s="57">
        <v>45246</v>
      </c>
      <c r="E7" s="58"/>
      <c r="F7" s="59" t="s">
        <v>326</v>
      </c>
      <c r="G7" s="60"/>
      <c r="H7" s="60"/>
      <c r="I7" s="60"/>
      <c r="J7" s="60"/>
      <c r="K7" s="61"/>
      <c r="L7" s="31"/>
      <c r="M7" s="31" t="s">
        <v>327</v>
      </c>
      <c r="N7" s="31"/>
    </row>
    <row r="8" spans="2:14" ht="15" customHeight="1" x14ac:dyDescent="0.3">
      <c r="C8" s="31">
        <v>0.9</v>
      </c>
      <c r="D8" s="57">
        <v>45247</v>
      </c>
      <c r="E8" s="58"/>
      <c r="F8" s="59" t="s">
        <v>328</v>
      </c>
      <c r="G8" s="60"/>
      <c r="H8" s="60"/>
      <c r="I8" s="60"/>
      <c r="J8" s="60"/>
      <c r="K8" s="61"/>
      <c r="L8" s="31"/>
      <c r="M8" s="46" t="s">
        <v>329</v>
      </c>
      <c r="N8" s="31"/>
    </row>
    <row r="9" spans="2:14" ht="15" customHeight="1" x14ac:dyDescent="0.3">
      <c r="C9" s="31"/>
      <c r="D9" s="76"/>
      <c r="E9" s="77"/>
      <c r="F9" s="26"/>
      <c r="G9" s="29"/>
      <c r="H9" s="29"/>
      <c r="I9" s="29"/>
      <c r="J9" s="29"/>
      <c r="K9" s="30"/>
      <c r="L9" s="31"/>
      <c r="M9" s="31"/>
      <c r="N9" s="31"/>
    </row>
    <row r="10" spans="2:14" ht="15" customHeight="1" x14ac:dyDescent="0.3">
      <c r="C10" s="31"/>
      <c r="D10" s="76"/>
      <c r="E10" s="77"/>
      <c r="F10" s="26"/>
      <c r="G10" s="29"/>
      <c r="H10" s="29"/>
      <c r="I10" s="29"/>
      <c r="J10" s="29"/>
      <c r="K10" s="30"/>
      <c r="L10" s="31"/>
      <c r="M10" s="31"/>
      <c r="N10" s="31"/>
    </row>
    <row r="11" spans="2:14" ht="14.45" customHeight="1" x14ac:dyDescent="0.3">
      <c r="C11" s="31"/>
      <c r="D11" s="76"/>
      <c r="E11" s="77"/>
      <c r="F11" s="26"/>
      <c r="G11" s="29"/>
      <c r="H11" s="29"/>
      <c r="I11" s="29"/>
      <c r="J11" s="29"/>
      <c r="K11" s="30"/>
      <c r="L11" s="31"/>
      <c r="M11" s="31"/>
      <c r="N11" s="31"/>
    </row>
    <row r="12" spans="2:14" ht="14.1" customHeight="1" x14ac:dyDescent="0.3">
      <c r="C12" s="31"/>
      <c r="D12" s="76"/>
      <c r="E12" s="77"/>
      <c r="F12" s="26"/>
      <c r="G12" s="29"/>
      <c r="H12" s="29"/>
      <c r="I12" s="29"/>
      <c r="J12" s="29"/>
      <c r="K12" s="30"/>
      <c r="L12" s="31"/>
      <c r="M12" s="31"/>
      <c r="N12" s="31"/>
    </row>
    <row r="13" spans="2:14" ht="16.5" x14ac:dyDescent="0.3">
      <c r="C13" s="31"/>
      <c r="D13" s="76"/>
      <c r="E13" s="77"/>
      <c r="F13" s="26"/>
      <c r="G13" s="29"/>
      <c r="H13" s="29"/>
      <c r="I13" s="29"/>
      <c r="J13" s="29"/>
      <c r="K13" s="30"/>
      <c r="L13" s="31"/>
      <c r="M13" s="31"/>
      <c r="N13" s="31"/>
    </row>
    <row r="14" spans="2:14" ht="15" customHeight="1" x14ac:dyDescent="0.3">
      <c r="C14" s="31"/>
      <c r="D14" s="76"/>
      <c r="E14" s="77"/>
      <c r="F14" s="26"/>
      <c r="G14" s="29"/>
      <c r="H14" s="29"/>
      <c r="I14" s="29"/>
      <c r="J14" s="29"/>
      <c r="K14" s="30"/>
      <c r="L14" s="31"/>
      <c r="M14" s="31"/>
      <c r="N14" s="31"/>
    </row>
    <row r="15" spans="2:14" ht="15" customHeight="1" x14ac:dyDescent="0.3">
      <c r="C15" s="31"/>
      <c r="D15" s="76"/>
      <c r="E15" s="77"/>
      <c r="F15" s="26"/>
      <c r="G15" s="29"/>
      <c r="H15" s="29"/>
      <c r="I15" s="29"/>
      <c r="J15" s="29"/>
      <c r="K15" s="30"/>
      <c r="L15" s="31"/>
      <c r="M15" s="31"/>
      <c r="N15" s="31"/>
    </row>
    <row r="16" spans="2:14" ht="15" customHeight="1" x14ac:dyDescent="0.3">
      <c r="C16" s="31"/>
      <c r="D16" s="71"/>
      <c r="E16" s="72"/>
      <c r="F16" s="73"/>
      <c r="G16" s="74"/>
      <c r="H16" s="74"/>
      <c r="I16" s="74"/>
      <c r="J16" s="74"/>
      <c r="K16" s="75"/>
      <c r="L16" s="31"/>
      <c r="M16" s="31"/>
      <c r="N16" s="31"/>
    </row>
    <row r="17" spans="3:14" ht="15" customHeight="1" x14ac:dyDescent="0.3">
      <c r="C17" s="31"/>
      <c r="D17" s="71"/>
      <c r="E17" s="72"/>
      <c r="F17" s="73"/>
      <c r="G17" s="74"/>
      <c r="H17" s="74"/>
      <c r="I17" s="74"/>
      <c r="J17" s="74"/>
      <c r="K17" s="75"/>
      <c r="L17" s="31"/>
      <c r="M17" s="31"/>
      <c r="N17" s="31"/>
    </row>
    <row r="18" spans="3:14" ht="15" customHeight="1" x14ac:dyDescent="0.3">
      <c r="C18" s="31"/>
      <c r="D18" s="78"/>
      <c r="E18" s="79"/>
      <c r="F18" s="73"/>
      <c r="G18" s="74"/>
      <c r="H18" s="74"/>
      <c r="I18" s="74"/>
      <c r="J18" s="74"/>
      <c r="K18" s="75"/>
      <c r="L18" s="31"/>
      <c r="M18" s="31"/>
      <c r="N18" s="31"/>
    </row>
    <row r="19" spans="3:14" ht="15" customHeight="1" x14ac:dyDescent="0.3">
      <c r="C19" s="31"/>
      <c r="D19" s="71"/>
      <c r="E19" s="72"/>
      <c r="F19" s="73"/>
      <c r="G19" s="74"/>
      <c r="H19" s="74"/>
      <c r="I19" s="74"/>
      <c r="J19" s="74"/>
      <c r="K19" s="75"/>
      <c r="L19" s="31"/>
      <c r="M19" s="31"/>
      <c r="N19" s="31"/>
    </row>
    <row r="20" spans="3:14" ht="15" customHeight="1" x14ac:dyDescent="0.3">
      <c r="C20" s="31"/>
      <c r="D20" s="71"/>
      <c r="E20" s="72"/>
      <c r="F20" s="73"/>
      <c r="G20" s="74"/>
      <c r="H20" s="74"/>
      <c r="I20" s="74"/>
      <c r="J20" s="74"/>
      <c r="K20" s="75"/>
      <c r="L20" s="31"/>
      <c r="M20" s="31"/>
      <c r="N20" s="31"/>
    </row>
    <row r="21" spans="3:14" ht="15" customHeight="1" x14ac:dyDescent="0.3">
      <c r="C21" s="31"/>
      <c r="D21" s="71"/>
      <c r="E21" s="72"/>
      <c r="F21" s="73"/>
      <c r="G21" s="74"/>
      <c r="H21" s="74"/>
      <c r="I21" s="74"/>
      <c r="J21" s="74"/>
      <c r="K21" s="75"/>
      <c r="L21" s="31"/>
      <c r="M21" s="31"/>
      <c r="N21" s="31"/>
    </row>
    <row r="22" spans="3:14" ht="15" customHeight="1" x14ac:dyDescent="0.3">
      <c r="C22" s="31"/>
      <c r="D22" s="71"/>
      <c r="E22" s="72"/>
      <c r="F22" s="73"/>
      <c r="G22" s="74"/>
      <c r="H22" s="74"/>
      <c r="I22" s="74"/>
      <c r="J22" s="74"/>
      <c r="K22" s="75"/>
      <c r="L22" s="31"/>
      <c r="M22" s="31"/>
      <c r="N22" s="31"/>
    </row>
    <row r="23" spans="3:14" ht="15" customHeight="1" x14ac:dyDescent="0.3">
      <c r="C23" s="31"/>
      <c r="D23" s="71"/>
      <c r="E23" s="72"/>
      <c r="F23" s="73"/>
      <c r="G23" s="74"/>
      <c r="H23" s="74"/>
      <c r="I23" s="74"/>
      <c r="J23" s="74"/>
      <c r="K23" s="75"/>
      <c r="L23" s="31"/>
      <c r="M23" s="31"/>
      <c r="N23" s="31"/>
    </row>
    <row r="24" spans="3:14" ht="15" customHeight="1" x14ac:dyDescent="0.3">
      <c r="C24" s="31"/>
      <c r="D24" s="71"/>
      <c r="E24" s="72"/>
      <c r="F24" s="73"/>
      <c r="G24" s="74"/>
      <c r="H24" s="74"/>
      <c r="I24" s="74"/>
      <c r="J24" s="74"/>
      <c r="K24" s="75"/>
      <c r="L24" s="31"/>
      <c r="M24" s="31"/>
      <c r="N24" s="31"/>
    </row>
    <row r="25" spans="3:14" ht="15" customHeight="1" x14ac:dyDescent="0.3">
      <c r="C25" s="31"/>
      <c r="D25" s="71"/>
      <c r="E25" s="72"/>
      <c r="F25" s="73"/>
      <c r="G25" s="74"/>
      <c r="H25" s="74"/>
      <c r="I25" s="74"/>
      <c r="J25" s="74"/>
      <c r="K25" s="75"/>
      <c r="L25" s="31"/>
      <c r="M25" s="31"/>
      <c r="N25" s="31"/>
    </row>
    <row r="26" spans="3:14" ht="15" customHeight="1" x14ac:dyDescent="0.3">
      <c r="C26" s="31"/>
      <c r="D26" s="71"/>
      <c r="E26" s="72"/>
      <c r="F26" s="73"/>
      <c r="G26" s="74"/>
      <c r="H26" s="74"/>
      <c r="I26" s="74"/>
      <c r="J26" s="74"/>
      <c r="K26" s="75"/>
      <c r="L26" s="31"/>
      <c r="M26" s="31"/>
      <c r="N26" s="31"/>
    </row>
    <row r="27" spans="3:14" ht="15" customHeight="1" x14ac:dyDescent="0.3">
      <c r="C27" s="31"/>
      <c r="D27" s="71"/>
      <c r="E27" s="72"/>
      <c r="F27" s="73"/>
      <c r="G27" s="74"/>
      <c r="H27" s="74"/>
      <c r="I27" s="74"/>
      <c r="J27" s="74"/>
      <c r="K27" s="75"/>
      <c r="L27" s="31"/>
      <c r="M27" s="31"/>
      <c r="N27" s="31"/>
    </row>
    <row r="28" spans="3:14" ht="15" customHeight="1" x14ac:dyDescent="0.3">
      <c r="C28" s="31"/>
      <c r="D28" s="71"/>
      <c r="E28" s="72"/>
      <c r="F28" s="73"/>
      <c r="G28" s="74"/>
      <c r="H28" s="74"/>
      <c r="I28" s="74"/>
      <c r="J28" s="74"/>
      <c r="K28" s="75"/>
      <c r="L28" s="31"/>
      <c r="M28" s="31"/>
      <c r="N28" s="31"/>
    </row>
    <row r="29" spans="3:14" ht="15" customHeight="1" x14ac:dyDescent="0.3">
      <c r="C29" s="31"/>
      <c r="D29" s="71"/>
      <c r="E29" s="72"/>
      <c r="F29" s="73"/>
      <c r="G29" s="74"/>
      <c r="H29" s="74"/>
      <c r="I29" s="74"/>
      <c r="J29" s="74"/>
      <c r="K29" s="75"/>
      <c r="L29" s="31"/>
      <c r="M29" s="31"/>
      <c r="N29" s="31"/>
    </row>
    <row r="30" spans="3:14" ht="15" customHeight="1" x14ac:dyDescent="0.3">
      <c r="C30" s="31"/>
      <c r="D30" s="71"/>
      <c r="E30" s="72"/>
      <c r="F30" s="73"/>
      <c r="G30" s="74"/>
      <c r="H30" s="74"/>
      <c r="I30" s="74"/>
      <c r="J30" s="74"/>
      <c r="K30" s="75"/>
      <c r="L30" s="31"/>
      <c r="M30" s="31"/>
      <c r="N30" s="31"/>
    </row>
  </sheetData>
  <mergeCells count="46">
    <mergeCell ref="D30:E30"/>
    <mergeCell ref="F30:K30"/>
    <mergeCell ref="D27:E27"/>
    <mergeCell ref="F27:K27"/>
    <mergeCell ref="D28:E28"/>
    <mergeCell ref="F28:K28"/>
    <mergeCell ref="D29:E29"/>
    <mergeCell ref="F29:K29"/>
    <mergeCell ref="D24:E24"/>
    <mergeCell ref="F24:K24"/>
    <mergeCell ref="D25:E25"/>
    <mergeCell ref="F25:K25"/>
    <mergeCell ref="D26:E26"/>
    <mergeCell ref="F26:K26"/>
    <mergeCell ref="D21:E21"/>
    <mergeCell ref="F21:K21"/>
    <mergeCell ref="D22:E22"/>
    <mergeCell ref="F22:K22"/>
    <mergeCell ref="D23:E23"/>
    <mergeCell ref="F23:K23"/>
    <mergeCell ref="D18:E18"/>
    <mergeCell ref="F18:K18"/>
    <mergeCell ref="D19:E19"/>
    <mergeCell ref="F19:K19"/>
    <mergeCell ref="D20:E20"/>
    <mergeCell ref="F20:K20"/>
    <mergeCell ref="D17:E17"/>
    <mergeCell ref="F17:K1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F16:K16"/>
    <mergeCell ref="F8:K8"/>
    <mergeCell ref="D7:E7"/>
    <mergeCell ref="F7:K7"/>
    <mergeCell ref="C2:N2"/>
    <mergeCell ref="C3:N3"/>
    <mergeCell ref="D5:E5"/>
    <mergeCell ref="D6:E6"/>
    <mergeCell ref="F6:K6"/>
  </mergeCells>
  <phoneticPr fontId="2" type="noConversion"/>
  <printOptions horizontalCentered="1" verticalCentered="1"/>
  <pageMargins left="0.23622047244094491" right="0.23622047244094491" top="0.59055118110236227" bottom="0.39370078740157483" header="0.19685039370078741" footer="0.19685039370078741"/>
  <pageSetup paperSize="9" orientation="landscape" horizontalDpi="300" verticalDpi="300" r:id="rId1"/>
  <headerFooter>
    <oddHeader>&amp;L지역문화통합정보시스템 구축 3단계&amp;R단위테스트결과서</oddHeader>
    <oddFooter xml:space="preserve">&amp;L&amp;G&amp;R&amp;G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C58"/>
  <sheetViews>
    <sheetView view="pageBreakPreview" zoomScale="55" zoomScaleNormal="70" zoomScaleSheetLayoutView="55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N3" sqref="N3:P4"/>
    </sheetView>
  </sheetViews>
  <sheetFormatPr defaultColWidth="9" defaultRowHeight="16.5" x14ac:dyDescent="0.3"/>
  <cols>
    <col min="1" max="1" width="7.125" bestFit="1" customWidth="1"/>
    <col min="2" max="2" width="17.375" customWidth="1"/>
    <col min="3" max="3" width="16.875" style="12" bestFit="1" customWidth="1"/>
    <col min="4" max="4" width="15.375" customWidth="1"/>
    <col min="5" max="5" width="17.75" customWidth="1"/>
    <col min="6" max="6" width="17.375" customWidth="1"/>
    <col min="7" max="7" width="43.375" bestFit="1" customWidth="1"/>
    <col min="8" max="8" width="37.25" customWidth="1"/>
    <col min="9" max="9" width="8.625" customWidth="1"/>
    <col min="10" max="10" width="12.375" style="1" customWidth="1"/>
    <col min="11" max="13" width="12.375" customWidth="1"/>
    <col min="14" max="15" width="13" bestFit="1" customWidth="1"/>
    <col min="16" max="16" width="17.375" style="22" customWidth="1"/>
    <col min="17" max="17" width="8.625" style="13" customWidth="1"/>
    <col min="18" max="18" width="12.25" bestFit="1" customWidth="1"/>
    <col min="19" max="22" width="12.375" customWidth="1"/>
    <col min="23" max="24" width="13" bestFit="1" customWidth="1"/>
    <col min="25" max="25" width="17.375" style="12" customWidth="1"/>
    <col min="27" max="27" width="17.375" customWidth="1"/>
  </cols>
  <sheetData>
    <row r="1" spans="1:29" x14ac:dyDescent="0.3">
      <c r="A1" s="81"/>
      <c r="B1" s="81"/>
      <c r="C1" s="81"/>
      <c r="AA1" s="2"/>
    </row>
    <row r="2" spans="1:29" x14ac:dyDescent="0.3">
      <c r="A2" s="80" t="s">
        <v>8</v>
      </c>
      <c r="B2" s="80" t="s">
        <v>9</v>
      </c>
      <c r="C2" s="80" t="s">
        <v>10</v>
      </c>
      <c r="D2" s="80" t="s">
        <v>11</v>
      </c>
      <c r="E2" s="80" t="s">
        <v>12</v>
      </c>
      <c r="F2" s="80" t="s">
        <v>13</v>
      </c>
      <c r="G2" s="80" t="s">
        <v>14</v>
      </c>
      <c r="H2" s="80" t="s">
        <v>15</v>
      </c>
      <c r="I2" s="88" t="s">
        <v>17</v>
      </c>
      <c r="J2" s="89"/>
      <c r="K2" s="89"/>
      <c r="L2" s="89"/>
      <c r="M2" s="89"/>
      <c r="N2" s="89"/>
      <c r="O2" s="89"/>
      <c r="P2" s="89"/>
      <c r="Q2" s="90"/>
      <c r="R2" s="80" t="s">
        <v>18</v>
      </c>
      <c r="S2" s="80"/>
      <c r="T2" s="80"/>
      <c r="U2" s="80"/>
      <c r="V2" s="80"/>
      <c r="W2" s="80"/>
      <c r="X2" s="80"/>
      <c r="Y2" s="80"/>
      <c r="Z2" s="80"/>
      <c r="AA2" s="80" t="s">
        <v>19</v>
      </c>
    </row>
    <row r="3" spans="1:29" x14ac:dyDescent="0.3">
      <c r="A3" s="80"/>
      <c r="B3" s="80"/>
      <c r="C3" s="80"/>
      <c r="D3" s="80"/>
      <c r="E3" s="80"/>
      <c r="F3" s="80"/>
      <c r="G3" s="80"/>
      <c r="H3" s="80"/>
      <c r="I3" s="87" t="s">
        <v>20</v>
      </c>
      <c r="J3" s="88" t="s">
        <v>21</v>
      </c>
      <c r="K3" s="90"/>
      <c r="L3" s="88" t="s">
        <v>22</v>
      </c>
      <c r="M3" s="90"/>
      <c r="N3" s="88" t="s">
        <v>16</v>
      </c>
      <c r="O3" s="89"/>
      <c r="P3" s="90"/>
      <c r="Q3" s="82" t="s">
        <v>24</v>
      </c>
      <c r="R3" s="80" t="s">
        <v>25</v>
      </c>
      <c r="S3" s="80" t="s">
        <v>21</v>
      </c>
      <c r="T3" s="80"/>
      <c r="U3" s="80" t="s">
        <v>22</v>
      </c>
      <c r="V3" s="80"/>
      <c r="W3" s="88" t="s">
        <v>16</v>
      </c>
      <c r="X3" s="89"/>
      <c r="Y3" s="90"/>
      <c r="Z3" s="82" t="s">
        <v>24</v>
      </c>
      <c r="AA3" s="80"/>
    </row>
    <row r="4" spans="1:29" x14ac:dyDescent="0.3">
      <c r="A4" s="80"/>
      <c r="B4" s="80"/>
      <c r="C4" s="80"/>
      <c r="D4" s="80"/>
      <c r="E4" s="80"/>
      <c r="F4" s="80"/>
      <c r="G4" s="80"/>
      <c r="H4" s="80"/>
      <c r="I4" s="92"/>
      <c r="J4" s="3" t="s">
        <v>26</v>
      </c>
      <c r="K4" s="21" t="s">
        <v>27</v>
      </c>
      <c r="L4" s="21" t="s">
        <v>26</v>
      </c>
      <c r="M4" s="21" t="s">
        <v>27</v>
      </c>
      <c r="N4" s="45" t="s">
        <v>42</v>
      </c>
      <c r="O4" s="45" t="s">
        <v>43</v>
      </c>
      <c r="P4" s="21" t="s">
        <v>23</v>
      </c>
      <c r="Q4" s="82"/>
      <c r="R4" s="80"/>
      <c r="S4" s="21" t="s">
        <v>26</v>
      </c>
      <c r="T4" s="21" t="s">
        <v>27</v>
      </c>
      <c r="U4" s="21" t="s">
        <v>26</v>
      </c>
      <c r="V4" s="21" t="s">
        <v>27</v>
      </c>
      <c r="W4" s="45" t="s">
        <v>42</v>
      </c>
      <c r="X4" s="45" t="s">
        <v>43</v>
      </c>
      <c r="Y4" s="21" t="s">
        <v>23</v>
      </c>
      <c r="Z4" s="82"/>
      <c r="AA4" s="80"/>
    </row>
    <row r="5" spans="1:29" ht="99" x14ac:dyDescent="0.3">
      <c r="A5" s="4" t="s">
        <v>44</v>
      </c>
      <c r="B5" s="5" t="s">
        <v>265</v>
      </c>
      <c r="C5" s="6" t="s">
        <v>28</v>
      </c>
      <c r="D5" s="39" t="s">
        <v>266</v>
      </c>
      <c r="E5" s="39" t="s">
        <v>40</v>
      </c>
      <c r="F5" s="7" t="s">
        <v>37</v>
      </c>
      <c r="G5" s="8" t="s">
        <v>267</v>
      </c>
      <c r="H5" s="24" t="s">
        <v>268</v>
      </c>
      <c r="I5" s="4" t="s">
        <v>269</v>
      </c>
      <c r="J5" s="10">
        <v>45243</v>
      </c>
      <c r="K5" s="10">
        <v>45244</v>
      </c>
      <c r="L5" s="10">
        <v>45243</v>
      </c>
      <c r="M5" s="10">
        <v>45244</v>
      </c>
      <c r="N5" s="9">
        <v>56207</v>
      </c>
      <c r="O5" s="9">
        <v>56207</v>
      </c>
      <c r="P5" s="43" t="s">
        <v>252</v>
      </c>
      <c r="Q5" s="25" t="s">
        <v>250</v>
      </c>
      <c r="R5" s="4" t="s">
        <v>270</v>
      </c>
      <c r="S5" s="10">
        <v>45246</v>
      </c>
      <c r="T5" s="10">
        <v>45247</v>
      </c>
      <c r="U5" s="10">
        <v>45246</v>
      </c>
      <c r="V5" s="10">
        <v>45247</v>
      </c>
      <c r="W5" s="9">
        <v>56207</v>
      </c>
      <c r="X5" s="9">
        <v>56207</v>
      </c>
      <c r="Y5" s="42" t="s">
        <v>254</v>
      </c>
      <c r="Z5" s="11" t="s">
        <v>250</v>
      </c>
      <c r="AA5" s="8"/>
      <c r="AB5" t="str">
        <f>MID(G5,7,30)</f>
        <v>T_OD_BLDN_FIART_PRDC_INFO_N</v>
      </c>
      <c r="AC5" t="str">
        <f>"SELECT '"&amp;G5&amp;"' AS JOB_ID, COUNT(1) FROM "&amp;AB5&amp;" UNION ALL"</f>
        <v>SELECT 'JOB_I_T_OD_BLDN_FIART_PRDC_INFO_N' AS JOB_ID, COUNT(1) FROM T_OD_BLDN_FIART_PRDC_INFO_N UNION ALL</v>
      </c>
    </row>
    <row r="6" spans="1:29" ht="99" x14ac:dyDescent="0.3">
      <c r="A6" s="4" t="s">
        <v>44</v>
      </c>
      <c r="B6" s="5" t="s">
        <v>208</v>
      </c>
      <c r="C6" s="6" t="s">
        <v>28</v>
      </c>
      <c r="D6" s="39" t="s">
        <v>266</v>
      </c>
      <c r="E6" s="39" t="s">
        <v>40</v>
      </c>
      <c r="F6" s="7" t="s">
        <v>37</v>
      </c>
      <c r="G6" s="8" t="s">
        <v>271</v>
      </c>
      <c r="H6" s="24" t="s">
        <v>268</v>
      </c>
      <c r="I6" s="4" t="s">
        <v>269</v>
      </c>
      <c r="J6" s="10">
        <v>45243</v>
      </c>
      <c r="K6" s="10">
        <v>45244</v>
      </c>
      <c r="L6" s="10">
        <v>45243</v>
      </c>
      <c r="M6" s="10">
        <v>45244</v>
      </c>
      <c r="N6" s="9">
        <v>24805</v>
      </c>
      <c r="O6" s="9">
        <v>24805</v>
      </c>
      <c r="P6" s="43" t="s">
        <v>252</v>
      </c>
      <c r="Q6" s="25" t="s">
        <v>250</v>
      </c>
      <c r="R6" s="4" t="s">
        <v>270</v>
      </c>
      <c r="S6" s="10">
        <v>45246</v>
      </c>
      <c r="T6" s="10">
        <v>45247</v>
      </c>
      <c r="U6" s="10">
        <v>45246</v>
      </c>
      <c r="V6" s="10">
        <v>45247</v>
      </c>
      <c r="W6" s="9">
        <v>24805</v>
      </c>
      <c r="X6" s="9">
        <v>24805</v>
      </c>
      <c r="Y6" s="42" t="s">
        <v>254</v>
      </c>
      <c r="Z6" s="11" t="s">
        <v>250</v>
      </c>
      <c r="AA6" s="8"/>
      <c r="AB6" t="str">
        <f>MID(G6,7,30)</f>
        <v>T_OD_BSCS_LIFE_ROP_CTMR_STS_N</v>
      </c>
      <c r="AC6" t="str">
        <f>"SELECT '"&amp;G6&amp;"' AS JOB_ID, COUNT(1) FROM "&amp;AB6&amp;" UNION ALL"</f>
        <v>SELECT 'JOB_I_T_OD_BSCS_LIFE_ROP_CTMR_STS_N' AS JOB_ID, COUNT(1) FROM T_OD_BSCS_LIFE_ROP_CTMR_STS_N UNION ALL</v>
      </c>
    </row>
    <row r="7" spans="1:29" ht="99" x14ac:dyDescent="0.3">
      <c r="A7" s="4" t="s">
        <v>44</v>
      </c>
      <c r="B7" s="5" t="s">
        <v>209</v>
      </c>
      <c r="C7" s="6" t="s">
        <v>28</v>
      </c>
      <c r="D7" s="39" t="s">
        <v>266</v>
      </c>
      <c r="E7" s="39" t="s">
        <v>40</v>
      </c>
      <c r="F7" s="7" t="s">
        <v>37</v>
      </c>
      <c r="G7" s="8" t="s">
        <v>272</v>
      </c>
      <c r="H7" s="24" t="s">
        <v>268</v>
      </c>
      <c r="I7" s="4" t="s">
        <v>269</v>
      </c>
      <c r="J7" s="10">
        <v>45243</v>
      </c>
      <c r="K7" s="10">
        <v>45244</v>
      </c>
      <c r="L7" s="10">
        <v>45243</v>
      </c>
      <c r="M7" s="10">
        <v>45244</v>
      </c>
      <c r="N7" s="9">
        <v>86313</v>
      </c>
      <c r="O7" s="9">
        <v>86313</v>
      </c>
      <c r="P7" s="43" t="s">
        <v>252</v>
      </c>
      <c r="Q7" s="25" t="s">
        <v>250</v>
      </c>
      <c r="R7" s="4" t="s">
        <v>270</v>
      </c>
      <c r="S7" s="10">
        <v>45246</v>
      </c>
      <c r="T7" s="10">
        <v>45247</v>
      </c>
      <c r="U7" s="10">
        <v>45246</v>
      </c>
      <c r="V7" s="10">
        <v>45247</v>
      </c>
      <c r="W7" s="9">
        <v>86313</v>
      </c>
      <c r="X7" s="9">
        <v>86313</v>
      </c>
      <c r="Y7" s="42" t="s">
        <v>254</v>
      </c>
      <c r="Z7" s="11" t="s">
        <v>250</v>
      </c>
      <c r="AA7" s="8"/>
      <c r="AB7" t="str">
        <f>MID(G7,7,30)</f>
        <v>T_OD_CLTR_ART_ORGN_INFO_N</v>
      </c>
      <c r="AC7" t="str">
        <f>"SELECT '"&amp;G7&amp;"' AS JOB_ID, COUNT(1) FROM "&amp;AB7&amp;" UNION ALL"</f>
        <v>SELECT 'JOB_I_T_OD_CLTR_ART_ORGN_INFO_N' AS JOB_ID, COUNT(1) FROM T_OD_CLTR_ART_ORGN_INFO_N UNION ALL</v>
      </c>
    </row>
    <row r="8" spans="1:29" ht="99" x14ac:dyDescent="0.3">
      <c r="A8" s="4" t="s">
        <v>44</v>
      </c>
      <c r="B8" s="5" t="s">
        <v>210</v>
      </c>
      <c r="C8" s="6" t="s">
        <v>28</v>
      </c>
      <c r="D8" s="39" t="s">
        <v>266</v>
      </c>
      <c r="E8" s="39" t="s">
        <v>40</v>
      </c>
      <c r="F8" s="7" t="s">
        <v>37</v>
      </c>
      <c r="G8" s="8" t="s">
        <v>273</v>
      </c>
      <c r="H8" s="24" t="s">
        <v>268</v>
      </c>
      <c r="I8" s="4" t="s">
        <v>269</v>
      </c>
      <c r="J8" s="10">
        <v>45243</v>
      </c>
      <c r="K8" s="10">
        <v>45244</v>
      </c>
      <c r="L8" s="10">
        <v>45243</v>
      </c>
      <c r="M8" s="10">
        <v>45244</v>
      </c>
      <c r="N8" s="9">
        <v>7170</v>
      </c>
      <c r="O8" s="9">
        <v>7170</v>
      </c>
      <c r="P8" s="43" t="s">
        <v>252</v>
      </c>
      <c r="Q8" s="25" t="s">
        <v>250</v>
      </c>
      <c r="R8" s="4" t="s">
        <v>270</v>
      </c>
      <c r="S8" s="10">
        <v>45246</v>
      </c>
      <c r="T8" s="10">
        <v>45247</v>
      </c>
      <c r="U8" s="10">
        <v>45246</v>
      </c>
      <c r="V8" s="10">
        <v>45247</v>
      </c>
      <c r="W8" s="9">
        <v>7170</v>
      </c>
      <c r="X8" s="9">
        <v>7170</v>
      </c>
      <c r="Y8" s="42" t="s">
        <v>254</v>
      </c>
      <c r="Z8" s="11" t="s">
        <v>250</v>
      </c>
      <c r="AA8" s="8"/>
      <c r="AB8" t="str">
        <f>MID(G8,7,30)</f>
        <v>T_OD_CLTR_PLNG_CNTNS_INFO_N</v>
      </c>
      <c r="AC8" t="str">
        <f>"SELECT '"&amp;G8&amp;"' AS JOB_ID, COUNT(1) FROM "&amp;AB8&amp;" UNION ALL"</f>
        <v>SELECT 'JOB_I_T_OD_CLTR_PLNG_CNTNS_INFO_N' AS JOB_ID, COUNT(1) FROM T_OD_CLTR_PLNG_CNTNS_INFO_N UNION ALL</v>
      </c>
    </row>
    <row r="9" spans="1:29" ht="99" x14ac:dyDescent="0.3">
      <c r="A9" s="4" t="s">
        <v>44</v>
      </c>
      <c r="B9" s="5" t="s">
        <v>211</v>
      </c>
      <c r="C9" s="6" t="s">
        <v>28</v>
      </c>
      <c r="D9" s="39" t="s">
        <v>266</v>
      </c>
      <c r="E9" s="39" t="s">
        <v>40</v>
      </c>
      <c r="F9" s="7" t="s">
        <v>37</v>
      </c>
      <c r="G9" s="8" t="s">
        <v>274</v>
      </c>
      <c r="H9" s="24" t="s">
        <v>268</v>
      </c>
      <c r="I9" s="4" t="s">
        <v>269</v>
      </c>
      <c r="J9" s="10">
        <v>45243</v>
      </c>
      <c r="K9" s="10">
        <v>45244</v>
      </c>
      <c r="L9" s="10">
        <v>45243</v>
      </c>
      <c r="M9" s="10">
        <v>45244</v>
      </c>
      <c r="N9" s="9">
        <v>18307</v>
      </c>
      <c r="O9" s="9">
        <v>18307</v>
      </c>
      <c r="P9" s="43" t="s">
        <v>252</v>
      </c>
      <c r="Q9" s="25" t="s">
        <v>250</v>
      </c>
      <c r="R9" s="4" t="s">
        <v>270</v>
      </c>
      <c r="S9" s="10">
        <v>45246</v>
      </c>
      <c r="T9" s="10">
        <v>45247</v>
      </c>
      <c r="U9" s="10">
        <v>45246</v>
      </c>
      <c r="V9" s="10">
        <v>45247</v>
      </c>
      <c r="W9" s="9">
        <v>18307</v>
      </c>
      <c r="X9" s="9">
        <v>18307</v>
      </c>
      <c r="Y9" s="42" t="s">
        <v>254</v>
      </c>
      <c r="Z9" s="11" t="s">
        <v>250</v>
      </c>
      <c r="AA9" s="8"/>
      <c r="AB9" t="str">
        <f>MID(G9,7,30)</f>
        <v>T_OD_CTY_PARK_INFO_N</v>
      </c>
      <c r="AC9" t="str">
        <f>"SELECT '"&amp;G9&amp;"' AS JOB_ID, COUNT(1) FROM "&amp;AB9&amp;" UNION ALL"</f>
        <v>SELECT 'JOB_I_T_OD_CTY_PARK_INFO_N' AS JOB_ID, COUNT(1) FROM T_OD_CTY_PARK_INFO_N UNION ALL</v>
      </c>
    </row>
    <row r="10" spans="1:29" ht="99" x14ac:dyDescent="0.3">
      <c r="A10" s="4" t="s">
        <v>44</v>
      </c>
      <c r="B10" s="5" t="s">
        <v>212</v>
      </c>
      <c r="C10" s="6" t="s">
        <v>28</v>
      </c>
      <c r="D10" s="39" t="s">
        <v>266</v>
      </c>
      <c r="E10" s="39" t="s">
        <v>40</v>
      </c>
      <c r="F10" s="7" t="s">
        <v>37</v>
      </c>
      <c r="G10" s="8" t="s">
        <v>275</v>
      </c>
      <c r="H10" s="24" t="s">
        <v>268</v>
      </c>
      <c r="I10" s="4" t="s">
        <v>269</v>
      </c>
      <c r="J10" s="10">
        <v>45243</v>
      </c>
      <c r="K10" s="10">
        <v>45244</v>
      </c>
      <c r="L10" s="10">
        <v>45243</v>
      </c>
      <c r="M10" s="10">
        <v>45244</v>
      </c>
      <c r="N10" s="9">
        <v>113000</v>
      </c>
      <c r="O10" s="9">
        <v>113000</v>
      </c>
      <c r="P10" s="43" t="s">
        <v>252</v>
      </c>
      <c r="Q10" s="25" t="s">
        <v>250</v>
      </c>
      <c r="R10" s="4" t="s">
        <v>270</v>
      </c>
      <c r="S10" s="10">
        <v>45246</v>
      </c>
      <c r="T10" s="10">
        <v>45247</v>
      </c>
      <c r="U10" s="10">
        <v>45246</v>
      </c>
      <c r="V10" s="10">
        <v>45247</v>
      </c>
      <c r="W10" s="9">
        <v>113000</v>
      </c>
      <c r="X10" s="9">
        <v>113000</v>
      </c>
      <c r="Y10" s="42" t="s">
        <v>254</v>
      </c>
      <c r="Z10" s="11" t="s">
        <v>250</v>
      </c>
      <c r="AA10" s="8"/>
      <c r="AB10" t="str">
        <f>MID(G10,7,30)</f>
        <v>T_OD_DSPN_AMNTL_INFO_N</v>
      </c>
      <c r="AC10" t="str">
        <f>"SELECT '"&amp;G10&amp;"' AS JOB_ID, COUNT(1) FROM "&amp;AB10&amp;" UNION ALL"</f>
        <v>SELECT 'JOB_I_T_OD_DSPN_AMNTL_INFO_N' AS JOB_ID, COUNT(1) FROM T_OD_DSPN_AMNTL_INFO_N UNION ALL</v>
      </c>
    </row>
    <row r="11" spans="1:29" ht="99" x14ac:dyDescent="0.3">
      <c r="A11" s="4" t="s">
        <v>44</v>
      </c>
      <c r="B11" s="5" t="s">
        <v>213</v>
      </c>
      <c r="C11" s="6" t="s">
        <v>28</v>
      </c>
      <c r="D11" s="39" t="s">
        <v>266</v>
      </c>
      <c r="E11" s="39" t="s">
        <v>40</v>
      </c>
      <c r="F11" s="7" t="s">
        <v>37</v>
      </c>
      <c r="G11" s="8" t="s">
        <v>276</v>
      </c>
      <c r="H11" s="24" t="s">
        <v>268</v>
      </c>
      <c r="I11" s="4" t="s">
        <v>269</v>
      </c>
      <c r="J11" s="10">
        <v>45243</v>
      </c>
      <c r="K11" s="10">
        <v>45244</v>
      </c>
      <c r="L11" s="10">
        <v>45243</v>
      </c>
      <c r="M11" s="10">
        <v>45244</v>
      </c>
      <c r="N11" s="9">
        <v>2434</v>
      </c>
      <c r="O11" s="9">
        <v>2434</v>
      </c>
      <c r="P11" s="43" t="s">
        <v>252</v>
      </c>
      <c r="Q11" s="25" t="s">
        <v>250</v>
      </c>
      <c r="R11" s="4" t="s">
        <v>270</v>
      </c>
      <c r="S11" s="10">
        <v>45246</v>
      </c>
      <c r="T11" s="10">
        <v>45247</v>
      </c>
      <c r="U11" s="10">
        <v>45246</v>
      </c>
      <c r="V11" s="10">
        <v>45247</v>
      </c>
      <c r="W11" s="9">
        <v>2434</v>
      </c>
      <c r="X11" s="9">
        <v>2434</v>
      </c>
      <c r="Y11" s="42" t="s">
        <v>254</v>
      </c>
      <c r="Z11" s="11" t="s">
        <v>250</v>
      </c>
      <c r="AA11" s="8"/>
      <c r="AB11" t="str">
        <f>MID(G11,7,30)</f>
        <v>T_OD_FMFSVL_EXPN_VLG_INFO_N</v>
      </c>
      <c r="AC11" t="str">
        <f>"SELECT '"&amp;G11&amp;"' AS JOB_ID, COUNT(1) FROM "&amp;AB11&amp;" UNION ALL"</f>
        <v>SELECT 'JOB_I_T_OD_FMFSVL_EXPN_VLG_INFO_N' AS JOB_ID, COUNT(1) FROM T_OD_FMFSVL_EXPN_VLG_INFO_N UNION ALL</v>
      </c>
    </row>
    <row r="12" spans="1:29" ht="99" x14ac:dyDescent="0.3">
      <c r="A12" s="4" t="s">
        <v>44</v>
      </c>
      <c r="B12" s="5" t="s">
        <v>214</v>
      </c>
      <c r="C12" s="6" t="s">
        <v>28</v>
      </c>
      <c r="D12" s="39" t="s">
        <v>266</v>
      </c>
      <c r="E12" s="39" t="s">
        <v>40</v>
      </c>
      <c r="F12" s="7" t="s">
        <v>37</v>
      </c>
      <c r="G12" s="8" t="s">
        <v>277</v>
      </c>
      <c r="H12" s="24" t="s">
        <v>268</v>
      </c>
      <c r="I12" s="4" t="s">
        <v>269</v>
      </c>
      <c r="J12" s="10">
        <v>45243</v>
      </c>
      <c r="K12" s="10">
        <v>45244</v>
      </c>
      <c r="L12" s="10">
        <v>45243</v>
      </c>
      <c r="M12" s="10">
        <v>45244</v>
      </c>
      <c r="N12" s="9">
        <v>70</v>
      </c>
      <c r="O12" s="9">
        <v>70</v>
      </c>
      <c r="P12" s="43" t="s">
        <v>252</v>
      </c>
      <c r="Q12" s="25" t="s">
        <v>250</v>
      </c>
      <c r="R12" s="4" t="s">
        <v>270</v>
      </c>
      <c r="S12" s="10">
        <v>45246</v>
      </c>
      <c r="T12" s="10">
        <v>45247</v>
      </c>
      <c r="U12" s="10">
        <v>45246</v>
      </c>
      <c r="V12" s="10">
        <v>45247</v>
      </c>
      <c r="W12" s="9">
        <v>70</v>
      </c>
      <c r="X12" s="9">
        <v>70</v>
      </c>
      <c r="Y12" s="42" t="s">
        <v>254</v>
      </c>
      <c r="Z12" s="11" t="s">
        <v>250</v>
      </c>
      <c r="AA12" s="8"/>
      <c r="AB12" t="str">
        <f>MID(G12,7,30)</f>
        <v>T_OD_GROWT_PROM_RGN_INFO_N</v>
      </c>
      <c r="AC12" t="str">
        <f>"SELECT '"&amp;G12&amp;"' AS JOB_ID, COUNT(1) FROM "&amp;AB12&amp;" UNION ALL"</f>
        <v>SELECT 'JOB_I_T_OD_GROWT_PROM_RGN_INFO_N' AS JOB_ID, COUNT(1) FROM T_OD_GROWT_PROM_RGN_INFO_N UNION ALL</v>
      </c>
    </row>
    <row r="13" spans="1:29" ht="99" x14ac:dyDescent="0.3">
      <c r="A13" s="4" t="s">
        <v>44</v>
      </c>
      <c r="B13" s="5" t="s">
        <v>215</v>
      </c>
      <c r="C13" s="6" t="s">
        <v>28</v>
      </c>
      <c r="D13" s="39" t="s">
        <v>266</v>
      </c>
      <c r="E13" s="39" t="s">
        <v>40</v>
      </c>
      <c r="F13" s="7" t="s">
        <v>37</v>
      </c>
      <c r="G13" s="8" t="s">
        <v>278</v>
      </c>
      <c r="H13" s="24" t="s">
        <v>268</v>
      </c>
      <c r="I13" s="4" t="s">
        <v>269</v>
      </c>
      <c r="J13" s="10">
        <v>45243</v>
      </c>
      <c r="K13" s="10">
        <v>45244</v>
      </c>
      <c r="L13" s="10">
        <v>45243</v>
      </c>
      <c r="M13" s="10">
        <v>45244</v>
      </c>
      <c r="N13" s="9">
        <v>2605</v>
      </c>
      <c r="O13" s="9">
        <v>2605</v>
      </c>
      <c r="P13" s="43" t="s">
        <v>252</v>
      </c>
      <c r="Q13" s="25" t="s">
        <v>250</v>
      </c>
      <c r="R13" s="4" t="s">
        <v>270</v>
      </c>
      <c r="S13" s="10">
        <v>45246</v>
      </c>
      <c r="T13" s="10">
        <v>45247</v>
      </c>
      <c r="U13" s="10">
        <v>45246</v>
      </c>
      <c r="V13" s="10">
        <v>45247</v>
      </c>
      <c r="W13" s="9">
        <v>2605</v>
      </c>
      <c r="X13" s="9">
        <v>2605</v>
      </c>
      <c r="Y13" s="42" t="s">
        <v>254</v>
      </c>
      <c r="Z13" s="11" t="s">
        <v>250</v>
      </c>
      <c r="AA13" s="8"/>
      <c r="AB13" t="str">
        <f>MID(G13,7,30)</f>
        <v>T_OD_INLN_LBRRY_INFO_N</v>
      </c>
      <c r="AC13" t="str">
        <f>"SELECT '"&amp;G13&amp;"' AS JOB_ID, COUNT(1) FROM "&amp;AB13&amp;" UNION ALL"</f>
        <v>SELECT 'JOB_I_T_OD_INLN_LBRRY_INFO_N' AS JOB_ID, COUNT(1) FROM T_OD_INLN_LBRRY_INFO_N UNION ALL</v>
      </c>
    </row>
    <row r="14" spans="1:29" ht="99" x14ac:dyDescent="0.3">
      <c r="A14" s="4" t="s">
        <v>44</v>
      </c>
      <c r="B14" s="5" t="s">
        <v>216</v>
      </c>
      <c r="C14" s="6" t="s">
        <v>28</v>
      </c>
      <c r="D14" s="39" t="s">
        <v>266</v>
      </c>
      <c r="E14" s="39" t="s">
        <v>40</v>
      </c>
      <c r="F14" s="7" t="s">
        <v>37</v>
      </c>
      <c r="G14" s="8" t="s">
        <v>279</v>
      </c>
      <c r="H14" s="24" t="s">
        <v>268</v>
      </c>
      <c r="I14" s="4" t="s">
        <v>269</v>
      </c>
      <c r="J14" s="10">
        <v>45243</v>
      </c>
      <c r="K14" s="10">
        <v>45244</v>
      </c>
      <c r="L14" s="10">
        <v>45243</v>
      </c>
      <c r="M14" s="10">
        <v>45244</v>
      </c>
      <c r="N14" s="9">
        <v>967684</v>
      </c>
      <c r="O14" s="9">
        <v>967684</v>
      </c>
      <c r="P14" s="43" t="s">
        <v>252</v>
      </c>
      <c r="Q14" s="25" t="s">
        <v>250</v>
      </c>
      <c r="R14" s="4" t="s">
        <v>270</v>
      </c>
      <c r="S14" s="10">
        <v>45246</v>
      </c>
      <c r="T14" s="10">
        <v>45247</v>
      </c>
      <c r="U14" s="10">
        <v>45246</v>
      </c>
      <c r="V14" s="10">
        <v>45247</v>
      </c>
      <c r="W14" s="9">
        <v>967684</v>
      </c>
      <c r="X14" s="9">
        <v>967684</v>
      </c>
      <c r="Y14" s="42" t="s">
        <v>254</v>
      </c>
      <c r="Z14" s="11" t="s">
        <v>250</v>
      </c>
      <c r="AA14" s="8"/>
      <c r="AB14" t="str">
        <f>MID(G14,7,30)</f>
        <v>T_OD_LCCL_CLCTN_DATA_N</v>
      </c>
      <c r="AC14" t="str">
        <f>"SELECT '"&amp;G14&amp;"' AS JOB_ID, COUNT(1) FROM "&amp;AB14&amp;" UNION ALL"</f>
        <v>SELECT 'JOB_I_T_OD_LCCL_CLCTN_DATA_N' AS JOB_ID, COUNT(1) FROM T_OD_LCCL_CLCTN_DATA_N UNION ALL</v>
      </c>
    </row>
    <row r="15" spans="1:29" ht="99" x14ac:dyDescent="0.3">
      <c r="A15" s="4" t="s">
        <v>44</v>
      </c>
      <c r="B15" s="5" t="s">
        <v>217</v>
      </c>
      <c r="C15" s="6" t="s">
        <v>28</v>
      </c>
      <c r="D15" s="39" t="s">
        <v>266</v>
      </c>
      <c r="E15" s="39" t="s">
        <v>40</v>
      </c>
      <c r="F15" s="7" t="s">
        <v>37</v>
      </c>
      <c r="G15" s="8" t="s">
        <v>280</v>
      </c>
      <c r="H15" s="24" t="s">
        <v>268</v>
      </c>
      <c r="I15" s="4" t="s">
        <v>269</v>
      </c>
      <c r="J15" s="10">
        <v>45243</v>
      </c>
      <c r="K15" s="10">
        <v>45244</v>
      </c>
      <c r="L15" s="10">
        <v>45243</v>
      </c>
      <c r="M15" s="10">
        <v>45244</v>
      </c>
      <c r="N15" s="9">
        <v>307</v>
      </c>
      <c r="O15" s="9">
        <v>307</v>
      </c>
      <c r="P15" s="43" t="s">
        <v>252</v>
      </c>
      <c r="Q15" s="25" t="s">
        <v>250</v>
      </c>
      <c r="R15" s="4" t="s">
        <v>270</v>
      </c>
      <c r="S15" s="10">
        <v>45246</v>
      </c>
      <c r="T15" s="10">
        <v>45247</v>
      </c>
      <c r="U15" s="10">
        <v>45246</v>
      </c>
      <c r="V15" s="10">
        <v>45247</v>
      </c>
      <c r="W15" s="9">
        <v>307</v>
      </c>
      <c r="X15" s="9">
        <v>307</v>
      </c>
      <c r="Y15" s="42" t="s">
        <v>254</v>
      </c>
      <c r="Z15" s="11" t="s">
        <v>250</v>
      </c>
      <c r="AA15" s="8"/>
      <c r="AB15" t="str">
        <f>MID(G15,7,30)</f>
        <v>T_OD_LCCL_LINK_BUS_INFO_N</v>
      </c>
      <c r="AC15" t="str">
        <f>"SELECT '"&amp;G15&amp;"' AS JOB_ID, COUNT(1) FROM "&amp;AB15&amp;" UNION ALL"</f>
        <v>SELECT 'JOB_I_T_OD_LCCL_LINK_BUS_INFO_N' AS JOB_ID, COUNT(1) FROM T_OD_LCCL_LINK_BUS_INFO_N UNION ALL</v>
      </c>
    </row>
    <row r="16" spans="1:29" ht="99" x14ac:dyDescent="0.3">
      <c r="A16" s="4" t="s">
        <v>44</v>
      </c>
      <c r="B16" s="5" t="s">
        <v>218</v>
      </c>
      <c r="C16" s="6" t="s">
        <v>28</v>
      </c>
      <c r="D16" s="39" t="s">
        <v>266</v>
      </c>
      <c r="E16" s="39" t="s">
        <v>40</v>
      </c>
      <c r="F16" s="7" t="s">
        <v>37</v>
      </c>
      <c r="G16" s="8" t="s">
        <v>281</v>
      </c>
      <c r="H16" s="24" t="s">
        <v>268</v>
      </c>
      <c r="I16" s="4" t="s">
        <v>269</v>
      </c>
      <c r="J16" s="10">
        <v>45243</v>
      </c>
      <c r="K16" s="10">
        <v>45244</v>
      </c>
      <c r="L16" s="10">
        <v>45243</v>
      </c>
      <c r="M16" s="10">
        <v>45244</v>
      </c>
      <c r="N16" s="9">
        <v>676</v>
      </c>
      <c r="O16" s="9">
        <v>676</v>
      </c>
      <c r="P16" s="43" t="s">
        <v>252</v>
      </c>
      <c r="Q16" s="25" t="s">
        <v>250</v>
      </c>
      <c r="R16" s="4" t="s">
        <v>270</v>
      </c>
      <c r="S16" s="10">
        <v>45246</v>
      </c>
      <c r="T16" s="10">
        <v>45247</v>
      </c>
      <c r="U16" s="10">
        <v>45246</v>
      </c>
      <c r="V16" s="10">
        <v>45247</v>
      </c>
      <c r="W16" s="9">
        <v>676</v>
      </c>
      <c r="X16" s="9">
        <v>676</v>
      </c>
      <c r="Y16" s="42" t="s">
        <v>254</v>
      </c>
      <c r="Z16" s="11" t="s">
        <v>250</v>
      </c>
      <c r="AA16" s="8"/>
      <c r="AB16" t="str">
        <f>MID(G16,7,30)</f>
        <v>T_OD_LCCL_VRT_INFO_N</v>
      </c>
      <c r="AC16" t="str">
        <f>"SELECT '"&amp;G16&amp;"' AS JOB_ID, COUNT(1) FROM "&amp;AB16&amp;" UNION ALL"</f>
        <v>SELECT 'JOB_I_T_OD_LCCL_VRT_INFO_N' AS JOB_ID, COUNT(1) FROM T_OD_LCCL_VRT_INFO_N UNION ALL</v>
      </c>
    </row>
    <row r="17" spans="1:29" ht="99" x14ac:dyDescent="0.3">
      <c r="A17" s="4" t="s">
        <v>44</v>
      </c>
      <c r="B17" s="5" t="s">
        <v>219</v>
      </c>
      <c r="C17" s="6" t="s">
        <v>28</v>
      </c>
      <c r="D17" s="39" t="s">
        <v>266</v>
      </c>
      <c r="E17" s="39" t="s">
        <v>40</v>
      </c>
      <c r="F17" s="7" t="s">
        <v>37</v>
      </c>
      <c r="G17" s="8" t="s">
        <v>282</v>
      </c>
      <c r="H17" s="24" t="s">
        <v>268</v>
      </c>
      <c r="I17" s="4" t="s">
        <v>269</v>
      </c>
      <c r="J17" s="10">
        <v>45243</v>
      </c>
      <c r="K17" s="10">
        <v>45244</v>
      </c>
      <c r="L17" s="10">
        <v>45243</v>
      </c>
      <c r="M17" s="10">
        <v>45244</v>
      </c>
      <c r="N17" s="9">
        <v>484</v>
      </c>
      <c r="O17" s="9">
        <v>484</v>
      </c>
      <c r="P17" s="43" t="s">
        <v>252</v>
      </c>
      <c r="Q17" s="25" t="s">
        <v>250</v>
      </c>
      <c r="R17" s="4" t="s">
        <v>270</v>
      </c>
      <c r="S17" s="10">
        <v>45246</v>
      </c>
      <c r="T17" s="10">
        <v>45247</v>
      </c>
      <c r="U17" s="10">
        <v>45246</v>
      </c>
      <c r="V17" s="10">
        <v>45247</v>
      </c>
      <c r="W17" s="9">
        <v>484</v>
      </c>
      <c r="X17" s="9">
        <v>484</v>
      </c>
      <c r="Y17" s="42" t="s">
        <v>254</v>
      </c>
      <c r="Z17" s="11" t="s">
        <v>250</v>
      </c>
      <c r="AA17" s="8"/>
      <c r="AB17" t="str">
        <f>MID(G17,7,30)</f>
        <v>T_OD_LIFE_WEAK_RGN_INFO_N</v>
      </c>
      <c r="AC17" t="str">
        <f>"SELECT '"&amp;G17&amp;"' AS JOB_ID, COUNT(1) FROM "&amp;AB17&amp;" UNION ALL"</f>
        <v>SELECT 'JOB_I_T_OD_LIFE_WEAK_RGN_INFO_N' AS JOB_ID, COUNT(1) FROM T_OD_LIFE_WEAK_RGN_INFO_N UNION ALL</v>
      </c>
    </row>
    <row r="18" spans="1:29" ht="99" x14ac:dyDescent="0.3">
      <c r="A18" s="4" t="s">
        <v>44</v>
      </c>
      <c r="B18" s="5" t="s">
        <v>220</v>
      </c>
      <c r="C18" s="6" t="s">
        <v>28</v>
      </c>
      <c r="D18" s="39" t="s">
        <v>266</v>
      </c>
      <c r="E18" s="39" t="s">
        <v>40</v>
      </c>
      <c r="F18" s="7" t="s">
        <v>37</v>
      </c>
      <c r="G18" s="8" t="s">
        <v>283</v>
      </c>
      <c r="H18" s="24" t="s">
        <v>268</v>
      </c>
      <c r="I18" s="4" t="s">
        <v>269</v>
      </c>
      <c r="J18" s="10">
        <v>45243</v>
      </c>
      <c r="K18" s="10">
        <v>45244</v>
      </c>
      <c r="L18" s="10">
        <v>45243</v>
      </c>
      <c r="M18" s="10">
        <v>45244</v>
      </c>
      <c r="N18" s="9">
        <v>4954</v>
      </c>
      <c r="O18" s="9">
        <v>4954</v>
      </c>
      <c r="P18" s="43" t="s">
        <v>252</v>
      </c>
      <c r="Q18" s="25" t="s">
        <v>250</v>
      </c>
      <c r="R18" s="4" t="s">
        <v>270</v>
      </c>
      <c r="S18" s="10">
        <v>45246</v>
      </c>
      <c r="T18" s="10">
        <v>45247</v>
      </c>
      <c r="U18" s="10">
        <v>45246</v>
      </c>
      <c r="V18" s="10">
        <v>45247</v>
      </c>
      <c r="W18" s="9">
        <v>4954</v>
      </c>
      <c r="X18" s="9">
        <v>4954</v>
      </c>
      <c r="Y18" s="42" t="s">
        <v>254</v>
      </c>
      <c r="Z18" s="11" t="s">
        <v>250</v>
      </c>
      <c r="AA18" s="8"/>
      <c r="AB18" t="str">
        <f>MID(G18,7,30)</f>
        <v>T_OD_LSTM_CAMP_FCLT_INFO_N</v>
      </c>
      <c r="AC18" t="str">
        <f>"SELECT '"&amp;G18&amp;"' AS JOB_ID, COUNT(1) FROM "&amp;AB18&amp;" UNION ALL"</f>
        <v>SELECT 'JOB_I_T_OD_LSTM_CAMP_FCLT_INFO_N' AS JOB_ID, COUNT(1) FROM T_OD_LSTM_CAMP_FCLT_INFO_N UNION ALL</v>
      </c>
    </row>
    <row r="19" spans="1:29" ht="99" x14ac:dyDescent="0.3">
      <c r="A19" s="4" t="s">
        <v>44</v>
      </c>
      <c r="B19" s="5" t="s">
        <v>221</v>
      </c>
      <c r="C19" s="6" t="s">
        <v>28</v>
      </c>
      <c r="D19" s="39" t="s">
        <v>266</v>
      </c>
      <c r="E19" s="39" t="s">
        <v>40</v>
      </c>
      <c r="F19" s="7" t="s">
        <v>37</v>
      </c>
      <c r="G19" s="8" t="s">
        <v>284</v>
      </c>
      <c r="H19" s="24" t="s">
        <v>268</v>
      </c>
      <c r="I19" s="4" t="s">
        <v>269</v>
      </c>
      <c r="J19" s="10">
        <v>45243</v>
      </c>
      <c r="K19" s="10">
        <v>45244</v>
      </c>
      <c r="L19" s="10">
        <v>45243</v>
      </c>
      <c r="M19" s="10">
        <v>45244</v>
      </c>
      <c r="N19" s="9">
        <v>49074</v>
      </c>
      <c r="O19" s="9">
        <v>49074</v>
      </c>
      <c r="P19" s="43" t="s">
        <v>252</v>
      </c>
      <c r="Q19" s="25" t="s">
        <v>250</v>
      </c>
      <c r="R19" s="4" t="s">
        <v>270</v>
      </c>
      <c r="S19" s="10">
        <v>45246</v>
      </c>
      <c r="T19" s="10">
        <v>45247</v>
      </c>
      <c r="U19" s="10">
        <v>45246</v>
      </c>
      <c r="V19" s="10">
        <v>45247</v>
      </c>
      <c r="W19" s="9">
        <v>49074</v>
      </c>
      <c r="X19" s="9">
        <v>49074</v>
      </c>
      <c r="Y19" s="42" t="s">
        <v>254</v>
      </c>
      <c r="Z19" s="11" t="s">
        <v>250</v>
      </c>
      <c r="AA19" s="8"/>
      <c r="AB19" t="str">
        <f>MID(G19,7,30)</f>
        <v>T_OD_LSTM_LSR_FCLT_INFO_N</v>
      </c>
      <c r="AC19" t="str">
        <f>"SELECT '"&amp;G19&amp;"' AS JOB_ID, COUNT(1) FROM "&amp;AB19&amp;" UNION ALL"</f>
        <v>SELECT 'JOB_I_T_OD_LSTM_LSR_FCLT_INFO_N' AS JOB_ID, COUNT(1) FROM T_OD_LSTM_LSR_FCLT_INFO_N UNION ALL</v>
      </c>
    </row>
    <row r="20" spans="1:29" ht="99" x14ac:dyDescent="0.3">
      <c r="A20" s="4" t="s">
        <v>44</v>
      </c>
      <c r="B20" s="5" t="s">
        <v>222</v>
      </c>
      <c r="C20" s="6" t="s">
        <v>28</v>
      </c>
      <c r="D20" s="39" t="s">
        <v>266</v>
      </c>
      <c r="E20" s="39" t="s">
        <v>40</v>
      </c>
      <c r="F20" s="7" t="s">
        <v>37</v>
      </c>
      <c r="G20" s="8" t="s">
        <v>285</v>
      </c>
      <c r="H20" s="24" t="s">
        <v>268</v>
      </c>
      <c r="I20" s="4" t="s">
        <v>269</v>
      </c>
      <c r="J20" s="10">
        <v>45243</v>
      </c>
      <c r="K20" s="10">
        <v>45244</v>
      </c>
      <c r="L20" s="10">
        <v>45243</v>
      </c>
      <c r="M20" s="10">
        <v>45244</v>
      </c>
      <c r="N20" s="9">
        <v>4547</v>
      </c>
      <c r="O20" s="9">
        <v>4547</v>
      </c>
      <c r="P20" s="43" t="s">
        <v>252</v>
      </c>
      <c r="Q20" s="25" t="s">
        <v>250</v>
      </c>
      <c r="R20" s="4" t="s">
        <v>270</v>
      </c>
      <c r="S20" s="10">
        <v>45246</v>
      </c>
      <c r="T20" s="10">
        <v>45247</v>
      </c>
      <c r="U20" s="10">
        <v>45246</v>
      </c>
      <c r="V20" s="10">
        <v>45247</v>
      </c>
      <c r="W20" s="9">
        <v>4547</v>
      </c>
      <c r="X20" s="9">
        <v>4547</v>
      </c>
      <c r="Y20" s="42" t="s">
        <v>254</v>
      </c>
      <c r="Z20" s="11" t="s">
        <v>250</v>
      </c>
      <c r="AA20" s="8"/>
      <c r="AB20" t="str">
        <f>MID(G20,7,30)</f>
        <v>T_OD_NTPL_CLTR_REMN_INFO_N</v>
      </c>
      <c r="AC20" t="str">
        <f>"SELECT '"&amp;G20&amp;"' AS JOB_ID, COUNT(1) FROM "&amp;AB20&amp;" UNION ALL"</f>
        <v>SELECT 'JOB_I_T_OD_NTPL_CLTR_REMN_INFO_N' AS JOB_ID, COUNT(1) FROM T_OD_NTPL_CLTR_REMN_INFO_N UNION ALL</v>
      </c>
    </row>
    <row r="21" spans="1:29" ht="99" x14ac:dyDescent="0.3">
      <c r="A21" s="4" t="s">
        <v>44</v>
      </c>
      <c r="B21" s="5" t="s">
        <v>223</v>
      </c>
      <c r="C21" s="6" t="s">
        <v>28</v>
      </c>
      <c r="D21" s="39" t="s">
        <v>266</v>
      </c>
      <c r="E21" s="39" t="s">
        <v>40</v>
      </c>
      <c r="F21" s="7" t="s">
        <v>37</v>
      </c>
      <c r="G21" s="8" t="s">
        <v>286</v>
      </c>
      <c r="H21" s="24" t="s">
        <v>268</v>
      </c>
      <c r="I21" s="4" t="s">
        <v>269</v>
      </c>
      <c r="J21" s="10">
        <v>45243</v>
      </c>
      <c r="K21" s="10">
        <v>45244</v>
      </c>
      <c r="L21" s="10">
        <v>45243</v>
      </c>
      <c r="M21" s="10">
        <v>45244</v>
      </c>
      <c r="N21" s="9">
        <v>166</v>
      </c>
      <c r="O21" s="9">
        <v>166</v>
      </c>
      <c r="P21" s="43" t="s">
        <v>252</v>
      </c>
      <c r="Q21" s="25" t="s">
        <v>250</v>
      </c>
      <c r="R21" s="4" t="s">
        <v>270</v>
      </c>
      <c r="S21" s="10">
        <v>45246</v>
      </c>
      <c r="T21" s="10">
        <v>45247</v>
      </c>
      <c r="U21" s="10">
        <v>45246</v>
      </c>
      <c r="V21" s="10">
        <v>45247</v>
      </c>
      <c r="W21" s="9">
        <v>166</v>
      </c>
      <c r="X21" s="9">
        <v>166</v>
      </c>
      <c r="Y21" s="42" t="s">
        <v>254</v>
      </c>
      <c r="Z21" s="11" t="s">
        <v>250</v>
      </c>
      <c r="AA21" s="8"/>
      <c r="AB21" t="str">
        <f>MID(G21,7,30)</f>
        <v>T_OD_PBIST_MSM_CERT_INFO_N</v>
      </c>
      <c r="AC21" t="str">
        <f>"SELECT '"&amp;G21&amp;"' AS JOB_ID, COUNT(1) FROM "&amp;AB21&amp;" UNION ALL"</f>
        <v>SELECT 'JOB_I_T_OD_PBIST_MSM_CERT_INFO_N' AS JOB_ID, COUNT(1) FROM T_OD_PBIST_MSM_CERT_INFO_N UNION ALL</v>
      </c>
    </row>
    <row r="22" spans="1:29" ht="99" x14ac:dyDescent="0.3">
      <c r="A22" s="4" t="s">
        <v>44</v>
      </c>
      <c r="B22" s="5" t="s">
        <v>224</v>
      </c>
      <c r="C22" s="6" t="s">
        <v>28</v>
      </c>
      <c r="D22" s="39" t="s">
        <v>266</v>
      </c>
      <c r="E22" s="39" t="s">
        <v>40</v>
      </c>
      <c r="F22" s="7" t="s">
        <v>37</v>
      </c>
      <c r="G22" s="8" t="s">
        <v>287</v>
      </c>
      <c r="H22" s="24" t="s">
        <v>268</v>
      </c>
      <c r="I22" s="4" t="s">
        <v>269</v>
      </c>
      <c r="J22" s="10">
        <v>45243</v>
      </c>
      <c r="K22" s="10">
        <v>45244</v>
      </c>
      <c r="L22" s="10">
        <v>45243</v>
      </c>
      <c r="M22" s="10">
        <v>45244</v>
      </c>
      <c r="N22" s="9">
        <v>7118</v>
      </c>
      <c r="O22" s="9">
        <v>7118</v>
      </c>
      <c r="P22" s="43" t="s">
        <v>252</v>
      </c>
      <c r="Q22" s="25" t="s">
        <v>250</v>
      </c>
      <c r="R22" s="4" t="s">
        <v>270</v>
      </c>
      <c r="S22" s="10">
        <v>45246</v>
      </c>
      <c r="T22" s="10">
        <v>45247</v>
      </c>
      <c r="U22" s="10">
        <v>45246</v>
      </c>
      <c r="V22" s="10">
        <v>45247</v>
      </c>
      <c r="W22" s="9">
        <v>7118</v>
      </c>
      <c r="X22" s="9">
        <v>7118</v>
      </c>
      <c r="Y22" s="42" t="s">
        <v>254</v>
      </c>
      <c r="Z22" s="11" t="s">
        <v>250</v>
      </c>
      <c r="AA22" s="8"/>
      <c r="AB22" t="str">
        <f>MID(G22,7,30)</f>
        <v>T_OD_PBLC_FCLT_OPEN_INFO_N</v>
      </c>
      <c r="AC22" t="str">
        <f>"SELECT '"&amp;G22&amp;"' AS JOB_ID, COUNT(1) FROM "&amp;AB22&amp;" UNION ALL"</f>
        <v>SELECT 'JOB_I_T_OD_PBLC_FCLT_OPEN_INFO_N' AS JOB_ID, COUNT(1) FROM T_OD_PBLC_FCLT_OPEN_INFO_N UNION ALL</v>
      </c>
    </row>
    <row r="23" spans="1:29" ht="99" x14ac:dyDescent="0.3">
      <c r="A23" s="4" t="s">
        <v>44</v>
      </c>
      <c r="B23" s="5" t="s">
        <v>225</v>
      </c>
      <c r="C23" s="6" t="s">
        <v>28</v>
      </c>
      <c r="D23" s="39" t="s">
        <v>266</v>
      </c>
      <c r="E23" s="39" t="s">
        <v>40</v>
      </c>
      <c r="F23" s="7" t="s">
        <v>37</v>
      </c>
      <c r="G23" s="8" t="s">
        <v>288</v>
      </c>
      <c r="H23" s="24" t="s">
        <v>268</v>
      </c>
      <c r="I23" s="4" t="s">
        <v>269</v>
      </c>
      <c r="J23" s="10">
        <v>45243</v>
      </c>
      <c r="K23" s="10">
        <v>45244</v>
      </c>
      <c r="L23" s="10">
        <v>45243</v>
      </c>
      <c r="M23" s="10">
        <v>45244</v>
      </c>
      <c r="N23" s="9">
        <v>10066338</v>
      </c>
      <c r="O23" s="9">
        <v>10066338</v>
      </c>
      <c r="P23" s="43" t="s">
        <v>252</v>
      </c>
      <c r="Q23" s="25" t="s">
        <v>250</v>
      </c>
      <c r="R23" s="4" t="s">
        <v>270</v>
      </c>
      <c r="S23" s="10">
        <v>45246</v>
      </c>
      <c r="T23" s="10">
        <v>45247</v>
      </c>
      <c r="U23" s="10">
        <v>45246</v>
      </c>
      <c r="V23" s="10">
        <v>45247</v>
      </c>
      <c r="W23" s="9">
        <v>10066338</v>
      </c>
      <c r="X23" s="9">
        <v>10066338</v>
      </c>
      <c r="Y23" s="42" t="s">
        <v>254</v>
      </c>
      <c r="Z23" s="11" t="s">
        <v>250</v>
      </c>
      <c r="AA23" s="8"/>
      <c r="AB23" t="str">
        <f>MID(G23,7,30)</f>
        <v>T_OD_RGN_PLTN_MVMN_STS_N</v>
      </c>
      <c r="AC23" t="str">
        <f>"SELECT '"&amp;G23&amp;"' AS JOB_ID, COUNT(1) FROM "&amp;AB23&amp;" UNION ALL"</f>
        <v>SELECT 'JOB_P_T_OD_RGN_PLTN_MVMN_STS_N' AS JOB_ID, COUNT(1) FROM T_OD_RGN_PLTN_MVMN_STS_N UNION ALL</v>
      </c>
    </row>
    <row r="24" spans="1:29" ht="99" x14ac:dyDescent="0.3">
      <c r="A24" s="4" t="s">
        <v>44</v>
      </c>
      <c r="B24" s="5" t="s">
        <v>226</v>
      </c>
      <c r="C24" s="6" t="s">
        <v>28</v>
      </c>
      <c r="D24" s="39" t="s">
        <v>266</v>
      </c>
      <c r="E24" s="39" t="s">
        <v>40</v>
      </c>
      <c r="F24" s="7" t="s">
        <v>37</v>
      </c>
      <c r="G24" s="8" t="s">
        <v>289</v>
      </c>
      <c r="H24" s="24" t="s">
        <v>268</v>
      </c>
      <c r="I24" s="4" t="s">
        <v>269</v>
      </c>
      <c r="J24" s="10">
        <v>45243</v>
      </c>
      <c r="K24" s="10">
        <v>45244</v>
      </c>
      <c r="L24" s="10">
        <v>45243</v>
      </c>
      <c r="M24" s="10">
        <v>45244</v>
      </c>
      <c r="N24" s="9">
        <v>1407</v>
      </c>
      <c r="O24" s="9">
        <v>1407</v>
      </c>
      <c r="P24" s="43" t="s">
        <v>252</v>
      </c>
      <c r="Q24" s="25" t="s">
        <v>250</v>
      </c>
      <c r="R24" s="4" t="s">
        <v>270</v>
      </c>
      <c r="S24" s="10">
        <v>45246</v>
      </c>
      <c r="T24" s="10">
        <v>45247</v>
      </c>
      <c r="U24" s="10">
        <v>45246</v>
      </c>
      <c r="V24" s="10">
        <v>45247</v>
      </c>
      <c r="W24" s="9">
        <v>1407</v>
      </c>
      <c r="X24" s="9">
        <v>1407</v>
      </c>
      <c r="Y24" s="42" t="s">
        <v>254</v>
      </c>
      <c r="Z24" s="11" t="s">
        <v>250</v>
      </c>
      <c r="AA24" s="8"/>
      <c r="AB24" t="str">
        <f>MID(G24,7,30)</f>
        <v>T_OD_RGN_RUCO_SPPR_INFO_N</v>
      </c>
      <c r="AC24" t="str">
        <f>"SELECT '"&amp;G24&amp;"' AS JOB_ID, COUNT(1) FROM "&amp;AB24&amp;" UNION ALL"</f>
        <v>SELECT 'JOB_I_T_OD_RGN_RUCO_SPPR_INFO_N' AS JOB_ID, COUNT(1) FROM T_OD_RGN_RUCO_SPPR_INFO_N UNION ALL</v>
      </c>
    </row>
    <row r="25" spans="1:29" ht="99" x14ac:dyDescent="0.3">
      <c r="A25" s="4" t="s">
        <v>44</v>
      </c>
      <c r="B25" s="5" t="s">
        <v>227</v>
      </c>
      <c r="C25" s="6" t="s">
        <v>28</v>
      </c>
      <c r="D25" s="39" t="s">
        <v>266</v>
      </c>
      <c r="E25" s="39" t="s">
        <v>40</v>
      </c>
      <c r="F25" s="7" t="s">
        <v>37</v>
      </c>
      <c r="G25" s="8" t="s">
        <v>290</v>
      </c>
      <c r="H25" s="24" t="s">
        <v>268</v>
      </c>
      <c r="I25" s="4" t="s">
        <v>269</v>
      </c>
      <c r="J25" s="10">
        <v>45243</v>
      </c>
      <c r="K25" s="10">
        <v>45244</v>
      </c>
      <c r="L25" s="10">
        <v>45243</v>
      </c>
      <c r="M25" s="10">
        <v>45244</v>
      </c>
      <c r="N25" s="9">
        <v>37967</v>
      </c>
      <c r="O25" s="9">
        <v>37967</v>
      </c>
      <c r="P25" s="43" t="s">
        <v>252</v>
      </c>
      <c r="Q25" s="25" t="s">
        <v>250</v>
      </c>
      <c r="R25" s="4" t="s">
        <v>270</v>
      </c>
      <c r="S25" s="10">
        <v>45246</v>
      </c>
      <c r="T25" s="10">
        <v>45247</v>
      </c>
      <c r="U25" s="10">
        <v>45246</v>
      </c>
      <c r="V25" s="10">
        <v>45247</v>
      </c>
      <c r="W25" s="9">
        <v>37967</v>
      </c>
      <c r="X25" s="9">
        <v>37967</v>
      </c>
      <c r="Y25" s="42" t="s">
        <v>254</v>
      </c>
      <c r="Z25" s="11" t="s">
        <v>250</v>
      </c>
      <c r="AA25" s="8"/>
      <c r="AB25" t="str">
        <f>MID(G25,7,30)</f>
        <v>T_OD_RGN_TOURATTN_INFO_N</v>
      </c>
      <c r="AC25" t="str">
        <f>"SELECT '"&amp;G25&amp;"' AS JOB_ID, COUNT(1) FROM "&amp;AB25&amp;" UNION ALL"</f>
        <v>SELECT 'JOB_I_T_OD_RGN_TOURATTN_INFO_N' AS JOB_ID, COUNT(1) FROM T_OD_RGN_TOURATTN_INFO_N UNION ALL</v>
      </c>
    </row>
    <row r="26" spans="1:29" ht="99" x14ac:dyDescent="0.3">
      <c r="A26" s="4" t="s">
        <v>44</v>
      </c>
      <c r="B26" s="5" t="s">
        <v>228</v>
      </c>
      <c r="C26" s="6" t="s">
        <v>28</v>
      </c>
      <c r="D26" s="39" t="s">
        <v>266</v>
      </c>
      <c r="E26" s="39" t="s">
        <v>40</v>
      </c>
      <c r="F26" s="7" t="s">
        <v>37</v>
      </c>
      <c r="G26" s="8" t="s">
        <v>291</v>
      </c>
      <c r="H26" s="24" t="s">
        <v>268</v>
      </c>
      <c r="I26" s="4" t="s">
        <v>269</v>
      </c>
      <c r="J26" s="10">
        <v>45243</v>
      </c>
      <c r="K26" s="10">
        <v>45244</v>
      </c>
      <c r="L26" s="10">
        <v>45243</v>
      </c>
      <c r="M26" s="10">
        <v>45244</v>
      </c>
      <c r="N26" s="9">
        <v>1715</v>
      </c>
      <c r="O26" s="9">
        <v>1715</v>
      </c>
      <c r="P26" s="43" t="s">
        <v>252</v>
      </c>
      <c r="Q26" s="25" t="s">
        <v>250</v>
      </c>
      <c r="R26" s="4" t="s">
        <v>270</v>
      </c>
      <c r="S26" s="10">
        <v>45246</v>
      </c>
      <c r="T26" s="10">
        <v>45247</v>
      </c>
      <c r="U26" s="10">
        <v>45246</v>
      </c>
      <c r="V26" s="10">
        <v>45247</v>
      </c>
      <c r="W26" s="9">
        <v>1715</v>
      </c>
      <c r="X26" s="9">
        <v>1715</v>
      </c>
      <c r="Y26" s="42" t="s">
        <v>254</v>
      </c>
      <c r="Z26" s="11" t="s">
        <v>250</v>
      </c>
      <c r="AA26" s="8"/>
      <c r="AB26" t="str">
        <f>MID(G26,7,30)</f>
        <v>T_OD_SPCLT_ART_CORORG_STS_N</v>
      </c>
      <c r="AC26" t="str">
        <f>"SELECT '"&amp;G26&amp;"' AS JOB_ID, COUNT(1) FROM "&amp;AB26&amp;" UNION ALL"</f>
        <v>SELECT 'JOB_I_T_OD_SPCLT_ART_CORORG_STS_N' AS JOB_ID, COUNT(1) FROM T_OD_SPCLT_ART_CORORG_STS_N UNION ALL</v>
      </c>
    </row>
    <row r="27" spans="1:29" ht="99" x14ac:dyDescent="0.3">
      <c r="A27" s="4" t="s">
        <v>44</v>
      </c>
      <c r="B27" s="5" t="s">
        <v>229</v>
      </c>
      <c r="C27" s="6" t="s">
        <v>28</v>
      </c>
      <c r="D27" s="39" t="s">
        <v>266</v>
      </c>
      <c r="E27" s="39" t="s">
        <v>40</v>
      </c>
      <c r="F27" s="7" t="s">
        <v>37</v>
      </c>
      <c r="G27" s="8" t="s">
        <v>292</v>
      </c>
      <c r="H27" s="24" t="s">
        <v>268</v>
      </c>
      <c r="I27" s="4" t="s">
        <v>269</v>
      </c>
      <c r="J27" s="10">
        <v>45243</v>
      </c>
      <c r="K27" s="10">
        <v>45244</v>
      </c>
      <c r="L27" s="10">
        <v>45243</v>
      </c>
      <c r="M27" s="10">
        <v>45244</v>
      </c>
      <c r="N27" s="9">
        <v>3049</v>
      </c>
      <c r="O27" s="9">
        <v>3049</v>
      </c>
      <c r="P27" s="43" t="s">
        <v>252</v>
      </c>
      <c r="Q27" s="25" t="s">
        <v>250</v>
      </c>
      <c r="R27" s="4" t="s">
        <v>270</v>
      </c>
      <c r="S27" s="10">
        <v>45246</v>
      </c>
      <c r="T27" s="10">
        <v>45247</v>
      </c>
      <c r="U27" s="10">
        <v>45246</v>
      </c>
      <c r="V27" s="10">
        <v>45247</v>
      </c>
      <c r="W27" s="9">
        <v>3049</v>
      </c>
      <c r="X27" s="9">
        <v>3049</v>
      </c>
      <c r="Y27" s="42" t="s">
        <v>254</v>
      </c>
      <c r="Z27" s="11" t="s">
        <v>250</v>
      </c>
      <c r="AA27" s="8"/>
      <c r="AB27" t="str">
        <f>MID(G27,7,30)</f>
        <v>T_OD_TRAD_MRKT_INFO_N</v>
      </c>
      <c r="AC27" t="str">
        <f>"SELECT '"&amp;G27&amp;"' AS JOB_ID, COUNT(1) FROM "&amp;AB27&amp;" UNION ALL"</f>
        <v>SELECT 'JOB_I_T_OD_TRAD_MRKT_INFO_N' AS JOB_ID, COUNT(1) FROM T_OD_TRAD_MRKT_INFO_N UNION ALL</v>
      </c>
    </row>
    <row r="28" spans="1:29" ht="99" x14ac:dyDescent="0.3">
      <c r="A28" s="4" t="s">
        <v>44</v>
      </c>
      <c r="B28" s="5" t="s">
        <v>230</v>
      </c>
      <c r="C28" s="6" t="s">
        <v>28</v>
      </c>
      <c r="D28" s="39" t="s">
        <v>266</v>
      </c>
      <c r="E28" s="39" t="s">
        <v>40</v>
      </c>
      <c r="F28" s="7" t="s">
        <v>37</v>
      </c>
      <c r="G28" s="8" t="s">
        <v>293</v>
      </c>
      <c r="H28" s="24" t="s">
        <v>268</v>
      </c>
      <c r="I28" s="4" t="s">
        <v>269</v>
      </c>
      <c r="J28" s="10">
        <v>45243</v>
      </c>
      <c r="K28" s="10">
        <v>45244</v>
      </c>
      <c r="L28" s="10">
        <v>45243</v>
      </c>
      <c r="M28" s="10">
        <v>45244</v>
      </c>
      <c r="N28" s="9">
        <v>563</v>
      </c>
      <c r="O28" s="9">
        <v>563</v>
      </c>
      <c r="P28" s="43" t="s">
        <v>252</v>
      </c>
      <c r="Q28" s="25" t="s">
        <v>250</v>
      </c>
      <c r="R28" s="4" t="s">
        <v>270</v>
      </c>
      <c r="S28" s="10">
        <v>45246</v>
      </c>
      <c r="T28" s="10">
        <v>45247</v>
      </c>
      <c r="U28" s="10">
        <v>45246</v>
      </c>
      <c r="V28" s="10">
        <v>45247</v>
      </c>
      <c r="W28" s="9">
        <v>563</v>
      </c>
      <c r="X28" s="9">
        <v>563</v>
      </c>
      <c r="Y28" s="42" t="s">
        <v>254</v>
      </c>
      <c r="Z28" s="11" t="s">
        <v>250</v>
      </c>
      <c r="AA28" s="8"/>
      <c r="AB28" t="str">
        <f>MID(G28,7,30)</f>
        <v>T_OD_URG_BIZ_STS_N</v>
      </c>
      <c r="AC28" t="str">
        <f>"SELECT '"&amp;G28&amp;"' AS JOB_ID, COUNT(1) FROM "&amp;AB28&amp;" UNION ALL"</f>
        <v>SELECT 'JOB_I_T_OD_URG_BIZ_STS_N' AS JOB_ID, COUNT(1) FROM T_OD_URG_BIZ_STS_N UNION ALL</v>
      </c>
    </row>
    <row r="29" spans="1:29" ht="99" x14ac:dyDescent="0.3">
      <c r="A29" s="4" t="s">
        <v>44</v>
      </c>
      <c r="B29" s="5" t="s">
        <v>231</v>
      </c>
      <c r="C29" s="6" t="s">
        <v>28</v>
      </c>
      <c r="D29" s="39" t="s">
        <v>266</v>
      </c>
      <c r="E29" s="39" t="s">
        <v>40</v>
      </c>
      <c r="F29" s="7" t="s">
        <v>37</v>
      </c>
      <c r="G29" s="8" t="s">
        <v>294</v>
      </c>
      <c r="H29" s="24" t="s">
        <v>268</v>
      </c>
      <c r="I29" s="4" t="s">
        <v>269</v>
      </c>
      <c r="J29" s="10">
        <v>45243</v>
      </c>
      <c r="K29" s="10">
        <v>45244</v>
      </c>
      <c r="L29" s="10">
        <v>45243</v>
      </c>
      <c r="M29" s="10">
        <v>45244</v>
      </c>
      <c r="N29" s="9">
        <v>5143</v>
      </c>
      <c r="O29" s="9">
        <v>5143</v>
      </c>
      <c r="P29" s="43" t="s">
        <v>252</v>
      </c>
      <c r="Q29" s="25" t="s">
        <v>250</v>
      </c>
      <c r="R29" s="4" t="s">
        <v>270</v>
      </c>
      <c r="S29" s="10">
        <v>45246</v>
      </c>
      <c r="T29" s="10">
        <v>45247</v>
      </c>
      <c r="U29" s="10">
        <v>45246</v>
      </c>
      <c r="V29" s="10">
        <v>45247</v>
      </c>
      <c r="W29" s="9">
        <v>5143</v>
      </c>
      <c r="X29" s="9">
        <v>5143</v>
      </c>
      <c r="Y29" s="42" t="s">
        <v>254</v>
      </c>
      <c r="Z29" s="11" t="s">
        <v>250</v>
      </c>
      <c r="AA29" s="8"/>
      <c r="AB29" t="str">
        <f>MID(G29,7,30)</f>
        <v>T_OD_WHCN_BOKSTOR_INFO_N</v>
      </c>
      <c r="AC29" t="str">
        <f>"SELECT '"&amp;G29&amp;"' AS JOB_ID, COUNT(1) FROM "&amp;AB29&amp;" UNION ALL"</f>
        <v>SELECT 'JOB_I_T_OD_WHCN_BOKSTOR_INFO_N' AS JOB_ID, COUNT(1) FROM T_OD_WHCN_BOKSTOR_INFO_N UNION ALL</v>
      </c>
    </row>
    <row r="30" spans="1:29" ht="99" x14ac:dyDescent="0.3">
      <c r="A30" s="4" t="s">
        <v>44</v>
      </c>
      <c r="B30" s="5" t="s">
        <v>295</v>
      </c>
      <c r="C30" s="6" t="s">
        <v>28</v>
      </c>
      <c r="D30" s="39" t="s">
        <v>266</v>
      </c>
      <c r="E30" s="39" t="s">
        <v>40</v>
      </c>
      <c r="F30" s="7" t="s">
        <v>37</v>
      </c>
      <c r="G30" s="8" t="s">
        <v>296</v>
      </c>
      <c r="H30" s="24" t="s">
        <v>268</v>
      </c>
      <c r="I30" s="4" t="s">
        <v>269</v>
      </c>
      <c r="J30" s="10">
        <v>45243</v>
      </c>
      <c r="K30" s="10">
        <v>45244</v>
      </c>
      <c r="L30" s="10">
        <v>45243</v>
      </c>
      <c r="M30" s="10">
        <v>45244</v>
      </c>
      <c r="N30" s="9">
        <v>95803</v>
      </c>
      <c r="O30" s="9">
        <v>95803</v>
      </c>
      <c r="P30" s="43" t="s">
        <v>252</v>
      </c>
      <c r="Q30" s="25" t="s">
        <v>250</v>
      </c>
      <c r="R30" s="4" t="s">
        <v>270</v>
      </c>
      <c r="S30" s="10">
        <v>45246</v>
      </c>
      <c r="T30" s="10">
        <v>45247</v>
      </c>
      <c r="U30" s="10">
        <v>45246</v>
      </c>
      <c r="V30" s="10">
        <v>45247</v>
      </c>
      <c r="W30" s="9">
        <v>95803</v>
      </c>
      <c r="X30" s="9">
        <v>95803</v>
      </c>
      <c r="Y30" s="42" t="s">
        <v>254</v>
      </c>
      <c r="Z30" s="11" t="s">
        <v>250</v>
      </c>
      <c r="AA30" s="8"/>
      <c r="AB30" t="str">
        <f>MID(G30,7,30)</f>
        <v>T_OD_LCCL_PRGM_N</v>
      </c>
      <c r="AC30" t="str">
        <f>"SELECT '"&amp;G30&amp;"' AS JOB_ID, COUNT(1) FROM "&amp;AB30&amp;" UNION ALL"</f>
        <v>SELECT 'JOB_I_T_OD_LCCL_PRGM_N' AS JOB_ID, COUNT(1) FROM T_OD_LCCL_PRGM_N UNION ALL</v>
      </c>
    </row>
    <row r="31" spans="1:29" ht="99" x14ac:dyDescent="0.3">
      <c r="A31" s="4" t="s">
        <v>44</v>
      </c>
      <c r="B31" s="5" t="s">
        <v>297</v>
      </c>
      <c r="C31" s="6" t="s">
        <v>28</v>
      </c>
      <c r="D31" s="39" t="s">
        <v>45</v>
      </c>
      <c r="E31" s="39" t="s">
        <v>40</v>
      </c>
      <c r="F31" s="7" t="s">
        <v>37</v>
      </c>
      <c r="G31" s="8" t="s">
        <v>48</v>
      </c>
      <c r="H31" s="24" t="s">
        <v>239</v>
      </c>
      <c r="I31" s="4" t="s">
        <v>251</v>
      </c>
      <c r="J31" s="10">
        <v>45243</v>
      </c>
      <c r="K31" s="10">
        <v>45244</v>
      </c>
      <c r="L31" s="10">
        <v>45243</v>
      </c>
      <c r="M31" s="10">
        <v>45244</v>
      </c>
      <c r="N31" s="9">
        <v>56207</v>
      </c>
      <c r="O31" s="9">
        <v>56207</v>
      </c>
      <c r="P31" s="43" t="s">
        <v>252</v>
      </c>
      <c r="Q31" s="25" t="s">
        <v>250</v>
      </c>
      <c r="R31" s="42" t="s">
        <v>253</v>
      </c>
      <c r="S31" s="10">
        <v>45246</v>
      </c>
      <c r="T31" s="10">
        <v>45247</v>
      </c>
      <c r="U31" s="10">
        <v>45246</v>
      </c>
      <c r="V31" s="10">
        <v>45247</v>
      </c>
      <c r="W31" s="9">
        <v>56207</v>
      </c>
      <c r="X31" s="9">
        <v>56207</v>
      </c>
      <c r="Y31" s="42" t="s">
        <v>254</v>
      </c>
      <c r="Z31" s="11" t="s">
        <v>250</v>
      </c>
      <c r="AA31" s="8"/>
    </row>
    <row r="32" spans="1:29" ht="99" x14ac:dyDescent="0.3">
      <c r="A32" s="4" t="s">
        <v>44</v>
      </c>
      <c r="B32" s="5" t="s">
        <v>298</v>
      </c>
      <c r="C32" s="6" t="s">
        <v>28</v>
      </c>
      <c r="D32" s="39" t="s">
        <v>45</v>
      </c>
      <c r="E32" s="39" t="s">
        <v>40</v>
      </c>
      <c r="F32" s="7" t="s">
        <v>37</v>
      </c>
      <c r="G32" s="8" t="s">
        <v>49</v>
      </c>
      <c r="H32" s="24" t="s">
        <v>239</v>
      </c>
      <c r="I32" s="4" t="s">
        <v>251</v>
      </c>
      <c r="J32" s="10">
        <v>45243</v>
      </c>
      <c r="K32" s="10">
        <v>45244</v>
      </c>
      <c r="L32" s="10">
        <v>45243</v>
      </c>
      <c r="M32" s="10">
        <v>45244</v>
      </c>
      <c r="N32" s="9">
        <v>24805</v>
      </c>
      <c r="O32" s="9">
        <v>24805</v>
      </c>
      <c r="P32" s="43" t="s">
        <v>252</v>
      </c>
      <c r="Q32" s="25" t="s">
        <v>250</v>
      </c>
      <c r="R32" s="42" t="s">
        <v>253</v>
      </c>
      <c r="S32" s="10">
        <v>45246</v>
      </c>
      <c r="T32" s="10">
        <v>45247</v>
      </c>
      <c r="U32" s="10">
        <v>45246</v>
      </c>
      <c r="V32" s="10">
        <v>45247</v>
      </c>
      <c r="W32" s="9">
        <v>24805</v>
      </c>
      <c r="X32" s="9">
        <v>24805</v>
      </c>
      <c r="Y32" s="42" t="s">
        <v>254</v>
      </c>
      <c r="Z32" s="11" t="s">
        <v>250</v>
      </c>
      <c r="AA32" s="8"/>
    </row>
    <row r="33" spans="1:27" ht="99" x14ac:dyDescent="0.3">
      <c r="A33" s="4" t="s">
        <v>44</v>
      </c>
      <c r="B33" s="5" t="s">
        <v>299</v>
      </c>
      <c r="C33" s="6" t="s">
        <v>28</v>
      </c>
      <c r="D33" s="39" t="s">
        <v>45</v>
      </c>
      <c r="E33" s="39" t="s">
        <v>40</v>
      </c>
      <c r="F33" s="7" t="s">
        <v>37</v>
      </c>
      <c r="G33" s="8" t="s">
        <v>50</v>
      </c>
      <c r="H33" s="24" t="s">
        <v>238</v>
      </c>
      <c r="I33" s="4" t="s">
        <v>251</v>
      </c>
      <c r="J33" s="10">
        <v>45243</v>
      </c>
      <c r="K33" s="10">
        <v>45244</v>
      </c>
      <c r="L33" s="10">
        <v>45243</v>
      </c>
      <c r="M33" s="10">
        <v>45244</v>
      </c>
      <c r="N33" s="9">
        <v>86313</v>
      </c>
      <c r="O33" s="9">
        <v>86313</v>
      </c>
      <c r="P33" s="43" t="s">
        <v>252</v>
      </c>
      <c r="Q33" s="25" t="s">
        <v>250</v>
      </c>
      <c r="R33" s="42" t="s">
        <v>253</v>
      </c>
      <c r="S33" s="10">
        <v>45246</v>
      </c>
      <c r="T33" s="10">
        <v>45247</v>
      </c>
      <c r="U33" s="10">
        <v>45246</v>
      </c>
      <c r="V33" s="10">
        <v>45247</v>
      </c>
      <c r="W33" s="9">
        <v>86313</v>
      </c>
      <c r="X33" s="9">
        <v>86313</v>
      </c>
      <c r="Y33" s="42" t="s">
        <v>254</v>
      </c>
      <c r="Z33" s="11" t="s">
        <v>250</v>
      </c>
      <c r="AA33" s="8"/>
    </row>
    <row r="34" spans="1:27" ht="99" x14ac:dyDescent="0.3">
      <c r="A34" s="4" t="s">
        <v>44</v>
      </c>
      <c r="B34" s="5" t="s">
        <v>300</v>
      </c>
      <c r="C34" s="6" t="s">
        <v>28</v>
      </c>
      <c r="D34" s="39" t="s">
        <v>45</v>
      </c>
      <c r="E34" s="39" t="s">
        <v>40</v>
      </c>
      <c r="F34" s="7" t="s">
        <v>37</v>
      </c>
      <c r="G34" s="8" t="s">
        <v>51</v>
      </c>
      <c r="H34" s="24" t="s">
        <v>238</v>
      </c>
      <c r="I34" s="4" t="s">
        <v>251</v>
      </c>
      <c r="J34" s="10">
        <v>45243</v>
      </c>
      <c r="K34" s="10">
        <v>45244</v>
      </c>
      <c r="L34" s="10">
        <v>45243</v>
      </c>
      <c r="M34" s="10">
        <v>45244</v>
      </c>
      <c r="N34" s="9">
        <v>7170</v>
      </c>
      <c r="O34" s="9">
        <v>7170</v>
      </c>
      <c r="P34" s="43" t="s">
        <v>252</v>
      </c>
      <c r="Q34" s="25" t="s">
        <v>250</v>
      </c>
      <c r="R34" s="42" t="s">
        <v>253</v>
      </c>
      <c r="S34" s="10">
        <v>45246</v>
      </c>
      <c r="T34" s="10">
        <v>45247</v>
      </c>
      <c r="U34" s="10">
        <v>45246</v>
      </c>
      <c r="V34" s="10">
        <v>45247</v>
      </c>
      <c r="W34" s="9">
        <v>7170</v>
      </c>
      <c r="X34" s="9">
        <v>7170</v>
      </c>
      <c r="Y34" s="42" t="s">
        <v>254</v>
      </c>
      <c r="Z34" s="11" t="s">
        <v>250</v>
      </c>
      <c r="AA34" s="8"/>
    </row>
    <row r="35" spans="1:27" ht="99" x14ac:dyDescent="0.3">
      <c r="A35" s="4" t="s">
        <v>44</v>
      </c>
      <c r="B35" s="5" t="s">
        <v>301</v>
      </c>
      <c r="C35" s="6" t="s">
        <v>28</v>
      </c>
      <c r="D35" s="39" t="s">
        <v>45</v>
      </c>
      <c r="E35" s="39" t="s">
        <v>40</v>
      </c>
      <c r="F35" s="7" t="s">
        <v>37</v>
      </c>
      <c r="G35" s="8" t="s">
        <v>52</v>
      </c>
      <c r="H35" s="24" t="s">
        <v>238</v>
      </c>
      <c r="I35" s="4" t="s">
        <v>251</v>
      </c>
      <c r="J35" s="10">
        <v>45243</v>
      </c>
      <c r="K35" s="10">
        <v>45244</v>
      </c>
      <c r="L35" s="10">
        <v>45243</v>
      </c>
      <c r="M35" s="10">
        <v>45244</v>
      </c>
      <c r="N35" s="9">
        <v>17286</v>
      </c>
      <c r="O35" s="9">
        <v>17286</v>
      </c>
      <c r="P35" s="43" t="s">
        <v>252</v>
      </c>
      <c r="Q35" s="25" t="s">
        <v>250</v>
      </c>
      <c r="R35" s="42" t="s">
        <v>253</v>
      </c>
      <c r="S35" s="10">
        <v>45246</v>
      </c>
      <c r="T35" s="10">
        <v>45247</v>
      </c>
      <c r="U35" s="10">
        <v>45246</v>
      </c>
      <c r="V35" s="10">
        <v>45247</v>
      </c>
      <c r="W35" s="9">
        <v>17286</v>
      </c>
      <c r="X35" s="9">
        <v>17286</v>
      </c>
      <c r="Y35" s="42" t="s">
        <v>254</v>
      </c>
      <c r="Z35" s="11" t="s">
        <v>250</v>
      </c>
      <c r="AA35" s="8"/>
    </row>
    <row r="36" spans="1:27" ht="99" x14ac:dyDescent="0.3">
      <c r="A36" s="4" t="s">
        <v>44</v>
      </c>
      <c r="B36" s="5" t="s">
        <v>302</v>
      </c>
      <c r="C36" s="6" t="s">
        <v>28</v>
      </c>
      <c r="D36" s="39" t="s">
        <v>45</v>
      </c>
      <c r="E36" s="39" t="s">
        <v>40</v>
      </c>
      <c r="F36" s="7" t="s">
        <v>37</v>
      </c>
      <c r="G36" s="8" t="s">
        <v>255</v>
      </c>
      <c r="H36" s="24" t="s">
        <v>238</v>
      </c>
      <c r="I36" s="4" t="s">
        <v>251</v>
      </c>
      <c r="J36" s="10">
        <v>45243</v>
      </c>
      <c r="K36" s="10">
        <v>45244</v>
      </c>
      <c r="L36" s="10">
        <v>45243</v>
      </c>
      <c r="M36" s="10">
        <v>45244</v>
      </c>
      <c r="N36" s="44">
        <v>0</v>
      </c>
      <c r="O36" s="44">
        <v>0</v>
      </c>
      <c r="P36" s="43" t="s">
        <v>252</v>
      </c>
      <c r="Q36" s="25" t="s">
        <v>250</v>
      </c>
      <c r="R36" s="42" t="s">
        <v>253</v>
      </c>
      <c r="S36" s="10">
        <v>45246</v>
      </c>
      <c r="T36" s="10">
        <v>45247</v>
      </c>
      <c r="U36" s="10">
        <v>45246</v>
      </c>
      <c r="V36" s="10">
        <v>45247</v>
      </c>
      <c r="W36" s="44">
        <v>0</v>
      </c>
      <c r="X36" s="44">
        <v>0</v>
      </c>
      <c r="Y36" s="42" t="s">
        <v>254</v>
      </c>
      <c r="Z36" s="11" t="s">
        <v>250</v>
      </c>
      <c r="AA36" s="8"/>
    </row>
    <row r="37" spans="1:27" ht="99" x14ac:dyDescent="0.3">
      <c r="A37" s="4" t="s">
        <v>44</v>
      </c>
      <c r="B37" s="5" t="s">
        <v>303</v>
      </c>
      <c r="C37" s="6" t="s">
        <v>28</v>
      </c>
      <c r="D37" s="39" t="s">
        <v>45</v>
      </c>
      <c r="E37" s="39" t="s">
        <v>40</v>
      </c>
      <c r="F37" s="7" t="s">
        <v>37</v>
      </c>
      <c r="G37" s="8" t="s">
        <v>53</v>
      </c>
      <c r="H37" s="24" t="s">
        <v>238</v>
      </c>
      <c r="I37" s="4" t="s">
        <v>251</v>
      </c>
      <c r="J37" s="10">
        <v>45243</v>
      </c>
      <c r="K37" s="10">
        <v>45244</v>
      </c>
      <c r="L37" s="10">
        <v>45243</v>
      </c>
      <c r="M37" s="10">
        <v>45244</v>
      </c>
      <c r="N37" s="9">
        <v>1217</v>
      </c>
      <c r="O37" s="9">
        <v>1217</v>
      </c>
      <c r="P37" s="43" t="s">
        <v>252</v>
      </c>
      <c r="Q37" s="25" t="s">
        <v>250</v>
      </c>
      <c r="R37" s="42" t="s">
        <v>253</v>
      </c>
      <c r="S37" s="10">
        <v>45246</v>
      </c>
      <c r="T37" s="10">
        <v>45247</v>
      </c>
      <c r="U37" s="10">
        <v>45246</v>
      </c>
      <c r="V37" s="10">
        <v>45247</v>
      </c>
      <c r="W37" s="9">
        <v>1217</v>
      </c>
      <c r="X37" s="9">
        <v>1217</v>
      </c>
      <c r="Y37" s="42" t="s">
        <v>254</v>
      </c>
      <c r="Z37" s="11" t="s">
        <v>250</v>
      </c>
      <c r="AA37" s="8"/>
    </row>
    <row r="38" spans="1:27" ht="99" x14ac:dyDescent="0.3">
      <c r="A38" s="4" t="s">
        <v>44</v>
      </c>
      <c r="B38" s="5" t="s">
        <v>304</v>
      </c>
      <c r="C38" s="6" t="s">
        <v>28</v>
      </c>
      <c r="D38" s="39" t="s">
        <v>45</v>
      </c>
      <c r="E38" s="39" t="s">
        <v>40</v>
      </c>
      <c r="F38" s="7" t="s">
        <v>37</v>
      </c>
      <c r="G38" s="8" t="s">
        <v>54</v>
      </c>
      <c r="H38" s="24" t="s">
        <v>238</v>
      </c>
      <c r="I38" s="4" t="s">
        <v>251</v>
      </c>
      <c r="J38" s="10">
        <v>45243</v>
      </c>
      <c r="K38" s="10">
        <v>45244</v>
      </c>
      <c r="L38" s="10">
        <v>45243</v>
      </c>
      <c r="M38" s="10">
        <v>45244</v>
      </c>
      <c r="N38" s="9">
        <v>70</v>
      </c>
      <c r="O38" s="9">
        <v>70</v>
      </c>
      <c r="P38" s="43" t="s">
        <v>252</v>
      </c>
      <c r="Q38" s="25" t="s">
        <v>250</v>
      </c>
      <c r="R38" s="42" t="s">
        <v>253</v>
      </c>
      <c r="S38" s="10">
        <v>45246</v>
      </c>
      <c r="T38" s="10">
        <v>45247</v>
      </c>
      <c r="U38" s="10">
        <v>45246</v>
      </c>
      <c r="V38" s="10">
        <v>45247</v>
      </c>
      <c r="W38" s="9">
        <v>70</v>
      </c>
      <c r="X38" s="9">
        <v>70</v>
      </c>
      <c r="Y38" s="42" t="s">
        <v>254</v>
      </c>
      <c r="Z38" s="11" t="s">
        <v>250</v>
      </c>
      <c r="AA38" s="8"/>
    </row>
    <row r="39" spans="1:27" ht="99" x14ac:dyDescent="0.3">
      <c r="A39" s="4" t="s">
        <v>44</v>
      </c>
      <c r="B39" s="5" t="s">
        <v>305</v>
      </c>
      <c r="C39" s="6" t="s">
        <v>28</v>
      </c>
      <c r="D39" s="39" t="s">
        <v>45</v>
      </c>
      <c r="E39" s="39" t="s">
        <v>40</v>
      </c>
      <c r="F39" s="7" t="s">
        <v>37</v>
      </c>
      <c r="G39" s="8" t="s">
        <v>55</v>
      </c>
      <c r="H39" s="24" t="s">
        <v>238</v>
      </c>
      <c r="I39" s="4" t="s">
        <v>251</v>
      </c>
      <c r="J39" s="10">
        <v>45243</v>
      </c>
      <c r="K39" s="10">
        <v>45244</v>
      </c>
      <c r="L39" s="10">
        <v>45243</v>
      </c>
      <c r="M39" s="10">
        <v>45244</v>
      </c>
      <c r="N39" s="9">
        <v>2605</v>
      </c>
      <c r="O39" s="9">
        <v>2605</v>
      </c>
      <c r="P39" s="43" t="s">
        <v>252</v>
      </c>
      <c r="Q39" s="25" t="s">
        <v>250</v>
      </c>
      <c r="R39" s="42" t="s">
        <v>253</v>
      </c>
      <c r="S39" s="10">
        <v>45246</v>
      </c>
      <c r="T39" s="10">
        <v>45247</v>
      </c>
      <c r="U39" s="10">
        <v>45246</v>
      </c>
      <c r="V39" s="10">
        <v>45247</v>
      </c>
      <c r="W39" s="9">
        <v>2605</v>
      </c>
      <c r="X39" s="9">
        <v>2605</v>
      </c>
      <c r="Y39" s="42" t="s">
        <v>254</v>
      </c>
      <c r="Z39" s="11" t="s">
        <v>250</v>
      </c>
      <c r="AA39" s="8"/>
    </row>
    <row r="40" spans="1:27" ht="99" x14ac:dyDescent="0.3">
      <c r="A40" s="4" t="s">
        <v>44</v>
      </c>
      <c r="B40" s="5" t="s">
        <v>306</v>
      </c>
      <c r="C40" s="6" t="s">
        <v>28</v>
      </c>
      <c r="D40" s="39" t="s">
        <v>45</v>
      </c>
      <c r="E40" s="39" t="s">
        <v>40</v>
      </c>
      <c r="F40" s="7" t="s">
        <v>37</v>
      </c>
      <c r="G40" s="8" t="s">
        <v>56</v>
      </c>
      <c r="H40" s="24" t="s">
        <v>238</v>
      </c>
      <c r="I40" s="4" t="s">
        <v>251</v>
      </c>
      <c r="J40" s="10">
        <v>45243</v>
      </c>
      <c r="K40" s="10">
        <v>45244</v>
      </c>
      <c r="L40" s="10">
        <v>45243</v>
      </c>
      <c r="M40" s="10">
        <v>45244</v>
      </c>
      <c r="N40" s="9">
        <v>945124</v>
      </c>
      <c r="O40" s="9">
        <v>945124</v>
      </c>
      <c r="P40" s="43" t="s">
        <v>252</v>
      </c>
      <c r="Q40" s="25" t="s">
        <v>250</v>
      </c>
      <c r="R40" s="42" t="s">
        <v>253</v>
      </c>
      <c r="S40" s="10">
        <v>45246</v>
      </c>
      <c r="T40" s="10">
        <v>45247</v>
      </c>
      <c r="U40" s="10">
        <v>45246</v>
      </c>
      <c r="V40" s="10">
        <v>45247</v>
      </c>
      <c r="W40" s="9">
        <v>945124</v>
      </c>
      <c r="X40" s="9">
        <v>945124</v>
      </c>
      <c r="Y40" s="42" t="s">
        <v>254</v>
      </c>
      <c r="Z40" s="11" t="s">
        <v>250</v>
      </c>
      <c r="AA40" s="8"/>
    </row>
    <row r="41" spans="1:27" ht="99" x14ac:dyDescent="0.3">
      <c r="A41" s="4" t="s">
        <v>44</v>
      </c>
      <c r="B41" s="5" t="s">
        <v>307</v>
      </c>
      <c r="C41" s="6" t="s">
        <v>28</v>
      </c>
      <c r="D41" s="39" t="s">
        <v>45</v>
      </c>
      <c r="E41" s="39" t="s">
        <v>40</v>
      </c>
      <c r="F41" s="7" t="s">
        <v>37</v>
      </c>
      <c r="G41" s="8" t="s">
        <v>57</v>
      </c>
      <c r="H41" s="24" t="s">
        <v>238</v>
      </c>
      <c r="I41" s="4" t="s">
        <v>251</v>
      </c>
      <c r="J41" s="10">
        <v>45243</v>
      </c>
      <c r="K41" s="10">
        <v>45244</v>
      </c>
      <c r="L41" s="10">
        <v>45243</v>
      </c>
      <c r="M41" s="10">
        <v>45244</v>
      </c>
      <c r="N41" s="9">
        <v>307</v>
      </c>
      <c r="O41" s="9">
        <v>307</v>
      </c>
      <c r="P41" s="43" t="s">
        <v>252</v>
      </c>
      <c r="Q41" s="25" t="s">
        <v>250</v>
      </c>
      <c r="R41" s="42" t="s">
        <v>253</v>
      </c>
      <c r="S41" s="10">
        <v>45246</v>
      </c>
      <c r="T41" s="10">
        <v>45247</v>
      </c>
      <c r="U41" s="10">
        <v>45246</v>
      </c>
      <c r="V41" s="10">
        <v>45247</v>
      </c>
      <c r="W41" s="9">
        <v>307</v>
      </c>
      <c r="X41" s="9">
        <v>307</v>
      </c>
      <c r="Y41" s="42" t="s">
        <v>254</v>
      </c>
      <c r="Z41" s="11" t="s">
        <v>250</v>
      </c>
      <c r="AA41" s="8"/>
    </row>
    <row r="42" spans="1:27" ht="99" x14ac:dyDescent="0.3">
      <c r="A42" s="4" t="s">
        <v>44</v>
      </c>
      <c r="B42" s="5" t="s">
        <v>308</v>
      </c>
      <c r="C42" s="6" t="s">
        <v>28</v>
      </c>
      <c r="D42" s="39" t="s">
        <v>45</v>
      </c>
      <c r="E42" s="39" t="s">
        <v>40</v>
      </c>
      <c r="F42" s="7" t="s">
        <v>37</v>
      </c>
      <c r="G42" s="8" t="s">
        <v>58</v>
      </c>
      <c r="H42" s="24" t="s">
        <v>238</v>
      </c>
      <c r="I42" s="4" t="s">
        <v>251</v>
      </c>
      <c r="J42" s="10">
        <v>45243</v>
      </c>
      <c r="K42" s="10">
        <v>45244</v>
      </c>
      <c r="L42" s="10">
        <v>45243</v>
      </c>
      <c r="M42" s="10">
        <v>45244</v>
      </c>
      <c r="N42" s="9">
        <v>511</v>
      </c>
      <c r="O42" s="9">
        <v>511</v>
      </c>
      <c r="P42" s="43" t="s">
        <v>252</v>
      </c>
      <c r="Q42" s="25" t="s">
        <v>250</v>
      </c>
      <c r="R42" s="42" t="s">
        <v>253</v>
      </c>
      <c r="S42" s="10">
        <v>45246</v>
      </c>
      <c r="T42" s="10">
        <v>45247</v>
      </c>
      <c r="U42" s="10">
        <v>45246</v>
      </c>
      <c r="V42" s="10">
        <v>45247</v>
      </c>
      <c r="W42" s="9">
        <v>511</v>
      </c>
      <c r="X42" s="9">
        <v>511</v>
      </c>
      <c r="Y42" s="42" t="s">
        <v>254</v>
      </c>
      <c r="Z42" s="11" t="s">
        <v>250</v>
      </c>
      <c r="AA42" s="8"/>
    </row>
    <row r="43" spans="1:27" ht="99" x14ac:dyDescent="0.3">
      <c r="A43" s="4" t="s">
        <v>44</v>
      </c>
      <c r="B43" s="5" t="s">
        <v>309</v>
      </c>
      <c r="C43" s="6" t="s">
        <v>28</v>
      </c>
      <c r="D43" s="39" t="s">
        <v>45</v>
      </c>
      <c r="E43" s="39" t="s">
        <v>40</v>
      </c>
      <c r="F43" s="7" t="s">
        <v>37</v>
      </c>
      <c r="G43" s="8" t="s">
        <v>59</v>
      </c>
      <c r="H43" s="24" t="s">
        <v>238</v>
      </c>
      <c r="I43" s="4" t="s">
        <v>251</v>
      </c>
      <c r="J43" s="10">
        <v>45243</v>
      </c>
      <c r="K43" s="10">
        <v>45244</v>
      </c>
      <c r="L43" s="10">
        <v>45243</v>
      </c>
      <c r="M43" s="10">
        <v>45244</v>
      </c>
      <c r="N43" s="9">
        <v>484</v>
      </c>
      <c r="O43" s="9">
        <v>484</v>
      </c>
      <c r="P43" s="43" t="s">
        <v>252</v>
      </c>
      <c r="Q43" s="25" t="s">
        <v>250</v>
      </c>
      <c r="R43" s="42" t="s">
        <v>253</v>
      </c>
      <c r="S43" s="10">
        <v>45246</v>
      </c>
      <c r="T43" s="10">
        <v>45247</v>
      </c>
      <c r="U43" s="10">
        <v>45246</v>
      </c>
      <c r="V43" s="10">
        <v>45247</v>
      </c>
      <c r="W43" s="9">
        <v>484</v>
      </c>
      <c r="X43" s="9">
        <v>484</v>
      </c>
      <c r="Y43" s="42" t="s">
        <v>254</v>
      </c>
      <c r="Z43" s="11" t="s">
        <v>250</v>
      </c>
      <c r="AA43" s="8"/>
    </row>
    <row r="44" spans="1:27" ht="99" x14ac:dyDescent="0.3">
      <c r="A44" s="4" t="s">
        <v>44</v>
      </c>
      <c r="B44" s="5" t="s">
        <v>310</v>
      </c>
      <c r="C44" s="6" t="s">
        <v>28</v>
      </c>
      <c r="D44" s="39" t="s">
        <v>45</v>
      </c>
      <c r="E44" s="39" t="s">
        <v>40</v>
      </c>
      <c r="F44" s="7" t="s">
        <v>37</v>
      </c>
      <c r="G44" s="8" t="s">
        <v>60</v>
      </c>
      <c r="H44" s="24" t="s">
        <v>238</v>
      </c>
      <c r="I44" s="4" t="s">
        <v>251</v>
      </c>
      <c r="J44" s="10">
        <v>45243</v>
      </c>
      <c r="K44" s="10">
        <v>45244</v>
      </c>
      <c r="L44" s="10">
        <v>45243</v>
      </c>
      <c r="M44" s="10">
        <v>45244</v>
      </c>
      <c r="N44" s="9">
        <v>2477</v>
      </c>
      <c r="O44" s="9">
        <v>2477</v>
      </c>
      <c r="P44" s="43" t="s">
        <v>252</v>
      </c>
      <c r="Q44" s="25" t="s">
        <v>250</v>
      </c>
      <c r="R44" s="42" t="s">
        <v>253</v>
      </c>
      <c r="S44" s="10">
        <v>45246</v>
      </c>
      <c r="T44" s="10">
        <v>45247</v>
      </c>
      <c r="U44" s="10">
        <v>45246</v>
      </c>
      <c r="V44" s="10">
        <v>45247</v>
      </c>
      <c r="W44" s="9">
        <v>2477</v>
      </c>
      <c r="X44" s="9">
        <v>2477</v>
      </c>
      <c r="Y44" s="42" t="s">
        <v>254</v>
      </c>
      <c r="Z44" s="11" t="s">
        <v>250</v>
      </c>
      <c r="AA44" s="8"/>
    </row>
    <row r="45" spans="1:27" ht="99" x14ac:dyDescent="0.3">
      <c r="A45" s="4" t="s">
        <v>44</v>
      </c>
      <c r="B45" s="5" t="s">
        <v>311</v>
      </c>
      <c r="C45" s="6" t="s">
        <v>28</v>
      </c>
      <c r="D45" s="39" t="s">
        <v>45</v>
      </c>
      <c r="E45" s="39" t="s">
        <v>40</v>
      </c>
      <c r="F45" s="7" t="s">
        <v>37</v>
      </c>
      <c r="G45" s="8" t="s">
        <v>61</v>
      </c>
      <c r="H45" s="24" t="s">
        <v>238</v>
      </c>
      <c r="I45" s="4" t="s">
        <v>251</v>
      </c>
      <c r="J45" s="10">
        <v>45243</v>
      </c>
      <c r="K45" s="10">
        <v>45244</v>
      </c>
      <c r="L45" s="10">
        <v>45243</v>
      </c>
      <c r="M45" s="10">
        <v>45244</v>
      </c>
      <c r="N45" s="9">
        <v>24537</v>
      </c>
      <c r="O45" s="9">
        <v>24537</v>
      </c>
      <c r="P45" s="43" t="s">
        <v>252</v>
      </c>
      <c r="Q45" s="25" t="s">
        <v>250</v>
      </c>
      <c r="R45" s="42" t="s">
        <v>253</v>
      </c>
      <c r="S45" s="10">
        <v>45246</v>
      </c>
      <c r="T45" s="10">
        <v>45247</v>
      </c>
      <c r="U45" s="10">
        <v>45246</v>
      </c>
      <c r="V45" s="10">
        <v>45247</v>
      </c>
      <c r="W45" s="9">
        <v>24537</v>
      </c>
      <c r="X45" s="9">
        <v>24537</v>
      </c>
      <c r="Y45" s="42" t="s">
        <v>254</v>
      </c>
      <c r="Z45" s="11" t="s">
        <v>250</v>
      </c>
      <c r="AA45" s="8"/>
    </row>
    <row r="46" spans="1:27" ht="99" x14ac:dyDescent="0.3">
      <c r="A46" s="4" t="s">
        <v>44</v>
      </c>
      <c r="B46" s="5" t="s">
        <v>312</v>
      </c>
      <c r="C46" s="6" t="s">
        <v>28</v>
      </c>
      <c r="D46" s="39" t="s">
        <v>45</v>
      </c>
      <c r="E46" s="39" t="s">
        <v>40</v>
      </c>
      <c r="F46" s="7" t="s">
        <v>37</v>
      </c>
      <c r="G46" s="8" t="s">
        <v>62</v>
      </c>
      <c r="H46" s="24" t="s">
        <v>238</v>
      </c>
      <c r="I46" s="4" t="s">
        <v>251</v>
      </c>
      <c r="J46" s="10">
        <v>45243</v>
      </c>
      <c r="K46" s="10">
        <v>45244</v>
      </c>
      <c r="L46" s="10">
        <v>45243</v>
      </c>
      <c r="M46" s="10">
        <v>45244</v>
      </c>
      <c r="N46" s="9">
        <v>4652</v>
      </c>
      <c r="O46" s="9">
        <v>4652</v>
      </c>
      <c r="P46" s="43" t="s">
        <v>252</v>
      </c>
      <c r="Q46" s="25" t="s">
        <v>250</v>
      </c>
      <c r="R46" s="42" t="s">
        <v>253</v>
      </c>
      <c r="S46" s="10">
        <v>45246</v>
      </c>
      <c r="T46" s="10">
        <v>45247</v>
      </c>
      <c r="U46" s="10">
        <v>45246</v>
      </c>
      <c r="V46" s="10">
        <v>45247</v>
      </c>
      <c r="W46" s="9">
        <v>4652</v>
      </c>
      <c r="X46" s="9">
        <v>4652</v>
      </c>
      <c r="Y46" s="42" t="s">
        <v>254</v>
      </c>
      <c r="Z46" s="11" t="s">
        <v>250</v>
      </c>
      <c r="AA46" s="8"/>
    </row>
    <row r="47" spans="1:27" ht="99" x14ac:dyDescent="0.3">
      <c r="A47" s="4" t="s">
        <v>44</v>
      </c>
      <c r="B47" s="5" t="s">
        <v>313</v>
      </c>
      <c r="C47" s="6" t="s">
        <v>28</v>
      </c>
      <c r="D47" s="39" t="s">
        <v>45</v>
      </c>
      <c r="E47" s="39" t="s">
        <v>40</v>
      </c>
      <c r="F47" s="7" t="s">
        <v>37</v>
      </c>
      <c r="G47" s="8" t="s">
        <v>63</v>
      </c>
      <c r="H47" s="24" t="s">
        <v>238</v>
      </c>
      <c r="I47" s="4" t="s">
        <v>251</v>
      </c>
      <c r="J47" s="10">
        <v>45243</v>
      </c>
      <c r="K47" s="10">
        <v>45244</v>
      </c>
      <c r="L47" s="10">
        <v>45243</v>
      </c>
      <c r="M47" s="10">
        <v>45244</v>
      </c>
      <c r="N47" s="9">
        <v>166</v>
      </c>
      <c r="O47" s="9">
        <v>166</v>
      </c>
      <c r="P47" s="43" t="s">
        <v>252</v>
      </c>
      <c r="Q47" s="25" t="s">
        <v>250</v>
      </c>
      <c r="R47" s="42" t="s">
        <v>253</v>
      </c>
      <c r="S47" s="10">
        <v>45246</v>
      </c>
      <c r="T47" s="10">
        <v>45247</v>
      </c>
      <c r="U47" s="10">
        <v>45246</v>
      </c>
      <c r="V47" s="10">
        <v>45247</v>
      </c>
      <c r="W47" s="9">
        <v>166</v>
      </c>
      <c r="X47" s="9">
        <v>166</v>
      </c>
      <c r="Y47" s="42" t="s">
        <v>254</v>
      </c>
      <c r="Z47" s="11" t="s">
        <v>250</v>
      </c>
      <c r="AA47" s="8"/>
    </row>
    <row r="48" spans="1:27" ht="99" x14ac:dyDescent="0.3">
      <c r="A48" s="4" t="s">
        <v>44</v>
      </c>
      <c r="B48" s="5" t="s">
        <v>314</v>
      </c>
      <c r="C48" s="6" t="s">
        <v>28</v>
      </c>
      <c r="D48" s="39" t="s">
        <v>45</v>
      </c>
      <c r="E48" s="39" t="s">
        <v>40</v>
      </c>
      <c r="F48" s="7" t="s">
        <v>37</v>
      </c>
      <c r="G48" s="8" t="s">
        <v>64</v>
      </c>
      <c r="H48" s="24" t="s">
        <v>238</v>
      </c>
      <c r="I48" s="4" t="s">
        <v>251</v>
      </c>
      <c r="J48" s="10">
        <v>45243</v>
      </c>
      <c r="K48" s="10">
        <v>45244</v>
      </c>
      <c r="L48" s="10">
        <v>45243</v>
      </c>
      <c r="M48" s="10">
        <v>45244</v>
      </c>
      <c r="N48" s="9">
        <v>7041</v>
      </c>
      <c r="O48" s="9">
        <v>7041</v>
      </c>
      <c r="P48" s="43" t="s">
        <v>252</v>
      </c>
      <c r="Q48" s="25" t="s">
        <v>250</v>
      </c>
      <c r="R48" s="42" t="s">
        <v>253</v>
      </c>
      <c r="S48" s="10">
        <v>45246</v>
      </c>
      <c r="T48" s="10">
        <v>45247</v>
      </c>
      <c r="U48" s="10">
        <v>45246</v>
      </c>
      <c r="V48" s="10">
        <v>45247</v>
      </c>
      <c r="W48" s="9">
        <v>7041</v>
      </c>
      <c r="X48" s="9">
        <v>7041</v>
      </c>
      <c r="Y48" s="42" t="s">
        <v>254</v>
      </c>
      <c r="Z48" s="11" t="s">
        <v>250</v>
      </c>
      <c r="AA48" s="8"/>
    </row>
    <row r="49" spans="1:27" ht="99" x14ac:dyDescent="0.3">
      <c r="A49" s="4" t="s">
        <v>44</v>
      </c>
      <c r="B49" s="5" t="s">
        <v>315</v>
      </c>
      <c r="C49" s="6" t="s">
        <v>28</v>
      </c>
      <c r="D49" s="39" t="s">
        <v>45</v>
      </c>
      <c r="E49" s="39" t="s">
        <v>40</v>
      </c>
      <c r="F49" s="7" t="s">
        <v>37</v>
      </c>
      <c r="G49" s="8" t="s">
        <v>243</v>
      </c>
      <c r="H49" s="24" t="s">
        <v>238</v>
      </c>
      <c r="I49" s="4" t="s">
        <v>251</v>
      </c>
      <c r="J49" s="10">
        <v>45243</v>
      </c>
      <c r="K49" s="10">
        <v>45244</v>
      </c>
      <c r="L49" s="10">
        <v>45243</v>
      </c>
      <c r="M49" s="10">
        <v>45244</v>
      </c>
      <c r="N49" s="9">
        <v>10066338</v>
      </c>
      <c r="O49" s="9">
        <v>10066338</v>
      </c>
      <c r="P49" s="43" t="s">
        <v>252</v>
      </c>
      <c r="Q49" s="25" t="s">
        <v>250</v>
      </c>
      <c r="R49" s="42" t="s">
        <v>253</v>
      </c>
      <c r="S49" s="10">
        <v>45246</v>
      </c>
      <c r="T49" s="10">
        <v>45247</v>
      </c>
      <c r="U49" s="10">
        <v>45246</v>
      </c>
      <c r="V49" s="10">
        <v>45247</v>
      </c>
      <c r="W49" s="9">
        <v>10066338</v>
      </c>
      <c r="X49" s="9">
        <v>10066338</v>
      </c>
      <c r="Y49" s="42" t="s">
        <v>254</v>
      </c>
      <c r="Z49" s="11" t="s">
        <v>250</v>
      </c>
      <c r="AA49" s="8"/>
    </row>
    <row r="50" spans="1:27" ht="99" x14ac:dyDescent="0.3">
      <c r="A50" s="4" t="s">
        <v>44</v>
      </c>
      <c r="B50" s="5" t="s">
        <v>316</v>
      </c>
      <c r="C50" s="6" t="s">
        <v>28</v>
      </c>
      <c r="D50" s="39" t="s">
        <v>45</v>
      </c>
      <c r="E50" s="39" t="s">
        <v>40</v>
      </c>
      <c r="F50" s="7" t="s">
        <v>37</v>
      </c>
      <c r="G50" s="8" t="s">
        <v>256</v>
      </c>
      <c r="H50" s="24" t="s">
        <v>238</v>
      </c>
      <c r="I50" s="4" t="s">
        <v>251</v>
      </c>
      <c r="J50" s="10">
        <v>45243</v>
      </c>
      <c r="K50" s="10">
        <v>45244</v>
      </c>
      <c r="L50" s="10">
        <v>45243</v>
      </c>
      <c r="M50" s="10">
        <v>45244</v>
      </c>
      <c r="N50" s="44">
        <v>0</v>
      </c>
      <c r="O50" s="44">
        <v>0</v>
      </c>
      <c r="P50" s="43" t="s">
        <v>252</v>
      </c>
      <c r="Q50" s="25" t="s">
        <v>250</v>
      </c>
      <c r="R50" s="42" t="s">
        <v>253</v>
      </c>
      <c r="S50" s="10">
        <v>45246</v>
      </c>
      <c r="T50" s="10">
        <v>45247</v>
      </c>
      <c r="U50" s="10">
        <v>45246</v>
      </c>
      <c r="V50" s="10">
        <v>45247</v>
      </c>
      <c r="W50" s="44">
        <v>0</v>
      </c>
      <c r="X50" s="44">
        <v>0</v>
      </c>
      <c r="Y50" s="42" t="s">
        <v>254</v>
      </c>
      <c r="Z50" s="11" t="s">
        <v>250</v>
      </c>
      <c r="AA50" s="8"/>
    </row>
    <row r="51" spans="1:27" ht="99" x14ac:dyDescent="0.3">
      <c r="A51" s="4" t="s">
        <v>44</v>
      </c>
      <c r="B51" s="5" t="s">
        <v>317</v>
      </c>
      <c r="C51" s="6" t="s">
        <v>28</v>
      </c>
      <c r="D51" s="39" t="s">
        <v>45</v>
      </c>
      <c r="E51" s="39" t="s">
        <v>40</v>
      </c>
      <c r="F51" s="7" t="s">
        <v>37</v>
      </c>
      <c r="G51" s="8" t="s">
        <v>65</v>
      </c>
      <c r="H51" s="24" t="s">
        <v>238</v>
      </c>
      <c r="I51" s="4" t="s">
        <v>251</v>
      </c>
      <c r="J51" s="10">
        <v>45243</v>
      </c>
      <c r="K51" s="10">
        <v>45244</v>
      </c>
      <c r="L51" s="10">
        <v>45243</v>
      </c>
      <c r="M51" s="10">
        <v>45244</v>
      </c>
      <c r="N51" s="9">
        <v>37967</v>
      </c>
      <c r="O51" s="9">
        <v>37967</v>
      </c>
      <c r="P51" s="43" t="s">
        <v>252</v>
      </c>
      <c r="Q51" s="25" t="s">
        <v>250</v>
      </c>
      <c r="R51" s="42" t="s">
        <v>253</v>
      </c>
      <c r="S51" s="10">
        <v>45246</v>
      </c>
      <c r="T51" s="10">
        <v>45247</v>
      </c>
      <c r="U51" s="10">
        <v>45246</v>
      </c>
      <c r="V51" s="10">
        <v>45247</v>
      </c>
      <c r="W51" s="9">
        <v>37967</v>
      </c>
      <c r="X51" s="9">
        <v>37967</v>
      </c>
      <c r="Y51" s="42" t="s">
        <v>254</v>
      </c>
      <c r="Z51" s="11" t="s">
        <v>250</v>
      </c>
      <c r="AA51" s="8"/>
    </row>
    <row r="52" spans="1:27" ht="99" x14ac:dyDescent="0.3">
      <c r="A52" s="4" t="s">
        <v>44</v>
      </c>
      <c r="B52" s="5" t="s">
        <v>318</v>
      </c>
      <c r="C52" s="6" t="s">
        <v>28</v>
      </c>
      <c r="D52" s="39" t="s">
        <v>45</v>
      </c>
      <c r="E52" s="39" t="s">
        <v>40</v>
      </c>
      <c r="F52" s="7" t="s">
        <v>37</v>
      </c>
      <c r="G52" s="8" t="s">
        <v>66</v>
      </c>
      <c r="H52" s="24" t="s">
        <v>238</v>
      </c>
      <c r="I52" s="4" t="s">
        <v>251</v>
      </c>
      <c r="J52" s="10">
        <v>45243</v>
      </c>
      <c r="K52" s="10">
        <v>45244</v>
      </c>
      <c r="L52" s="10">
        <v>45243</v>
      </c>
      <c r="M52" s="10">
        <v>45244</v>
      </c>
      <c r="N52" s="9">
        <v>1715</v>
      </c>
      <c r="O52" s="9">
        <v>1715</v>
      </c>
      <c r="P52" s="43" t="s">
        <v>252</v>
      </c>
      <c r="Q52" s="25" t="s">
        <v>250</v>
      </c>
      <c r="R52" s="42" t="s">
        <v>253</v>
      </c>
      <c r="S52" s="10">
        <v>45246</v>
      </c>
      <c r="T52" s="10">
        <v>45247</v>
      </c>
      <c r="U52" s="10">
        <v>45246</v>
      </c>
      <c r="V52" s="10">
        <v>45247</v>
      </c>
      <c r="W52" s="9">
        <v>1715</v>
      </c>
      <c r="X52" s="9">
        <v>1715</v>
      </c>
      <c r="Y52" s="42" t="s">
        <v>254</v>
      </c>
      <c r="Z52" s="11" t="s">
        <v>250</v>
      </c>
      <c r="AA52" s="8"/>
    </row>
    <row r="53" spans="1:27" ht="99" x14ac:dyDescent="0.3">
      <c r="A53" s="4" t="s">
        <v>44</v>
      </c>
      <c r="B53" s="5" t="s">
        <v>319</v>
      </c>
      <c r="C53" s="6" t="s">
        <v>28</v>
      </c>
      <c r="D53" s="39" t="s">
        <v>45</v>
      </c>
      <c r="E53" s="39" t="s">
        <v>40</v>
      </c>
      <c r="F53" s="7" t="s">
        <v>37</v>
      </c>
      <c r="G53" s="8" t="s">
        <v>67</v>
      </c>
      <c r="H53" s="24" t="s">
        <v>238</v>
      </c>
      <c r="I53" s="4" t="s">
        <v>251</v>
      </c>
      <c r="J53" s="10">
        <v>45243</v>
      </c>
      <c r="K53" s="10">
        <v>45244</v>
      </c>
      <c r="L53" s="10">
        <v>45243</v>
      </c>
      <c r="M53" s="10">
        <v>45244</v>
      </c>
      <c r="N53" s="9">
        <v>1521</v>
      </c>
      <c r="O53" s="9">
        <v>1521</v>
      </c>
      <c r="P53" s="43" t="s">
        <v>252</v>
      </c>
      <c r="Q53" s="25" t="s">
        <v>250</v>
      </c>
      <c r="R53" s="42" t="s">
        <v>253</v>
      </c>
      <c r="S53" s="10">
        <v>45246</v>
      </c>
      <c r="T53" s="10">
        <v>45247</v>
      </c>
      <c r="U53" s="10">
        <v>45246</v>
      </c>
      <c r="V53" s="10">
        <v>45247</v>
      </c>
      <c r="W53" s="9">
        <v>1521</v>
      </c>
      <c r="X53" s="9">
        <v>1521</v>
      </c>
      <c r="Y53" s="42" t="s">
        <v>254</v>
      </c>
      <c r="Z53" s="11" t="s">
        <v>250</v>
      </c>
      <c r="AA53" s="8"/>
    </row>
    <row r="54" spans="1:27" ht="99" x14ac:dyDescent="0.3">
      <c r="A54" s="4" t="s">
        <v>44</v>
      </c>
      <c r="B54" s="5" t="s">
        <v>320</v>
      </c>
      <c r="C54" s="6" t="s">
        <v>28</v>
      </c>
      <c r="D54" s="39" t="s">
        <v>45</v>
      </c>
      <c r="E54" s="39" t="s">
        <v>40</v>
      </c>
      <c r="F54" s="7" t="s">
        <v>37</v>
      </c>
      <c r="G54" s="8" t="s">
        <v>68</v>
      </c>
      <c r="H54" s="24" t="s">
        <v>238</v>
      </c>
      <c r="I54" s="4" t="s">
        <v>251</v>
      </c>
      <c r="J54" s="10">
        <v>45243</v>
      </c>
      <c r="K54" s="10">
        <v>45244</v>
      </c>
      <c r="L54" s="10">
        <v>45243</v>
      </c>
      <c r="M54" s="10">
        <v>45244</v>
      </c>
      <c r="N54" s="9">
        <v>563</v>
      </c>
      <c r="O54" s="9">
        <v>563</v>
      </c>
      <c r="P54" s="43" t="s">
        <v>252</v>
      </c>
      <c r="Q54" s="25" t="s">
        <v>250</v>
      </c>
      <c r="R54" s="42" t="s">
        <v>253</v>
      </c>
      <c r="S54" s="10">
        <v>45246</v>
      </c>
      <c r="T54" s="10">
        <v>45247</v>
      </c>
      <c r="U54" s="10">
        <v>45246</v>
      </c>
      <c r="V54" s="10">
        <v>45247</v>
      </c>
      <c r="W54" s="9">
        <v>563</v>
      </c>
      <c r="X54" s="9">
        <v>563</v>
      </c>
      <c r="Y54" s="42" t="s">
        <v>254</v>
      </c>
      <c r="Z54" s="11" t="s">
        <v>250</v>
      </c>
      <c r="AA54" s="8"/>
    </row>
    <row r="55" spans="1:27" ht="99" x14ac:dyDescent="0.3">
      <c r="A55" s="4" t="s">
        <v>44</v>
      </c>
      <c r="B55" s="5" t="s">
        <v>321</v>
      </c>
      <c r="C55" s="6" t="s">
        <v>28</v>
      </c>
      <c r="D55" s="39" t="s">
        <v>45</v>
      </c>
      <c r="E55" s="39" t="s">
        <v>40</v>
      </c>
      <c r="F55" s="7" t="s">
        <v>37</v>
      </c>
      <c r="G55" s="8" t="s">
        <v>69</v>
      </c>
      <c r="H55" s="24" t="s">
        <v>238</v>
      </c>
      <c r="I55" s="4" t="s">
        <v>251</v>
      </c>
      <c r="J55" s="10">
        <v>45243</v>
      </c>
      <c r="K55" s="10">
        <v>45244</v>
      </c>
      <c r="L55" s="10">
        <v>45243</v>
      </c>
      <c r="M55" s="10">
        <v>45244</v>
      </c>
      <c r="N55" s="9">
        <v>2574</v>
      </c>
      <c r="O55" s="9">
        <v>2574</v>
      </c>
      <c r="P55" s="43" t="s">
        <v>252</v>
      </c>
      <c r="Q55" s="25" t="s">
        <v>250</v>
      </c>
      <c r="R55" s="42" t="s">
        <v>253</v>
      </c>
      <c r="S55" s="10">
        <v>45246</v>
      </c>
      <c r="T55" s="10">
        <v>45247</v>
      </c>
      <c r="U55" s="10">
        <v>45246</v>
      </c>
      <c r="V55" s="10">
        <v>45247</v>
      </c>
      <c r="W55" s="9">
        <v>2574</v>
      </c>
      <c r="X55" s="9">
        <v>2574</v>
      </c>
      <c r="Y55" s="42" t="s">
        <v>254</v>
      </c>
      <c r="Z55" s="11" t="s">
        <v>250</v>
      </c>
      <c r="AA55" s="8"/>
    </row>
    <row r="56" spans="1:27" ht="99" x14ac:dyDescent="0.3">
      <c r="A56" s="4" t="s">
        <v>44</v>
      </c>
      <c r="B56" s="5" t="s">
        <v>322</v>
      </c>
      <c r="C56" s="6" t="s">
        <v>28</v>
      </c>
      <c r="D56" s="39" t="s">
        <v>45</v>
      </c>
      <c r="E56" s="39" t="s">
        <v>40</v>
      </c>
      <c r="F56" s="7" t="s">
        <v>37</v>
      </c>
      <c r="G56" s="8" t="s">
        <v>240</v>
      </c>
      <c r="H56" s="24" t="s">
        <v>238</v>
      </c>
      <c r="I56" s="4" t="s">
        <v>251</v>
      </c>
      <c r="J56" s="10">
        <v>45243</v>
      </c>
      <c r="K56" s="10">
        <v>45244</v>
      </c>
      <c r="L56" s="10">
        <v>45243</v>
      </c>
      <c r="M56" s="10">
        <v>45244</v>
      </c>
      <c r="N56" s="9">
        <v>92811</v>
      </c>
      <c r="O56" s="9">
        <v>92811</v>
      </c>
      <c r="P56" s="43" t="s">
        <v>252</v>
      </c>
      <c r="Q56" s="25" t="s">
        <v>250</v>
      </c>
      <c r="R56" s="42" t="s">
        <v>253</v>
      </c>
      <c r="S56" s="10">
        <v>45246</v>
      </c>
      <c r="T56" s="10">
        <v>45247</v>
      </c>
      <c r="U56" s="10">
        <v>45246</v>
      </c>
      <c r="V56" s="10">
        <v>45247</v>
      </c>
      <c r="W56" s="9">
        <v>92811</v>
      </c>
      <c r="X56" s="9">
        <v>92811</v>
      </c>
      <c r="Y56" s="42" t="s">
        <v>254</v>
      </c>
      <c r="Z56" s="11" t="s">
        <v>250</v>
      </c>
      <c r="AA56" s="8"/>
    </row>
    <row r="57" spans="1:27" ht="99" x14ac:dyDescent="0.3">
      <c r="A57" s="4" t="s">
        <v>44</v>
      </c>
      <c r="B57" s="5" t="s">
        <v>323</v>
      </c>
      <c r="C57" s="6" t="s">
        <v>28</v>
      </c>
      <c r="D57" s="39" t="s">
        <v>45</v>
      </c>
      <c r="E57" s="39" t="s">
        <v>40</v>
      </c>
      <c r="F57" s="7" t="s">
        <v>37</v>
      </c>
      <c r="G57" s="8" t="s">
        <v>249</v>
      </c>
      <c r="H57" s="24" t="s">
        <v>238</v>
      </c>
      <c r="I57" s="4" t="s">
        <v>251</v>
      </c>
      <c r="J57" s="10">
        <v>45243</v>
      </c>
      <c r="K57" s="10">
        <v>45244</v>
      </c>
      <c r="L57" s="10">
        <v>45243</v>
      </c>
      <c r="M57" s="10">
        <v>45244</v>
      </c>
      <c r="N57" s="9">
        <v>99658501</v>
      </c>
      <c r="O57" s="9">
        <v>99658501</v>
      </c>
      <c r="P57" s="43" t="s">
        <v>252</v>
      </c>
      <c r="Q57" s="25" t="s">
        <v>250</v>
      </c>
      <c r="R57" s="42" t="s">
        <v>253</v>
      </c>
      <c r="S57" s="10">
        <v>45246</v>
      </c>
      <c r="T57" s="10">
        <v>45247</v>
      </c>
      <c r="U57" s="10">
        <v>45246</v>
      </c>
      <c r="V57" s="10">
        <v>45247</v>
      </c>
      <c r="W57" s="9">
        <v>99658501</v>
      </c>
      <c r="X57" s="9">
        <v>99658501</v>
      </c>
      <c r="Y57" s="42" t="s">
        <v>254</v>
      </c>
      <c r="Z57" s="11" t="s">
        <v>250</v>
      </c>
      <c r="AA57" s="8"/>
    </row>
    <row r="58" spans="1:27" ht="99" x14ac:dyDescent="0.3">
      <c r="A58" s="4" t="s">
        <v>44</v>
      </c>
      <c r="B58" s="5" t="s">
        <v>324</v>
      </c>
      <c r="C58" s="6" t="s">
        <v>28</v>
      </c>
      <c r="D58" s="39" t="s">
        <v>45</v>
      </c>
      <c r="E58" s="39" t="s">
        <v>40</v>
      </c>
      <c r="F58" s="7" t="s">
        <v>37</v>
      </c>
      <c r="G58" s="8" t="s">
        <v>248</v>
      </c>
      <c r="H58" s="24" t="s">
        <v>238</v>
      </c>
      <c r="I58" s="4" t="s">
        <v>251</v>
      </c>
      <c r="J58" s="10">
        <v>45243</v>
      </c>
      <c r="K58" s="10">
        <v>45244</v>
      </c>
      <c r="L58" s="10">
        <v>45243</v>
      </c>
      <c r="M58" s="10">
        <v>45244</v>
      </c>
      <c r="N58" s="9">
        <v>22643</v>
      </c>
      <c r="O58" s="9">
        <v>22643</v>
      </c>
      <c r="P58" s="43" t="s">
        <v>252</v>
      </c>
      <c r="Q58" s="25" t="s">
        <v>250</v>
      </c>
      <c r="R58" s="42" t="s">
        <v>253</v>
      </c>
      <c r="S58" s="10">
        <v>45246</v>
      </c>
      <c r="T58" s="10">
        <v>45247</v>
      </c>
      <c r="U58" s="10">
        <v>45246</v>
      </c>
      <c r="V58" s="10">
        <v>45247</v>
      </c>
      <c r="W58" s="9">
        <v>22643</v>
      </c>
      <c r="X58" s="9">
        <v>22643</v>
      </c>
      <c r="Y58" s="42" t="s">
        <v>254</v>
      </c>
      <c r="Z58" s="11" t="s">
        <v>250</v>
      </c>
      <c r="AA58" s="8"/>
    </row>
  </sheetData>
  <autoFilter ref="A4:AA58" xr:uid="{00000000-0009-0000-0000-000002000000}">
    <sortState xmlns:xlrd2="http://schemas.microsoft.com/office/spreadsheetml/2017/richdata2" ref="A7:AA58">
      <sortCondition descending="1" ref="R4:R58"/>
    </sortState>
  </autoFilter>
  <mergeCells count="22">
    <mergeCell ref="I2:Q2"/>
    <mergeCell ref="I3:I4"/>
    <mergeCell ref="J3:K3"/>
    <mergeCell ref="L3:M3"/>
    <mergeCell ref="Q3:Q4"/>
    <mergeCell ref="N3:P3"/>
    <mergeCell ref="U3:V3"/>
    <mergeCell ref="Z3:Z4"/>
    <mergeCell ref="R2:Z2"/>
    <mergeCell ref="AA2:AA4"/>
    <mergeCell ref="W3:Y3"/>
    <mergeCell ref="R3:R4"/>
    <mergeCell ref="S3:T3"/>
    <mergeCell ref="F2:F4"/>
    <mergeCell ref="G2:G4"/>
    <mergeCell ref="H2:H4"/>
    <mergeCell ref="E2:E4"/>
    <mergeCell ref="A1:C1"/>
    <mergeCell ref="A2:A4"/>
    <mergeCell ref="B2:B4"/>
    <mergeCell ref="C2:C4"/>
    <mergeCell ref="D2:D4"/>
  </mergeCells>
  <phoneticPr fontId="2" type="noConversion"/>
  <dataValidations count="1">
    <dataValidation type="list" allowBlank="1" showInputMessage="1" showErrorMessage="1" sqref="Z5:Z58 Q5:Q58" xr:uid="{00000000-0002-0000-0200-000000000000}">
      <formula1>"PASS,FAIL"</formula1>
    </dataValidation>
  </dataValidations>
  <pageMargins left="0.23622047244094491" right="0.23622047244094491" top="0.74803149606299213" bottom="0.74803149606299213" header="0.31496062992125984" footer="0.31496062992125984"/>
  <pageSetup paperSize="9" scale="31" fitToHeight="0" orientation="landscape" horizontalDpi="300" verticalDpi="300" r:id="rId1"/>
  <headerFooter>
    <oddHeader>&amp;L지역문화통합정보시스템 구축 3단계&amp;R단위테스트결과서</oddHeader>
    <oddFooter>&amp;L&amp;G&amp;C&amp;P/&amp;N&amp;R&amp;G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V42"/>
  <sheetViews>
    <sheetView tabSelected="1" zoomScale="55" zoomScaleNormal="55" zoomScaleSheetLayoutView="85" workbookViewId="0">
      <pane xSplit="7" ySplit="4" topLeftCell="H5" activePane="bottomRight" state="frozen"/>
      <selection activeCell="H5" sqref="H5"/>
      <selection pane="topRight" activeCell="H5" sqref="H5"/>
      <selection pane="bottomLeft" activeCell="H5" sqref="H5"/>
      <selection pane="bottomRight" sqref="A1:C1"/>
    </sheetView>
  </sheetViews>
  <sheetFormatPr defaultRowHeight="16.5" x14ac:dyDescent="0.3"/>
  <cols>
    <col min="1" max="1" width="7.125" bestFit="1" customWidth="1"/>
    <col min="2" max="2" width="17.375" customWidth="1"/>
    <col min="3" max="3" width="16.875" style="12" bestFit="1" customWidth="1"/>
    <col min="4" max="4" width="14.125" customWidth="1"/>
    <col min="5" max="5" width="19" customWidth="1"/>
    <col min="6" max="6" width="17.375" customWidth="1"/>
    <col min="7" max="7" width="49.5" style="38" customWidth="1"/>
    <col min="8" max="8" width="37.25" customWidth="1"/>
    <col min="9" max="9" width="8.625" customWidth="1"/>
    <col min="10" max="10" width="12.375" style="1" customWidth="1"/>
    <col min="11" max="13" width="12.375" customWidth="1"/>
    <col min="14" max="15" width="12.5" bestFit="1" customWidth="1"/>
    <col min="16" max="16" width="9" bestFit="1" customWidth="1"/>
    <col min="17" max="17" width="14.75" bestFit="1" customWidth="1"/>
    <col min="18" max="18" width="15.25" bestFit="1" customWidth="1"/>
    <col min="19" max="19" width="9" bestFit="1" customWidth="1"/>
    <col min="20" max="20" width="8.625" style="23" customWidth="1"/>
    <col min="21" max="21" width="8.625" customWidth="1"/>
    <col min="22" max="25" width="12.375" customWidth="1"/>
    <col min="26" max="27" width="12.5" bestFit="1" customWidth="1"/>
    <col min="28" max="28" width="9" bestFit="1" customWidth="1"/>
    <col min="29" max="29" width="14.75" bestFit="1" customWidth="1"/>
    <col min="30" max="30" width="15.25" bestFit="1" customWidth="1"/>
    <col min="31" max="31" width="9" bestFit="1" customWidth="1"/>
    <col min="32" max="32" width="18.125" customWidth="1"/>
    <col min="33" max="33" width="17.375" customWidth="1"/>
    <col min="34" max="34" width="84.375" style="23" customWidth="1"/>
    <col min="35" max="35" width="66.375" style="14" customWidth="1"/>
    <col min="36" max="39" width="9" hidden="1" customWidth="1"/>
  </cols>
  <sheetData>
    <row r="1" spans="1:39" x14ac:dyDescent="0.3">
      <c r="A1" s="81"/>
      <c r="B1" s="81"/>
      <c r="C1" s="81"/>
      <c r="AG1" s="2"/>
    </row>
    <row r="2" spans="1:39" x14ac:dyDescent="0.3">
      <c r="A2" s="80" t="s">
        <v>8</v>
      </c>
      <c r="B2" s="80" t="s">
        <v>9</v>
      </c>
      <c r="C2" s="80" t="s">
        <v>10</v>
      </c>
      <c r="D2" s="80" t="s">
        <v>11</v>
      </c>
      <c r="E2" s="80" t="s">
        <v>12</v>
      </c>
      <c r="F2" s="80" t="s">
        <v>13</v>
      </c>
      <c r="G2" s="93" t="s">
        <v>14</v>
      </c>
      <c r="H2" s="80" t="s">
        <v>15</v>
      </c>
      <c r="I2" s="88" t="s">
        <v>17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90"/>
      <c r="U2" s="80" t="s">
        <v>18</v>
      </c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 t="s">
        <v>19</v>
      </c>
      <c r="AH2" s="91" t="s">
        <v>36</v>
      </c>
      <c r="AI2" s="91"/>
    </row>
    <row r="3" spans="1:39" x14ac:dyDescent="0.3">
      <c r="A3" s="80"/>
      <c r="B3" s="80"/>
      <c r="C3" s="80"/>
      <c r="D3" s="80"/>
      <c r="E3" s="80"/>
      <c r="F3" s="80"/>
      <c r="G3" s="94"/>
      <c r="H3" s="80"/>
      <c r="I3" s="87" t="s">
        <v>20</v>
      </c>
      <c r="J3" s="88" t="s">
        <v>21</v>
      </c>
      <c r="K3" s="90"/>
      <c r="L3" s="88" t="s">
        <v>22</v>
      </c>
      <c r="M3" s="90"/>
      <c r="N3" s="88" t="s">
        <v>16</v>
      </c>
      <c r="O3" s="89"/>
      <c r="P3" s="90"/>
      <c r="Q3" s="88" t="s">
        <v>31</v>
      </c>
      <c r="R3" s="89"/>
      <c r="S3" s="90"/>
      <c r="T3" s="85" t="s">
        <v>24</v>
      </c>
      <c r="U3" s="80" t="s">
        <v>25</v>
      </c>
      <c r="V3" s="80" t="s">
        <v>21</v>
      </c>
      <c r="W3" s="80"/>
      <c r="X3" s="80" t="s">
        <v>22</v>
      </c>
      <c r="Y3" s="80"/>
      <c r="Z3" s="88" t="s">
        <v>16</v>
      </c>
      <c r="AA3" s="89"/>
      <c r="AB3" s="90"/>
      <c r="AC3" s="88" t="s">
        <v>31</v>
      </c>
      <c r="AD3" s="89"/>
      <c r="AE3" s="90"/>
      <c r="AF3" s="82" t="s">
        <v>24</v>
      </c>
      <c r="AG3" s="80"/>
      <c r="AH3" s="84" t="s">
        <v>35</v>
      </c>
      <c r="AI3" s="82" t="s">
        <v>34</v>
      </c>
    </row>
    <row r="4" spans="1:39" x14ac:dyDescent="0.3">
      <c r="A4" s="87"/>
      <c r="B4" s="87"/>
      <c r="C4" s="87"/>
      <c r="D4" s="87"/>
      <c r="E4" s="87"/>
      <c r="F4" s="87"/>
      <c r="G4" s="95"/>
      <c r="H4" s="87"/>
      <c r="I4" s="92"/>
      <c r="J4" s="20" t="s">
        <v>26</v>
      </c>
      <c r="K4" s="15" t="s">
        <v>27</v>
      </c>
      <c r="L4" s="15" t="s">
        <v>26</v>
      </c>
      <c r="M4" s="15" t="s">
        <v>27</v>
      </c>
      <c r="N4" s="45" t="s">
        <v>32</v>
      </c>
      <c r="O4" s="45" t="s">
        <v>33</v>
      </c>
      <c r="P4" s="21" t="s">
        <v>41</v>
      </c>
      <c r="Q4" s="45" t="s">
        <v>32</v>
      </c>
      <c r="R4" s="45" t="s">
        <v>33</v>
      </c>
      <c r="S4" s="21" t="s">
        <v>41</v>
      </c>
      <c r="T4" s="86"/>
      <c r="U4" s="87"/>
      <c r="V4" s="15" t="s">
        <v>26</v>
      </c>
      <c r="W4" s="15" t="s">
        <v>27</v>
      </c>
      <c r="X4" s="15" t="s">
        <v>26</v>
      </c>
      <c r="Y4" s="15" t="s">
        <v>27</v>
      </c>
      <c r="Z4" s="45" t="s">
        <v>32</v>
      </c>
      <c r="AA4" s="45" t="s">
        <v>33</v>
      </c>
      <c r="AB4" s="21" t="s">
        <v>41</v>
      </c>
      <c r="AC4" s="45" t="s">
        <v>32</v>
      </c>
      <c r="AD4" s="45" t="s">
        <v>33</v>
      </c>
      <c r="AE4" s="21" t="s">
        <v>41</v>
      </c>
      <c r="AF4" s="83"/>
      <c r="AG4" s="87"/>
      <c r="AH4" s="84"/>
      <c r="AI4" s="82"/>
    </row>
    <row r="5" spans="1:39" ht="409.5" customHeight="1" x14ac:dyDescent="0.3">
      <c r="A5" s="4" t="s">
        <v>30</v>
      </c>
      <c r="B5" s="5" t="s">
        <v>237</v>
      </c>
      <c r="C5" s="6" t="s">
        <v>28</v>
      </c>
      <c r="D5" s="39" t="s">
        <v>38</v>
      </c>
      <c r="E5" s="39" t="s">
        <v>40</v>
      </c>
      <c r="F5" s="7" t="s">
        <v>37</v>
      </c>
      <c r="G5" s="40" t="s">
        <v>29</v>
      </c>
      <c r="H5" s="18" t="s">
        <v>39</v>
      </c>
      <c r="I5" s="4" t="s">
        <v>251</v>
      </c>
      <c r="J5" s="10">
        <v>45243</v>
      </c>
      <c r="K5" s="10">
        <v>45244</v>
      </c>
      <c r="L5" s="10">
        <v>45243</v>
      </c>
      <c r="M5" s="10">
        <v>45244</v>
      </c>
      <c r="N5" s="16">
        <v>9143</v>
      </c>
      <c r="O5" s="19">
        <v>9143</v>
      </c>
      <c r="P5" s="17" t="str">
        <f>IF(N5=O5,"일치","불일치")</f>
        <v>일치</v>
      </c>
      <c r="Q5" s="16">
        <v>9137</v>
      </c>
      <c r="R5" s="19">
        <v>9137</v>
      </c>
      <c r="S5" s="17" t="str">
        <f>IF(Q5="","N/A",IF(Q5=R5,"일치","불일치"))</f>
        <v>일치</v>
      </c>
      <c r="T5" s="25" t="s">
        <v>250</v>
      </c>
      <c r="U5" s="42" t="s">
        <v>253</v>
      </c>
      <c r="V5" s="10">
        <v>45246</v>
      </c>
      <c r="W5" s="10">
        <v>45247</v>
      </c>
      <c r="X5" s="10">
        <v>45246</v>
      </c>
      <c r="Y5" s="10">
        <v>45247</v>
      </c>
      <c r="Z5" s="16">
        <v>9143</v>
      </c>
      <c r="AA5" s="19">
        <v>9143</v>
      </c>
      <c r="AB5" s="17" t="str">
        <f>IF(Z5=AA5,"일치","불일치")</f>
        <v>일치</v>
      </c>
      <c r="AC5" s="16">
        <v>9137</v>
      </c>
      <c r="AD5" s="19">
        <v>9137</v>
      </c>
      <c r="AE5" s="17" t="str">
        <f>IF(AC5="","N/A",IF(AC5=AD5,"일치","불일치"))</f>
        <v>일치</v>
      </c>
      <c r="AF5" s="11" t="s">
        <v>250</v>
      </c>
      <c r="AG5" s="39" t="s">
        <v>82</v>
      </c>
      <c r="AH5" s="39" t="s">
        <v>244</v>
      </c>
      <c r="AI5" s="39" t="s">
        <v>232</v>
      </c>
      <c r="AJ5" t="str">
        <f t="shared" ref="AJ5:AJ6" si="0">"SELECT 'SRC' AS GB, A1.*
          FROM ("&amp;AH5&amp;") A1
         UNION ALL
        SELECT 'TRT' AS GB , A2.*
          FROM ("&amp;AI5&amp;") A2"</f>
        <v>SELECT 'SRC' AS GB, A1.*
          FROM (SELECT COUNT(1) AS 건수, SUM(MSM_CNT) AS 박물관수 
  FROM (
        SELECT A.EXMN_GRPH_SN,
               A.EXMN_GRPH_INPT_SN,
               C.EXMN_YR - 1 AS CRTR_YR,
               C.EXMN_YR     AS PBLSH_YR,
               CASE WHEN MAX(CASE WHEN A.EXMN_IEM_SN = 1004 THEN A.INPT_VL END) LIKE '%국립민속박물관%' THEN '11110'  --국립민속박물관(파주)은 서울(종로)로 집계
                    ELSE NVL(A.SGG_CD, '~') END AS SGG_CD,
               CASE WHEN C.EXMN_YR &gt;= '2022' THEN
                        (CASE WHEN MAX(CASE WHEN  A.EXMN_IEM_SN = 1004 THEN A.INPT_VL END) LIKE '국립민속박물관%' AND A.SGG_CD IN ('41480') THEN 0
                              WHEN MAX(CASE WHEN  A.EXMN_IEM_SN = 1004 THEN A.INPT_VL END) LIKE '호림박물관%' AND A.SGG_CD IN ('11680') THEN 0
                              WHEN MAX(CASE WHEN  A.EXMN_IEM_SN = 1004 THEN A.INPT_VL END) LIKE '범어사 성보관' THEN 0
                              WHEN MAX(CASE WHEN  A.EXMN_IEM_SN = 1004 THEN A.INPT_VL END) LIKE '목포근대역사관2관' THEN 0
                              ELSE COUNT(CASE WHEN A.EXMN_IEM_SN = 1004 THEN A.INPT_VL END) END)
                    WHEN C.EXMN_YR = '2013' THEN
                        (CASE WHEN MAX(CASE WHEN  A.EXMN_IEM_SN = 1004 THEN A.INPT_VL END) LIKE '호림박물관%' AND A.SGG_CD IN ('11680') THEN 0
                              ELSE COUNT(CASE WHEN A.EXMN_IEM_SN = 1004 THEN A.INPT_VL END) END)
                    ELSE COUNT(CASE WHEN A.EXMN_IEM_SN = 1004 THEN A.INPT_VL END) END   AS MSM_CNT                                 -- 박물관수
          FROM US_RCIS_DW.T_DW_QSTR_INPT_INFO_N A
          LEFT OUTER JOIN US_RCIS_DW.T_DW_QSTR_INFO_N B  -- 조사표정보
          ON A.EXMN_GRPH_SN = B.EXMN_GRPH_SN
          LEFT OUTER JOIN US_RCIS_DW.T_DW_EXMN_SMR_N C  -- 조사개요
          ON B.EXMN_SMR_SN = C.EXMN_SMR_SN
         WHERE 1=1
           AND A.EXMN_GRPH_SN IN (62,69,77,85,133,93,101,109,117,199,228)
         GROUP BY A.EXMN_GRPH_SN,
               A.EXMN_GRPH_INPT_SN,
               C.EXMN_YR,
               A.SGG_CD
)) A1
         UNION ALL
        SELECT 'TRT' AS GB , A2.*
          FROM (SELECT COUNT(1) AS 건수, SUM(MSM_CNT) AS 박물관수 
  FROM US_RCIS_DW.T_DM_CLIF_MSM_S) A2</v>
      </c>
      <c r="AK5" t="str">
        <f>"SELECT '"&amp;B5&amp;"' AS TEST_ID, '"&amp;G5&amp;"' AS PRAM_ID, A.*
  FROM ("&amp;AJ5&amp;") A 
UNION ALL"</f>
        <v>SELECT 'UT_DM_C0001' AS TEST_ID, 'JOB_I_T_DM_CLIF_MSM_S' AS PRAM_ID, A.*
  FROM (SELECT 'SRC' AS GB, A1.*
          FROM (SELECT COUNT(1) AS 건수, SUM(MSM_CNT) AS 박물관수 
  FROM (
        SELECT A.EXMN_GRPH_SN,
               A.EXMN_GRPH_INPT_SN,
               C.EXMN_YR - 1 AS CRTR_YR,
               C.EXMN_YR     AS PBLSH_YR,
               CASE WHEN MAX(CASE WHEN A.EXMN_IEM_SN = 1004 THEN A.INPT_VL END) LIKE '%국립민속박물관%' THEN '11110'  --국립민속박물관(파주)은 서울(종로)로 집계
                    ELSE NVL(A.SGG_CD, '~') END AS SGG_CD,
               CASE WHEN C.EXMN_YR &gt;= '2022' THEN
                        (CASE WHEN MAX(CASE WHEN  A.EXMN_IEM_SN = 1004 THEN A.INPT_VL END) LIKE '국립민속박물관%' AND A.SGG_CD IN ('41480') THEN 0
                              WHEN MAX(CASE WHEN  A.EXMN_IEM_SN = 1004 THEN A.INPT_VL END) LIKE '호림박물관%' AND A.SGG_CD IN ('11680') THEN 0
                              WHEN MAX(CASE WHEN  A.EXMN_IEM_SN = 1004 THEN A.INPT_VL END) LIKE '범어사 성보관' THEN 0
                              WHEN MAX(CASE WHEN  A.EXMN_IEM_SN = 1004 THEN A.INPT_VL END) LIKE '목포근대역사관2관' THEN 0
                              ELSE COUNT(CASE WHEN A.EXMN_IEM_SN = 1004 THEN A.INPT_VL END) END)
                    WHEN C.EXMN_YR = '2013' THEN
                        (CASE WHEN MAX(CASE WHEN  A.EXMN_IEM_SN = 1004 THEN A.INPT_VL END) LIKE '호림박물관%' AND A.SGG_CD IN ('11680') THEN 0
                              ELSE COUNT(CASE WHEN A.EXMN_IEM_SN = 1004 THEN A.INPT_VL END) END)
                    ELSE COUNT(CASE WHEN A.EXMN_IEM_SN = 1004 THEN A.INPT_VL END) END   AS MSM_CNT                                 -- 박물관수
          FROM US_RCIS_DW.T_DW_QSTR_INPT_INFO_N A
          LEFT OUTER JOIN US_RCIS_DW.T_DW_QSTR_INFO_N B  -- 조사표정보
          ON A.EXMN_GRPH_SN = B.EXMN_GRPH_SN
          LEFT OUTER JOIN US_RCIS_DW.T_DW_EXMN_SMR_N C  -- 조사개요
          ON B.EXMN_SMR_SN = C.EXMN_SMR_SN
         WHERE 1=1
           AND A.EXMN_GRPH_SN IN (62,69,77,85,133,93,101,109,117,199,228)
         GROUP BY A.EXMN_GRPH_SN,
               A.EXMN_GRPH_INPT_SN,
               C.EXMN_YR,
               A.SGG_CD
)) A1
         UNION ALL
        SELECT 'TRT' AS GB , A2.*
          FROM (SELECT COUNT(1) AS 건수, SUM(MSM_CNT) AS 박물관수 
  FROM US_RCIS_DW.T_DM_CLIF_MSM_S) A2) A 
UNION ALL</v>
      </c>
      <c r="AL5" t="str">
        <f>MID(G5,7,30)</f>
        <v>T_DM_CLIF_MSM_S</v>
      </c>
      <c r="AM5" t="s">
        <v>235</v>
      </c>
    </row>
    <row r="6" spans="1:39" ht="409.5" customHeight="1" x14ac:dyDescent="0.3">
      <c r="A6" s="4" t="s">
        <v>30</v>
      </c>
      <c r="B6" s="5" t="s">
        <v>172</v>
      </c>
      <c r="C6" s="6" t="s">
        <v>28</v>
      </c>
      <c r="D6" s="39" t="s">
        <v>38</v>
      </c>
      <c r="E6" s="39" t="s">
        <v>40</v>
      </c>
      <c r="F6" s="7" t="s">
        <v>37</v>
      </c>
      <c r="G6" s="41" t="s">
        <v>233</v>
      </c>
      <c r="H6" s="18" t="s">
        <v>39</v>
      </c>
      <c r="I6" s="4" t="s">
        <v>251</v>
      </c>
      <c r="J6" s="10">
        <v>45243</v>
      </c>
      <c r="K6" s="10">
        <v>45244</v>
      </c>
      <c r="L6" s="10">
        <v>45243</v>
      </c>
      <c r="M6" s="10">
        <v>45244</v>
      </c>
      <c r="N6" s="16">
        <v>2748</v>
      </c>
      <c r="O6" s="19">
        <v>2748</v>
      </c>
      <c r="P6" s="17" t="str">
        <f t="shared" ref="P6:P42" si="1">IF(N6=O6,"일치","불일치")</f>
        <v>일치</v>
      </c>
      <c r="Q6" s="16">
        <v>31981857</v>
      </c>
      <c r="R6" s="19">
        <v>31981857</v>
      </c>
      <c r="S6" s="17" t="str">
        <f t="shared" ref="S6:S42" si="2">IF(Q6="","N/A",IF(Q6=R6,"일치","불일치"))</f>
        <v>일치</v>
      </c>
      <c r="T6" s="25" t="s">
        <v>250</v>
      </c>
      <c r="U6" s="42" t="s">
        <v>253</v>
      </c>
      <c r="V6" s="10">
        <v>45246</v>
      </c>
      <c r="W6" s="10">
        <v>45247</v>
      </c>
      <c r="X6" s="10">
        <v>45246</v>
      </c>
      <c r="Y6" s="10">
        <v>45247</v>
      </c>
      <c r="Z6" s="16">
        <v>2748</v>
      </c>
      <c r="AA6" s="19">
        <v>2748</v>
      </c>
      <c r="AB6" s="17" t="str">
        <f t="shared" ref="AB6:AB42" si="3">IF(Z6=AA6,"일치","불일치")</f>
        <v>일치</v>
      </c>
      <c r="AC6" s="16">
        <v>31981857</v>
      </c>
      <c r="AD6" s="19">
        <v>31981857</v>
      </c>
      <c r="AE6" s="17" t="str">
        <f t="shared" ref="AE6:AE42" si="4">IF(AC6="","N/A",IF(AC6=AD6,"일치","불일치"))</f>
        <v>일치</v>
      </c>
      <c r="AF6" s="11" t="s">
        <v>250</v>
      </c>
      <c r="AG6" s="39" t="s">
        <v>82</v>
      </c>
      <c r="AH6" s="39" t="s">
        <v>245</v>
      </c>
      <c r="AI6" s="39" t="s">
        <v>234</v>
      </c>
      <c r="AJ6" t="str">
        <f t="shared" si="0"/>
        <v>SELECT 'SRC' AS GB, A1.*
          FROM (SELECT COUNT(1) AS 건수, SUM(HSE_CNT) AS 주택수
FROM (
WITH TMP AS (
SELECT TA.CRTR_YR                                             --기준연도
      ,TA.SGG_CD                                              --시군구코드
      ,SUM(TA.PLTN_CNT)              AS PLTN_CNT              --인구수
      ,SUM(TA.MAN_PLTN_CNT)          AS MAN_PLTN_CNT          --남자인구수
      ,SUM(TA.WMN_PLTN_CNT)          AS WMN_PLTN_CNT          --여자인구수
      ,SUM(TA.CHLD_PLTN_CNT)         AS CHLD_PLTN_CNT         --어린이인구수
      ,SUM(TA.HSE_CNT)               AS HSE_CNT               --주택수
FROM (
  SELECT SUBSTR(TTA.CRTR_YM,1,4) AS CRTR_YR
       , CASE WHEN TTA.SGG_CD LIKE '51%' THEN '42'||SUBSTR(TTA.SGG_CD,3,3) ELSE TTA.SGG_CD END AS SGG_CD --강원특별자치도 -&gt; 강원도(임시)
       --,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SUBSTR(TTB.INST_CD,3,5) 
        OR (TTA.SGG_CD LIKE '51%' AND '42'||SUBSTR(TTA.SGG_CD,3,3) = SUBSTR(TTB.INST_CD,3,5))) --강원특별자치도 -&gt; 강원도(임시)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  UNION ALL
  SELECT SUBSTR(TTA.CRTR_YM,1,4) AS CRTR_YR
       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'27720' AND '47'||SUBSTR(TTA.SGG_CD,3,3) = SUBSTR(TTB.INST_CD,3,5)) -- (전:경북,현:대구)군위군 추가(임시)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UNION ALL
SELECT TTA.EXMN_YR AS CRTR_YR
     , NVL(TTB.SGG_CD, '~') AS SGG_CD
     , 0 AS PLTN_CNT                    --인구수
     , 0 AS MAN_PLTN_CNT                --남자인구수
     , 0 AS WMN_PLTN_CNT                --여자인구수
     , 0 AS CHLD_PLTN_CNT               --어린이인구수
     , SUM(TTA.HSE_CNT) AS HSE_CNT      --주택수
FROM US_RCIS_DW.T_DW_SQIS_KOSTAT_HSE_S TTA /*통계지리주택통계정보*/
LEFT OUTER JOIN US_RCIS_DW.T_DW_STDG_CD_C TTB /*법정동코드(상세시군구 존재시 변환)*/
ON TTA.SGG_CD = TTB.STDG_CD
WHERE TTA.LINK_PRCS_ST_CD = 'S'               /* 연계처리상태:성공 */
  AND TTA.DTY_SPRTN_CD &lt;&gt; 'D'                 /* DELETE제외 */
  GROUP BY TTA.EXMN_YR
         , NVL(TTB.SGG_CD, '~')
UNION ALL
  SELECT TTA.CRTR_YM AS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US_RCIS_DW.T_DW_KOSIS_STATS_S TTA
  WHERE TTA.LINK_PRCS_ST_CD = 'S'               /* 연계처리상태:성공 */
    AND TTA.DTY_SPRTN_CD &lt;&gt; 'D'                 /* DELETE제외 */
    AND TTA.STATS_GRPH_ID = 'TX_315_2009_H1009' /* 면적현황 */
    AND TTA.SGG_CD &lt;&gt; '47000'                   /* 경상북도합계 제외 */
  GROUP BY TTA.CRTR_YM
         , TTA.SGG_CD
UNION ALL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US_RCIS_DW.T_DW_LCLT_FNC_INHB_PRHD_ANEX_N TTA /*지방재정365_주민1인당세출예산액*/
  WHERE TTA.LINK_PRCS_ST_CD = 'S'               /* 연계처리상태:성공 */
    AND TTA.DTY_SPRTN_CD &lt;&gt; 'D'                 /* DELETE제외 */
    AND (TTA.SGG_CD NOT LIKE '%000'
      OR TTA.SGG_CD = '36000')
  GROUP BY TTA.FYR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/*통계청통계정보*/
  WHERE 1=1
    AND DTY_SPRTN_CD   &lt;&gt; 'D'
    AND LINK_PRCS_ST_CD = 'S'
    AND STATS_GRPH_ID  = 'DT_11761_N009'   /*시군구별장애정도별성별 등록장애인수*/
  GROUP BY TTA.CRTR_YM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US_RCIS_DW.T_DM_PLTN_STS_S TTA               /*인구현황*/
  WHERE 1=1
    AND (TTA.CRTR_YM LIKE '%12'      --매년 12월인구를가져옴
      OR TTA.CRTR_YM IN (SELECT MAX(CRTR_YM)                                /* 최종월 인구데이터 */
                         FROM US_RCIS_DW.T_DM_PLTN_STS_S
                        WHERE CRTR_YM &gt;= TO_CHAR(SYSDATE,'YYYY')-1 ||'01' /* 전년도 이후 최종 월 */
                        )
         )
  GROUP BY SUBSTR(TTA.CRTR_YM, 1,4)
         , SGG_CD
UNION ALL       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--통계청통계정보
  WHERE 1=1
    AND DTY_SPRTN_CD   &lt;&gt; 'D'
    AND LINK_PRCS_ST_CD = 'S'
    AND STATS_GRPH_ID  = 'DT_110025_A045_A'   /*읍면동별 다문화가구 현황*/
    AND CLSF_VL_TWO_ID &lt;&gt; 'A01'
UNION ALL       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US_RCIS_DW.T_DW_LOFIN_PFIN_N TTA       --지방재정재정자립도
  WHERE TTA.LINK_PRCS_ST_CD = 'S'             --연계처리상태:성공
    AND TTA.DTY_SPRTN_CD &lt;&gt; 'D'               --DELETE제외
    AND (TTA.SGG_CD NOT LIKE '%000'
      OR TTA.SGG_CD = '36000')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US_RCIS_DW.T_DW_DATALAB_NAVI_N TTA         --내비게이션정보
  WHERE 1=1
    AND DTY_SPRTN_CD   &lt;&gt; 'D'
    AND LINK_PRCS_ST_CD = 'S'
    AND CRTR_YMD &lt;= '20211231'  -- 2021.12월까지만
    AND CRTR_YMD &lt;= (SELECT MAX(CRTR_YMD) FROM US_RCIS_DW.T_DW_DATALAB_NAVI_N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US_RCIS_DW.T_DW_DATALAB_CARD_N TTA       --신용카드지출정보
  WHERE 1=1
    AND DTY_SPRTN_CD   &lt;&gt; 'D'
    AND LINK_PRCS_ST_CD = 'S'
    AND CRTR_YMD &lt;= (SELECT MAX(CRTR_YMD) FROM US_RCIS_DW.T_DW_DATALAB_CARD_N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SUBSTR(TTA.CRTR_YM, 1,4)      AS CRTR_YR                     --기준연도
       , TTA.SGG_CD                    AS SGG_CD                      --시군구코드
       , 0                             AS PLTN_CNT                    --인구수
       , 0                             AS MAN_PLTN_CNT                --남자인구수
       , 0                             AS WMN_PLTN_CNT                --여자인구수
       , 0                             AS CHLD_PLTN_CNT               --어린이인구수
       , 0                             AS HSE_CNT                     --주택수
  FROM  US_RCIS_DW.T_DW_BSCS_LIFE_ROP_CTMR_STS_N    TTA            --기초생활수급인원수
  WHERE 1=1
    AND (TTA.CRTR_YM LIKE '%12'      --매년 12월인구를가져옴
      OR TTA.CRTR_YM IN (SELECT MAX(CRTR_YM)                                  -- 최종월 인구데이터
                           FROM US_RCIS_DW.T_DW_BSCS_LIFE_ROP_CTMR_STS_N
                          WHERE CRTR_YM &gt;= TO_CHAR(SYSDATE,'YYYY')-1 ||'01' -- 전년도 이후 최종 월
                            AND DTY_SPRTN_CD   &lt;&gt; 'D'
                            AND LINK_PRCS_ST_CD = 'S'))
  GROUP BY SUBSTR(TTA.CRTR_YM, 1,4)
         , SGG_CD
) TA
GROUP BY TA.CRTR_YR ,TA.SGG_CD
)
SELECT CRTR_YR     AS CRTR_YR
      ,CRTR_YR + 1 AS PBLSH_YR
      ,SGG_CD
      ,PLTN_CNT
      ,MAN_PLTN_CNT
      ,WMN_PLTN_CNT
      ,CHLD_PLTN_CNT
      ,HSE_CNT
FROM TMP T
)
) A1
         UNION ALL
        SELECT 'TRT' AS GB , A2.*
          FROM (SELECT COUNT(1) AS 건수,
       SUM(HSE_CNT) AS 주택수
  FROM US_RCIS_DW.T_DM_STATS_SNTH_S) A2</v>
      </c>
      <c r="AK6" t="str">
        <f>"SELECT '"&amp;B6&amp;"' AS TEST_ID, '"&amp;G6&amp;"' AS PRAM_ID, A.*
  FROM ("&amp;AJ6&amp;") A 
UNION ALL"</f>
        <v>SELECT 'UT_DM_C0002' AS TEST_ID, 'JOB_I_T_DM_STATS_SNTH_S' AS PRAM_ID, A.*
  FROM (SELECT 'SRC' AS GB, A1.*
          FROM (SELECT COUNT(1) AS 건수, SUM(HSE_CNT) AS 주택수
FROM (
WITH TMP AS (
SELECT TA.CRTR_YR                                             --기준연도
      ,TA.SGG_CD                                              --시군구코드
      ,SUM(TA.PLTN_CNT)              AS PLTN_CNT              --인구수
      ,SUM(TA.MAN_PLTN_CNT)          AS MAN_PLTN_CNT          --남자인구수
      ,SUM(TA.WMN_PLTN_CNT)          AS WMN_PLTN_CNT          --여자인구수
      ,SUM(TA.CHLD_PLTN_CNT)         AS CHLD_PLTN_CNT         --어린이인구수
      ,SUM(TA.HSE_CNT)               AS HSE_CNT               --주택수
FROM (
  SELECT SUBSTR(TTA.CRTR_YM,1,4) AS CRTR_YR
       , CASE WHEN TTA.SGG_CD LIKE '51%' THEN '42'||SUBSTR(TTA.SGG_CD,3,3) ELSE TTA.SGG_CD END AS SGG_CD --강원특별자치도 -&gt; 강원도(임시)
       --,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SUBSTR(TTB.INST_CD,3,5) 
        OR (TTA.SGG_CD LIKE '51%' AND '42'||SUBSTR(TTA.SGG_CD,3,3) = SUBSTR(TTB.INST_CD,3,5))) --강원특별자치도 -&gt; 강원도(임시)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  UNION ALL
  SELECT SUBSTR(TTA.CRTR_YM,1,4) AS CRTR_YR
       , TTA.SGG_CD
       , SUM(CASE WHEN TTA.IEM_ID='T2' THEN TTA.NMRC_VL ELSE 0 END) PLTN_CNT     /* 총인구 */
       , SUM(CASE WHEN TTA.IEM_ID='T3' THEN TTA.NMRC_VL ELSE 0 END) MAN_PLTN_CNT /* 남자   */
       , SUM(CASE WHEN TTA.IEM_ID='T4' THEN TTA.NMRC_VL ELSE 0 END) WMN_PLTN_CNT /* 여자   */
       , SUM(CASE WHEN TTA.IEM_ID='T2' 
                   AND TTA.CLSF_VL_TWO_ID BETWEEN '0401' AND '0703' 
                  THEN TTA.NMRC_VL ELSE 0 END) CHLD_PLTN_CNT                     /* 어린이(12세이하) */
       , 0 AS HSE_CNT                     --주택수
  FROM US_RCIS_DW.T_DW_KOSIS_STATS_S TTA
  INNER JOIN US_RCIS_DW.T_DW_INST_INFO_N TTB
  ON (TTA.SGG_CD = '27720' AND '47'||SUBSTR(TTA.SGG_CD,3,3) = SUBSTR(TTB.INST_CD,3,5)) -- (전:경북,현:대구)군위군 추가(임시)
  WHERE TTA.LINK_PRCS_ST_CD = 'S'          /* 연계처리상태:성공 */
    AND TTA.DTY_SPRTN_CD &lt;&gt; 'D'            /* DELETE제외 */
    AND TTA.STATS_GRPH_ID = 'DT_1B04006'   /* 인구현황 */
    AND TTA.CLSF_VL_TWO_ID &lt;&gt; '000'        /* 합계정보 제외 */
    AND TTB.INST_SPRTN_CD = '02'           /* 지자체 */
    AND (TTA.CRTR_YM LIKE '%12'            /* 12월말기준 데이터 */
     OR TTA.CRTR_YM IN (SELECT MAX(CRTR_YM)                                /* 최종월 인구데이터 */
                         FROM US_RCIS_DW.T_DW_KOSIS_STATS_S
                        WHERE LINK_PRCS_ST_CD = 'S'
                          AND DTY_SPRTN_CD &lt;&gt; 'D'
                          AND STATS_GRPH_ID = 'DT_1B04006'
                          AND CLSF_VL_TWO_ID &lt;&gt; '000'
                          AND CRTR_YM &gt;= TO_CHAR(SYSDATE,'YYYY')-1 ||'01' /* 전년도 이후 최종 월 */
                        )
        )
  GROUP BY TTA.CRTR_YM
         , TTA.SGG_CD
UNION ALL
SELECT TTA.EXMN_YR AS CRTR_YR
     , NVL(TTB.SGG_CD, '~') AS SGG_CD
     , 0 AS PLTN_CNT                    --인구수
     , 0 AS MAN_PLTN_CNT                --남자인구수
     , 0 AS WMN_PLTN_CNT                --여자인구수
     , 0 AS CHLD_PLTN_CNT               --어린이인구수
     , SUM(TTA.HSE_CNT) AS HSE_CNT      --주택수
FROM US_RCIS_DW.T_DW_SQIS_KOSTAT_HSE_S TTA /*통계지리주택통계정보*/
LEFT OUTER JOIN US_RCIS_DW.T_DW_STDG_CD_C TTB /*법정동코드(상세시군구 존재시 변환)*/
ON TTA.SGG_CD = TTB.STDG_CD
WHERE TTA.LINK_PRCS_ST_CD = 'S'               /* 연계처리상태:성공 */
  AND TTA.DTY_SPRTN_CD &lt;&gt; 'D'                 /* DELETE제외 */
  GROUP BY TTA.EXMN_YR
         , NVL(TTB.SGG_CD, '~')
UNION ALL
  SELECT TTA.CRTR_YM AS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US_RCIS_DW.T_DW_KOSIS_STATS_S TTA
  WHERE TTA.LINK_PRCS_ST_CD = 'S'               /* 연계처리상태:성공 */
    AND TTA.DTY_SPRTN_CD &lt;&gt; 'D'                 /* DELETE제외 */
    AND TTA.STATS_GRPH_ID = 'TX_315_2009_H1009' /* 면적현황 */
    AND TTA.SGG_CD &lt;&gt; '47000'                   /* 경상북도합계 제외 */
  GROUP BY TTA.CRTR_YM
         , TTA.SGG_CD
UNION ALL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US_RCIS_DW.T_DW_LCLT_FNC_INHB_PRHD_ANEX_N TTA /*지방재정365_주민1인당세출예산액*/
  WHERE TTA.LINK_PRCS_ST_CD = 'S'               /* 연계처리상태:성공 */
    AND TTA.DTY_SPRTN_CD &lt;&gt; 'D'                 /* DELETE제외 */
    AND (TTA.SGG_CD NOT LIKE '%000'
      OR TTA.SGG_CD = '36000')
  GROUP BY TTA.FYR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/*통계청통계정보*/
  WHERE 1=1
    AND DTY_SPRTN_CD   &lt;&gt; 'D'
    AND LINK_PRCS_ST_CD = 'S'
    AND STATS_GRPH_ID  = 'DT_11761_N009'   /*시군구별장애정도별성별 등록장애인수*/
  GROUP BY TTA.CRTR_YM
         , TTA.SGG_CD
UNION ALL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US_RCIS_DW.T_DM_PLTN_STS_S TTA               /*인구현황*/
  WHERE 1=1
    AND (TTA.CRTR_YM LIKE '%12'      --매년 12월인구를가져옴
      OR TTA.CRTR_YM IN (SELECT MAX(CRTR_YM)                                /* 최종월 인구데이터 */
                         FROM US_RCIS_DW.T_DM_PLTN_STS_S
                        WHERE CRTR_YM &gt;= TO_CHAR(SYSDATE,'YYYY')-1 ||'01' /* 전년도 이후 최종 월 */
                        )
         )
  GROUP BY SUBSTR(TTA.CRTR_YM, 1,4)
         , SGG_CD
UNION ALL       
  SELECT SUBSTR(TTA.CRTR_YM, 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US_RCIS_DW.T_DW_KOSIS_STATS_S TTA           --통계청통계정보
  WHERE 1=1
    AND DTY_SPRTN_CD   &lt;&gt; 'D'
    AND LINK_PRCS_ST_CD = 'S'
    AND STATS_GRPH_ID  = 'DT_110025_A045_A'   /*읍면동별 다문화가구 현황*/
    AND CLSF_VL_TWO_ID &lt;&gt; 'A01'
UNION ALL       
  SELECT TTA.FYR  AS CRTR_YR
       , CASE WHEN TTA.SGG_CD='36000' 
              THEN '36110' 
              ELSE TTA.SGG_CD END AS SGG_CD  --세종광역은 세종시로 입력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US_RCIS_DW.T_DW_LOFIN_PFIN_N TTA       --지방재정재정자립도
  WHERE TTA.LINK_PRCS_ST_CD = 'S'             --연계처리상태:성공
    AND TTA.DTY_SPRTN_CD &lt;&gt; 'D'               --DELETE제외
    AND (TTA.SGG_CD NOT LIKE '%000'
      OR TTA.SGG_CD = '36000')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US_RCIS_DW.T_DW_DATALAB_NAVI_N TTA         --내비게이션정보
  WHERE 1=1
    AND DTY_SPRTN_CD   &lt;&gt; 'D'
    AND LINK_PRCS_ST_CD = 'S'
    AND CRTR_YMD &lt;= '20211231'  -- 2021.12월까지만
    AND CRTR_YMD &lt;= (SELECT MAX(CRTR_YMD) FROM US_RCIS_DW.T_DW_DATALAB_NAVI_N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SUBSTR(TTA.CRTR_YMD,1,4) CRTR_YR
       , TTA.SGG_CD
       , 0 AS PLTN_CNT                    --인구수
       , 0 AS MAN_PLTN_CNT                --남자인구수
       , 0 AS WMN_PLTN_CNT                --여자인구수
       , 0 AS CHLD_PLTN_CNT               --어린이인구수
       , 0 AS HSE_CNT                     --주택수
  FROM  US_RCIS_DW.T_DW_DATALAB_CARD_N TTA       --신용카드지출정보
  WHERE 1=1
    AND DTY_SPRTN_CD   &lt;&gt; 'D'
    AND LINK_PRCS_ST_CD = 'S'
    AND CRTR_YMD &lt;= (SELECT MAX(CRTR_YMD) FROM US_RCIS_DW.T_DW_DATALAB_CARD_N
                      WHERE DTY_SPRTN_CD   &lt;&gt; 'D'
                        AND LINK_PRCS_ST_CD = 'S'
                        AND CRTR_YMD LIKE '%1231') -- 12월말까지 존재하는 년도만
  GROUP BY SUBSTR(TTA.CRTR_YMD,1,4), TTA.SGG_CD
UNION ALL
  SELECT SUBSTR(TTA.CRTR_YM, 1,4)      AS CRTR_YR                     --기준연도
       , TTA.SGG_CD                    AS SGG_CD                      --시군구코드
       , 0                             AS PLTN_CNT                    --인구수
       , 0                             AS MAN_PLTN_CNT                --남자인구수
       , 0                             AS WMN_PLTN_CNT                --여자인구수
       , 0                             AS CHLD_PLTN_CNT               --어린이인구수
       , 0                             AS HSE_CNT                     --주택수
  FROM  US_RCIS_DW.T_DW_BSCS_LIFE_ROP_CTMR_STS_N    TTA            --기초생활수급인원수
  WHERE 1=1
    AND (TTA.CRTR_YM LIKE '%12'      --매년 12월인구를가져옴
      OR TTA.CRTR_YM IN (SELECT MAX(CRTR_YM)                                  -- 최종월 인구데이터
                           FROM US_RCIS_DW.T_DW_BSCS_LIFE_ROP_CTMR_STS_N
                          WHERE CRTR_YM &gt;= TO_CHAR(SYSDATE,'YYYY')-1 ||'01' -- 전년도 이후 최종 월
                            AND DTY_SPRTN_CD   &lt;&gt; 'D'
                            AND LINK_PRCS_ST_CD = 'S'))
  GROUP BY SUBSTR(TTA.CRTR_YM, 1,4)
         , SGG_CD
) TA
GROUP BY TA.CRTR_YR ,TA.SGG_CD
)
SELECT CRTR_YR     AS CRTR_YR
      ,CRTR_YR + 1 AS PBLSH_YR
      ,SGG_CD
      ,PLTN_CNT
      ,MAN_PLTN_CNT
      ,WMN_PLTN_CNT
      ,CHLD_PLTN_CNT
      ,HSE_CNT
FROM TMP T
)
) A1
         UNION ALL
        SELECT 'TRT' AS GB , A2.*
          FROM (SELECT COUNT(1) AS 건수,
       SUM(HSE_CNT) AS 주택수
  FROM US_RCIS_DW.T_DM_STATS_SNTH_S) A2) A 
UNION ALL</v>
      </c>
      <c r="AL6" t="str">
        <f>MID(G6,7,30)</f>
        <v>T_DM_STATS_SNTH_S</v>
      </c>
      <c r="AM6" t="s">
        <v>235</v>
      </c>
    </row>
    <row r="7" spans="1:39" ht="115.5" customHeight="1" x14ac:dyDescent="0.3">
      <c r="A7" s="4" t="s">
        <v>30</v>
      </c>
      <c r="B7" s="5" t="s">
        <v>173</v>
      </c>
      <c r="C7" s="6" t="s">
        <v>28</v>
      </c>
      <c r="D7" s="39" t="s">
        <v>38</v>
      </c>
      <c r="E7" s="39" t="s">
        <v>40</v>
      </c>
      <c r="F7" s="7" t="s">
        <v>37</v>
      </c>
      <c r="G7" s="39" t="s">
        <v>83</v>
      </c>
      <c r="H7" s="18" t="s">
        <v>39</v>
      </c>
      <c r="I7" s="4" t="s">
        <v>251</v>
      </c>
      <c r="J7" s="10">
        <v>45243</v>
      </c>
      <c r="K7" s="10">
        <v>45244</v>
      </c>
      <c r="L7" s="10">
        <v>45243</v>
      </c>
      <c r="M7" s="10">
        <v>45244</v>
      </c>
      <c r="N7" s="16">
        <v>56207</v>
      </c>
      <c r="O7" s="19">
        <v>56207</v>
      </c>
      <c r="P7" s="17" t="str">
        <f t="shared" si="1"/>
        <v>일치</v>
      </c>
      <c r="Q7" s="16">
        <v>56207</v>
      </c>
      <c r="R7" s="19">
        <v>56207</v>
      </c>
      <c r="S7" s="17" t="str">
        <f t="shared" si="2"/>
        <v>일치</v>
      </c>
      <c r="T7" s="25" t="s">
        <v>250</v>
      </c>
      <c r="U7" s="42" t="s">
        <v>253</v>
      </c>
      <c r="V7" s="10">
        <v>45246</v>
      </c>
      <c r="W7" s="10">
        <v>45247</v>
      </c>
      <c r="X7" s="10">
        <v>45246</v>
      </c>
      <c r="Y7" s="10">
        <v>45247</v>
      </c>
      <c r="Z7" s="16">
        <v>56207</v>
      </c>
      <c r="AA7" s="19">
        <v>56207</v>
      </c>
      <c r="AB7" s="17" t="str">
        <f t="shared" si="3"/>
        <v>일치</v>
      </c>
      <c r="AC7" s="16">
        <v>56207</v>
      </c>
      <c r="AD7" s="19">
        <v>56207</v>
      </c>
      <c r="AE7" s="17" t="str">
        <f t="shared" si="4"/>
        <v>일치</v>
      </c>
      <c r="AF7" s="11" t="s">
        <v>250</v>
      </c>
      <c r="AG7" s="39" t="s">
        <v>82</v>
      </c>
      <c r="AH7" s="39" t="s">
        <v>99</v>
      </c>
      <c r="AI7" s="39" t="s">
        <v>103</v>
      </c>
      <c r="AJ7" t="str">
        <f t="shared" ref="AJ7:AJ35" si="5">"SELECT 'SRC' AS GB, A1.*
          FROM ("&amp;AH7&amp;") A1
         UNION ALL
        SELECT 'TRT' AS GB , A2.*
          FROM ("&amp;AI7&amp;") A2"</f>
        <v>SELECT 'SRC' AS GB, A1.*
          FROM (SELECT COUNT(1) AS 건수, SUM(PRDC_CNT) AS 작품수 
FROM (
SELECT 1 AS PRDC_CNT -- 작품수
  FROM T_DW_BLDN_FIART_PRDC_INFO_N  -- 건축물미술작품정보
 WHERE DTY_SPRTN_CD    &lt;&gt; 'D'
   AND LINK_PRCS_ST_CD &lt;&gt; 'F'
)) A1
         UNION ALL
        SELECT 'TRT' AS GB , A2.*
          FROM (SELECT COUNT(1) AS 건수, SUM(PRDC_CNT) AS 작품수 
FROM US_RCIS_DW.T_DM_BLDN_FIART_PRDC_INFO_S) A2</v>
      </c>
      <c r="AK7" t="str">
        <f>"SELECT '"&amp;B7&amp;"' AS TEST_ID, '"&amp;G7&amp;"' AS PRAM_ID, A.*
  FROM ("&amp;AJ7&amp;") A 
UNION ALL"</f>
        <v>SELECT 'UT_DM_C0003' AS TEST_ID, 'JOB_I_T_DM_BLDN_FIART_PRDC_INFO_S' AS PRAM_ID, A.*
  FROM (SELECT 'SRC' AS GB, A1.*
          FROM (SELECT COUNT(1) AS 건수, SUM(PRDC_CNT) AS 작품수 
FROM (
SELECT 1 AS PRDC_CNT -- 작품수
  FROM T_DW_BLDN_FIART_PRDC_INFO_N  -- 건축물미술작품정보
 WHERE DTY_SPRTN_CD    &lt;&gt; 'D'
   AND LINK_PRCS_ST_CD &lt;&gt; 'F'
)) A1
         UNION ALL
        SELECT 'TRT' AS GB , A2.*
          FROM (SELECT COUNT(1) AS 건수, SUM(PRDC_CNT) AS 작품수 
FROM US_RCIS_DW.T_DM_BLDN_FIART_PRDC_INFO_S) A2) A 
UNION ALL</v>
      </c>
      <c r="AL7" t="str">
        <f>MID(G7,7,30)</f>
        <v>T_DM_BLDN_FIART_PRDC_INFO_S</v>
      </c>
      <c r="AM7" t="s">
        <v>236</v>
      </c>
    </row>
    <row r="8" spans="1:39" ht="99" customHeight="1" x14ac:dyDescent="0.3">
      <c r="A8" s="4" t="s">
        <v>30</v>
      </c>
      <c r="B8" s="5" t="s">
        <v>174</v>
      </c>
      <c r="C8" s="6" t="s">
        <v>28</v>
      </c>
      <c r="D8" s="39" t="s">
        <v>38</v>
      </c>
      <c r="E8" s="39" t="s">
        <v>40</v>
      </c>
      <c r="F8" s="7" t="s">
        <v>37</v>
      </c>
      <c r="G8" s="39" t="s">
        <v>100</v>
      </c>
      <c r="H8" s="18" t="s">
        <v>39</v>
      </c>
      <c r="I8" s="4" t="s">
        <v>251</v>
      </c>
      <c r="J8" s="10">
        <v>45243</v>
      </c>
      <c r="K8" s="10">
        <v>45244</v>
      </c>
      <c r="L8" s="10">
        <v>45243</v>
      </c>
      <c r="M8" s="10">
        <v>45244</v>
      </c>
      <c r="N8" s="16">
        <v>7170</v>
      </c>
      <c r="O8" s="19">
        <v>7170</v>
      </c>
      <c r="P8" s="17" t="str">
        <f t="shared" si="1"/>
        <v>일치</v>
      </c>
      <c r="Q8" s="16">
        <v>7170</v>
      </c>
      <c r="R8" s="19">
        <v>7170</v>
      </c>
      <c r="S8" s="17" t="str">
        <f t="shared" si="2"/>
        <v>일치</v>
      </c>
      <c r="T8" s="25" t="s">
        <v>250</v>
      </c>
      <c r="U8" s="42" t="s">
        <v>253</v>
      </c>
      <c r="V8" s="10">
        <v>45246</v>
      </c>
      <c r="W8" s="10">
        <v>45247</v>
      </c>
      <c r="X8" s="10">
        <v>45246</v>
      </c>
      <c r="Y8" s="10">
        <v>45247</v>
      </c>
      <c r="Z8" s="16">
        <v>7170</v>
      </c>
      <c r="AA8" s="19">
        <v>7170</v>
      </c>
      <c r="AB8" s="17" t="str">
        <f t="shared" si="3"/>
        <v>일치</v>
      </c>
      <c r="AC8" s="16">
        <v>7170</v>
      </c>
      <c r="AD8" s="19">
        <v>7170</v>
      </c>
      <c r="AE8" s="17" t="str">
        <f t="shared" si="4"/>
        <v>일치</v>
      </c>
      <c r="AF8" s="11" t="s">
        <v>250</v>
      </c>
      <c r="AG8" s="39" t="s">
        <v>82</v>
      </c>
      <c r="AH8" s="39" t="s">
        <v>101</v>
      </c>
      <c r="AI8" s="39" t="s">
        <v>104</v>
      </c>
      <c r="AJ8" t="str">
        <f t="shared" si="5"/>
        <v>SELECT 'SRC' AS GB, A1.*
          FROM (SELECT COUNT(1) AS 건수, SUM(STRY_CNTNS_DATA_CNT) AS 이야기컨텐츠자료수 
FROM (
SELECT 1 AS STRY_CNTNS_DATA_CNT -- 이야기컨텐츠자료수
  FROM T_DW_CLTR_PLNG_CNTNS_INFO_N  -- 문화기획컨텐츠정보
)) A1
         UNION ALL
        SELECT 'TRT' AS GB , A2.*
          FROM (SELECT COUNT(1) AS 건수, SUM(STRY_CNTNS_DATA_CNT) AS 이야기컨텐츠자료수 
FROM US_RCIS_DW.T_DM_CLTR_PLNG_CNTNS_INFO_S) A2</v>
      </c>
      <c r="AK8" t="str">
        <f>"SELECT '"&amp;B8&amp;"' AS TEST_ID, '"&amp;G8&amp;"' AS PRAM_ID, A.*
  FROM ("&amp;AJ8&amp;") A 
UNION ALL"</f>
        <v>SELECT 'UT_DM_C0004' AS TEST_ID, 'JOB_I_T_DM_CLTR_PLNG_CNTNS_INFO_S' AS PRAM_ID, A.*
  FROM (SELECT 'SRC' AS GB, A1.*
          FROM (SELECT COUNT(1) AS 건수, SUM(STRY_CNTNS_DATA_CNT) AS 이야기컨텐츠자료수 
FROM (
SELECT 1 AS STRY_CNTNS_DATA_CNT -- 이야기컨텐츠자료수
  FROM T_DW_CLTR_PLNG_CNTNS_INFO_N  -- 문화기획컨텐츠정보
)) A1
         UNION ALL
        SELECT 'TRT' AS GB , A2.*
          FROM (SELECT COUNT(1) AS 건수, SUM(STRY_CNTNS_DATA_CNT) AS 이야기컨텐츠자료수 
FROM US_RCIS_DW.T_DM_CLTR_PLNG_CNTNS_INFO_S) A2) A 
UNION ALL</v>
      </c>
      <c r="AL8" t="str">
        <f>MID(G8,7,30)</f>
        <v>T_DM_CLTR_PLNG_CNTNS_INFO_S</v>
      </c>
      <c r="AM8" t="s">
        <v>236</v>
      </c>
    </row>
    <row r="9" spans="1:39" ht="99" customHeight="1" x14ac:dyDescent="0.3">
      <c r="A9" s="4" t="s">
        <v>30</v>
      </c>
      <c r="B9" s="5" t="s">
        <v>175</v>
      </c>
      <c r="C9" s="6" t="s">
        <v>28</v>
      </c>
      <c r="D9" s="39" t="s">
        <v>38</v>
      </c>
      <c r="E9" s="39" t="s">
        <v>40</v>
      </c>
      <c r="F9" s="7" t="s">
        <v>37</v>
      </c>
      <c r="G9" s="39" t="s">
        <v>102</v>
      </c>
      <c r="H9" s="18" t="s">
        <v>39</v>
      </c>
      <c r="I9" s="4" t="s">
        <v>251</v>
      </c>
      <c r="J9" s="10">
        <v>45243</v>
      </c>
      <c r="K9" s="10">
        <v>45244</v>
      </c>
      <c r="L9" s="10">
        <v>45243</v>
      </c>
      <c r="M9" s="10">
        <v>45244</v>
      </c>
      <c r="N9" s="16">
        <v>17286</v>
      </c>
      <c r="O9" s="19">
        <v>17286</v>
      </c>
      <c r="P9" s="17" t="str">
        <f t="shared" si="1"/>
        <v>일치</v>
      </c>
      <c r="Q9" s="16">
        <v>599518202.96285403</v>
      </c>
      <c r="R9" s="19">
        <v>599518202.96285403</v>
      </c>
      <c r="S9" s="17" t="str">
        <f t="shared" si="2"/>
        <v>일치</v>
      </c>
      <c r="T9" s="25" t="s">
        <v>250</v>
      </c>
      <c r="U9" s="42" t="s">
        <v>253</v>
      </c>
      <c r="V9" s="10">
        <v>45246</v>
      </c>
      <c r="W9" s="10">
        <v>45247</v>
      </c>
      <c r="X9" s="10">
        <v>45246</v>
      </c>
      <c r="Y9" s="10">
        <v>45247</v>
      </c>
      <c r="Z9" s="16">
        <v>17286</v>
      </c>
      <c r="AA9" s="19">
        <v>17286</v>
      </c>
      <c r="AB9" s="17" t="str">
        <f t="shared" si="3"/>
        <v>일치</v>
      </c>
      <c r="AC9" s="16">
        <v>599518202.96285403</v>
      </c>
      <c r="AD9" s="19">
        <v>599518202.96285403</v>
      </c>
      <c r="AE9" s="17" t="str">
        <f t="shared" si="4"/>
        <v>일치</v>
      </c>
      <c r="AF9" s="11" t="s">
        <v>250</v>
      </c>
      <c r="AG9" s="39" t="s">
        <v>82</v>
      </c>
      <c r="AH9" s="39" t="s">
        <v>105</v>
      </c>
      <c r="AI9" s="39" t="s">
        <v>106</v>
      </c>
      <c r="AJ9" t="str">
        <f t="shared" si="5"/>
        <v>SELECT 'SRC' AS GB, A1.*
          FROM (SELECT COUNT(1) AS 건수, SUM(CTY_PARK_AR) AS 도시공원면적 
FROM (
SELECT CTY_PARK_AR    AS CTY_PARK_AR  -- 도시공원면적
  FROM T_DW_CTY_PARK_INFO_N           -- 도시공원정보
)) A1
         UNION ALL
        SELECT 'TRT' AS GB , A2.*
          FROM (SELECT COUNT(1) AS 건수, SUM(CTY_PARK_AR) AS 도시공원면적 
FROM US_RCIS_DW.T_DM_CTY_PARK_INFO_S) A2</v>
      </c>
      <c r="AK9" t="str">
        <f>"SELECT '"&amp;B9&amp;"' AS TEST_ID, '"&amp;G9&amp;"' AS PRAM_ID, A.*
  FROM ("&amp;AJ9&amp;") A 
UNION ALL"</f>
        <v>SELECT 'UT_DM_C0005' AS TEST_ID, 'JOB_I_T_DM_CTY_PARK_INFO_S' AS PRAM_ID, A.*
  FROM (SELECT 'SRC' AS GB, A1.*
          FROM (SELECT COUNT(1) AS 건수, SUM(CTY_PARK_AR) AS 도시공원면적 
FROM (
SELECT CTY_PARK_AR    AS CTY_PARK_AR  -- 도시공원면적
  FROM T_DW_CTY_PARK_INFO_N           -- 도시공원정보
)) A1
         UNION ALL
        SELECT 'TRT' AS GB , A2.*
          FROM (SELECT COUNT(1) AS 건수, SUM(CTY_PARK_AR) AS 도시공원면적 
FROM US_RCIS_DW.T_DM_CTY_PARK_INFO_S) A2) A 
UNION ALL</v>
      </c>
      <c r="AL9" t="str">
        <f>MID(G9,7,30)</f>
        <v>T_DM_CTY_PARK_INFO_S</v>
      </c>
      <c r="AM9" t="s">
        <v>236</v>
      </c>
    </row>
    <row r="10" spans="1:39" ht="132" customHeight="1" x14ac:dyDescent="0.3">
      <c r="A10" s="4" t="s">
        <v>30</v>
      </c>
      <c r="B10" s="5" t="s">
        <v>176</v>
      </c>
      <c r="C10" s="6" t="s">
        <v>28</v>
      </c>
      <c r="D10" s="39" t="s">
        <v>38</v>
      </c>
      <c r="E10" s="39" t="s">
        <v>40</v>
      </c>
      <c r="F10" s="7" t="s">
        <v>37</v>
      </c>
      <c r="G10" s="39" t="s">
        <v>107</v>
      </c>
      <c r="H10" s="18" t="s">
        <v>39</v>
      </c>
      <c r="I10" s="4" t="s">
        <v>251</v>
      </c>
      <c r="J10" s="10">
        <v>45243</v>
      </c>
      <c r="K10" s="10">
        <v>45244</v>
      </c>
      <c r="L10" s="10">
        <v>45243</v>
      </c>
      <c r="M10" s="10">
        <v>45244</v>
      </c>
      <c r="N10" s="16">
        <v>0</v>
      </c>
      <c r="O10" s="19">
        <v>0</v>
      </c>
      <c r="P10" s="17" t="str">
        <f t="shared" si="1"/>
        <v>일치</v>
      </c>
      <c r="Q10" s="16">
        <v>112656</v>
      </c>
      <c r="R10" s="19">
        <v>112656</v>
      </c>
      <c r="S10" s="17" t="str">
        <f t="shared" si="2"/>
        <v>일치</v>
      </c>
      <c r="T10" s="25" t="s">
        <v>250</v>
      </c>
      <c r="U10" s="42" t="s">
        <v>253</v>
      </c>
      <c r="V10" s="10">
        <v>45246</v>
      </c>
      <c r="W10" s="10">
        <v>45247</v>
      </c>
      <c r="X10" s="10">
        <v>45246</v>
      </c>
      <c r="Y10" s="10">
        <v>45247</v>
      </c>
      <c r="Z10" s="16">
        <v>0</v>
      </c>
      <c r="AA10" s="19">
        <v>0</v>
      </c>
      <c r="AB10" s="17" t="str">
        <f t="shared" si="3"/>
        <v>일치</v>
      </c>
      <c r="AC10" s="16">
        <v>112656</v>
      </c>
      <c r="AD10" s="19">
        <v>112656</v>
      </c>
      <c r="AE10" s="17" t="str">
        <f t="shared" si="4"/>
        <v>일치</v>
      </c>
      <c r="AF10" s="11" t="s">
        <v>250</v>
      </c>
      <c r="AG10" s="39" t="s">
        <v>82</v>
      </c>
      <c r="AH10" s="39" t="s">
        <v>108</v>
      </c>
      <c r="AI10" s="39" t="s">
        <v>109</v>
      </c>
      <c r="AJ10" t="str">
        <f t="shared" si="5"/>
        <v>SELECT 'SRC' AS GB, A1.*
          FROM (SELECT COUNT(1) AS 건수, SUM(FCLT_CNT) AS 시설수 
FROM (
SELECT 1                AS FCLT_CNT         -- 시설수
  FROM T_DW_DSPN_AMNTL_INFO_N               -- 장애인편의시설정보
 WHERE DTY_SPRTN_CD    &lt;&gt; 'D'
   AND LINK_PRCS_ST_CD &lt;&gt; 'F'
   AND BSN_ST_YN        = 'Y'               -- 영업상태여부
)) A1
         UNION ALL
        SELECT 'TRT' AS GB , A2.*
          FROM (SELECT COUNT(1) AS 건수, SUM(FCLT_CNT) AS 시설수
FROM US_RCIS_DW.T_DM_DSPN_AMNTL_INFO_S) A2</v>
      </c>
      <c r="AK10" t="str">
        <f>"SELECT '"&amp;B10&amp;"' AS TEST_ID, '"&amp;G10&amp;"' AS PRAM_ID, A.*
  FROM ("&amp;AJ10&amp;") A 
UNION ALL"</f>
        <v>SELECT 'UT_DM_C0006' AS TEST_ID, 'JOB_I_T_DM_DSPN_AMNTL_INFO_S' AS PRAM_ID, A.*
  FROM (SELECT 'SRC' AS GB, A1.*
          FROM (SELECT COUNT(1) AS 건수, SUM(FCLT_CNT) AS 시설수 
FROM (
SELECT 1                AS FCLT_CNT         -- 시설수
  FROM T_DW_DSPN_AMNTL_INFO_N               -- 장애인편의시설정보
 WHERE DTY_SPRTN_CD    &lt;&gt; 'D'
   AND LINK_PRCS_ST_CD &lt;&gt; 'F'
   AND BSN_ST_YN        = 'Y'               -- 영업상태여부
)) A1
         UNION ALL
        SELECT 'TRT' AS GB , A2.*
          FROM (SELECT COUNT(1) AS 건수, SUM(FCLT_CNT) AS 시설수
FROM US_RCIS_DW.T_DM_DSPN_AMNTL_INFO_S) A2) A 
UNION ALL</v>
      </c>
      <c r="AL10" t="str">
        <f>MID(G10,7,30)</f>
        <v>T_DM_DSPN_AMNTL_INFO_S</v>
      </c>
      <c r="AM10" t="s">
        <v>236</v>
      </c>
    </row>
    <row r="11" spans="1:39" ht="115.5" customHeight="1" x14ac:dyDescent="0.3">
      <c r="A11" s="4" t="s">
        <v>30</v>
      </c>
      <c r="B11" s="5" t="s">
        <v>177</v>
      </c>
      <c r="C11" s="6" t="s">
        <v>28</v>
      </c>
      <c r="D11" s="39" t="s">
        <v>38</v>
      </c>
      <c r="E11" s="39" t="s">
        <v>40</v>
      </c>
      <c r="F11" s="7" t="s">
        <v>37</v>
      </c>
      <c r="G11" s="39" t="s">
        <v>110</v>
      </c>
      <c r="H11" s="18" t="s">
        <v>39</v>
      </c>
      <c r="I11" s="4" t="s">
        <v>251</v>
      </c>
      <c r="J11" s="10">
        <v>45243</v>
      </c>
      <c r="K11" s="10">
        <v>45244</v>
      </c>
      <c r="L11" s="10">
        <v>45243</v>
      </c>
      <c r="M11" s="10">
        <v>45244</v>
      </c>
      <c r="N11" s="16">
        <v>1217</v>
      </c>
      <c r="O11" s="19">
        <v>1217</v>
      </c>
      <c r="P11" s="17" t="str">
        <f t="shared" si="1"/>
        <v>일치</v>
      </c>
      <c r="Q11" s="16">
        <v>2434</v>
      </c>
      <c r="R11" s="19">
        <v>2434</v>
      </c>
      <c r="S11" s="17" t="str">
        <f t="shared" si="2"/>
        <v>일치</v>
      </c>
      <c r="T11" s="25" t="s">
        <v>250</v>
      </c>
      <c r="U11" s="42" t="s">
        <v>253</v>
      </c>
      <c r="V11" s="10">
        <v>45246</v>
      </c>
      <c r="W11" s="10">
        <v>45247</v>
      </c>
      <c r="X11" s="10">
        <v>45246</v>
      </c>
      <c r="Y11" s="10">
        <v>45247</v>
      </c>
      <c r="Z11" s="16">
        <v>1217</v>
      </c>
      <c r="AA11" s="19">
        <v>1217</v>
      </c>
      <c r="AB11" s="17" t="str">
        <f t="shared" si="3"/>
        <v>일치</v>
      </c>
      <c r="AC11" s="16">
        <v>2434</v>
      </c>
      <c r="AD11" s="19">
        <v>2434</v>
      </c>
      <c r="AE11" s="17" t="str">
        <f t="shared" si="4"/>
        <v>일치</v>
      </c>
      <c r="AF11" s="11" t="s">
        <v>250</v>
      </c>
      <c r="AG11" s="39" t="s">
        <v>82</v>
      </c>
      <c r="AH11" s="39" t="s">
        <v>111</v>
      </c>
      <c r="AI11" s="39" t="s">
        <v>112</v>
      </c>
      <c r="AJ11" t="str">
        <f t="shared" si="5"/>
        <v>SELECT 'SRC' AS GB, A1.*
          FROM (SELECT COUNT(1) AS 건수, SUM(EXPN_PRGM_CNT) AS 체험프로그램수 
FROM (
SELECT 1                   AS EXPN_PRGM_CNT       -- 체험프로그램수
  FROM T_DW_FMFSVL_EXPN_VLG_INFO_N                -- 농어촌체험마을정보
 WHERE DTY_SPRTN_CD    &lt;&gt; 'D'
   AND LINK_PRCS_ST_CD &lt;&gt; 'F'
)) A1
         UNION ALL
        SELECT 'TRT' AS GB , A2.*
          FROM (SELECT COUNT(1) AS 건수, SUM(EXPN_PRGM_CNT) AS 체험프로그램수
FROM US_RCIS_DW.T_DM_FMFSVL_EXPN_VLG_INFO_S) A2</v>
      </c>
      <c r="AK11" t="str">
        <f>"SELECT '"&amp;B11&amp;"' AS TEST_ID, '"&amp;G11&amp;"' AS PRAM_ID, A.*
  FROM ("&amp;AJ11&amp;") A 
UNION ALL"</f>
        <v>SELECT 'UT_DM_C0007' AS TEST_ID, 'JOB_I_T_DM_FMFSVL_EXPN_VLG_INFO_S' AS PRAM_ID, A.*
  FROM (SELECT 'SRC' AS GB, A1.*
          FROM (SELECT COUNT(1) AS 건수, SUM(EXPN_PRGM_CNT) AS 체험프로그램수 
FROM (
SELECT 1                   AS EXPN_PRGM_CNT       -- 체험프로그램수
  FROM T_DW_FMFSVL_EXPN_VLG_INFO_N                -- 농어촌체험마을정보
 WHERE DTY_SPRTN_CD    &lt;&gt; 'D'
   AND LINK_PRCS_ST_CD &lt;&gt; 'F'
)) A1
         UNION ALL
        SELECT 'TRT' AS GB , A2.*
          FROM (SELECT COUNT(1) AS 건수, SUM(EXPN_PRGM_CNT) AS 체험프로그램수
FROM US_RCIS_DW.T_DM_FMFSVL_EXPN_VLG_INFO_S) A2) A 
UNION ALL</v>
      </c>
      <c r="AL11" t="str">
        <f>MID(G11,7,30)</f>
        <v>T_DM_FMFSVL_EXPN_VLG_INFO_S</v>
      </c>
      <c r="AM11" t="s">
        <v>236</v>
      </c>
    </row>
    <row r="12" spans="1:39" ht="297" customHeight="1" x14ac:dyDescent="0.3">
      <c r="A12" s="4" t="s">
        <v>30</v>
      </c>
      <c r="B12" s="5" t="s">
        <v>178</v>
      </c>
      <c r="C12" s="6" t="s">
        <v>28</v>
      </c>
      <c r="D12" s="39" t="s">
        <v>38</v>
      </c>
      <c r="E12" s="39" t="s">
        <v>40</v>
      </c>
      <c r="F12" s="7" t="s">
        <v>37</v>
      </c>
      <c r="G12" s="39" t="s">
        <v>113</v>
      </c>
      <c r="H12" s="18" t="s">
        <v>39</v>
      </c>
      <c r="I12" s="4" t="s">
        <v>251</v>
      </c>
      <c r="J12" s="10">
        <v>45243</v>
      </c>
      <c r="K12" s="10">
        <v>45244</v>
      </c>
      <c r="L12" s="10">
        <v>45243</v>
      </c>
      <c r="M12" s="10">
        <v>45244</v>
      </c>
      <c r="N12" s="16">
        <v>396</v>
      </c>
      <c r="O12" s="19">
        <v>396</v>
      </c>
      <c r="P12" s="17" t="str">
        <f t="shared" si="1"/>
        <v>일치</v>
      </c>
      <c r="Q12" s="16">
        <v>70</v>
      </c>
      <c r="R12" s="19">
        <v>70</v>
      </c>
      <c r="S12" s="17" t="str">
        <f t="shared" si="2"/>
        <v>일치</v>
      </c>
      <c r="T12" s="25" t="s">
        <v>250</v>
      </c>
      <c r="U12" s="42" t="s">
        <v>253</v>
      </c>
      <c r="V12" s="10">
        <v>45246</v>
      </c>
      <c r="W12" s="10">
        <v>45247</v>
      </c>
      <c r="X12" s="10">
        <v>45246</v>
      </c>
      <c r="Y12" s="10">
        <v>45247</v>
      </c>
      <c r="Z12" s="16">
        <v>396</v>
      </c>
      <c r="AA12" s="19">
        <v>396</v>
      </c>
      <c r="AB12" s="17" t="str">
        <f t="shared" si="3"/>
        <v>일치</v>
      </c>
      <c r="AC12" s="16">
        <v>70</v>
      </c>
      <c r="AD12" s="19">
        <v>70</v>
      </c>
      <c r="AE12" s="17" t="str">
        <f t="shared" si="4"/>
        <v>일치</v>
      </c>
      <c r="AF12" s="11" t="s">
        <v>250</v>
      </c>
      <c r="AG12" s="39" t="s">
        <v>82</v>
      </c>
      <c r="AH12" s="39" t="s">
        <v>114</v>
      </c>
      <c r="AI12" s="39" t="s">
        <v>115</v>
      </c>
      <c r="AJ12" t="str">
        <f t="shared" si="5"/>
        <v>SELECT 'SRC' AS GB, A1.*
          FROM (SELECT COUNT(1) AS 건수, SUM(GRW_PMT_RGN_CNT) AS 성장촉진지역수 
  FROM (
SELECT SUM(GRW_PMT_RGN_CNT)  AS GRW_PMT_RGN_CNT  -- 성장촉진지역수
  FROM (
SELECT CRTR_YR            AS CRTR_YR            -- 기준연도
     , SGG_CD             AS SGG_CD             -- 시군구코드
     , 1                  AS GRW_PMT_RGN_CNT    -- 성장촉진지역수
  FROM T_DW_GROWT_PROM_RGN_INFO_N               -- 성장촉진지역정보
UNION ALL
SELECT CRTR_YR            AS CRTR_YR            -- 기준연도
     , SGG_CD             AS SGG_CD             -- 시군구코드
     , 0                  AS GRW_PMT_RGN_CNT    -- 성장촉진지역수
  FROM T_DW_LIFE_WEAK_RGN_INFO_N                -- 생활취약지역정보
)
 GROUP BY CRTR_YR
        , SGG_CD
)) A1
         UNION ALL
        SELECT 'TRT' AS GB , A2.*
          FROM (SELECT COUNT(1) AS 건수, SUM(GRW_PMT_RGN_CNT) AS 성장촉진지역수
FROM US_RCIS_DW.T_DM_GRWPLIFW_RGNINFO_S) A2</v>
      </c>
      <c r="AK12" t="str">
        <f>"SELECT '"&amp;B12&amp;"' AS TEST_ID, '"&amp;G12&amp;"' AS PRAM_ID, A.*
  FROM ("&amp;AJ12&amp;") A 
UNION ALL"</f>
        <v>SELECT 'UT_DM_C0008' AS TEST_ID, 'JOB_I_T_DM_GRWPLIFW_RGNINFO_S' AS PRAM_ID, A.*
  FROM (SELECT 'SRC' AS GB, A1.*
          FROM (SELECT COUNT(1) AS 건수, SUM(GRW_PMT_RGN_CNT) AS 성장촉진지역수 
  FROM (
SELECT SUM(GRW_PMT_RGN_CNT)  AS GRW_PMT_RGN_CNT  -- 성장촉진지역수
  FROM (
SELECT CRTR_YR            AS CRTR_YR            -- 기준연도
     , SGG_CD             AS SGG_CD             -- 시군구코드
     , 1                  AS GRW_PMT_RGN_CNT    -- 성장촉진지역수
  FROM T_DW_GROWT_PROM_RGN_INFO_N               -- 성장촉진지역정보
UNION ALL
SELECT CRTR_YR            AS CRTR_YR            -- 기준연도
     , SGG_CD             AS SGG_CD             -- 시군구코드
     , 0                  AS GRW_PMT_RGN_CNT    -- 성장촉진지역수
  FROM T_DW_LIFE_WEAK_RGN_INFO_N                -- 생활취약지역정보
)
 GROUP BY CRTR_YR
        , SGG_CD
)) A1
         UNION ALL
        SELECT 'TRT' AS GB , A2.*
          FROM (SELECT COUNT(1) AS 건수, SUM(GRW_PMT_RGN_CNT) AS 성장촉진지역수
FROM US_RCIS_DW.T_DM_GRWPLIFW_RGNINFO_S) A2) A 
UNION ALL</v>
      </c>
      <c r="AL12" t="str">
        <f>MID(G12,7,30)</f>
        <v>T_DM_GRWPLIFW_RGNINFO_S</v>
      </c>
      <c r="AM12" t="s">
        <v>236</v>
      </c>
    </row>
    <row r="13" spans="1:39" ht="99" customHeight="1" x14ac:dyDescent="0.3">
      <c r="A13" s="4" t="s">
        <v>30</v>
      </c>
      <c r="B13" s="5" t="s">
        <v>179</v>
      </c>
      <c r="C13" s="6" t="s">
        <v>28</v>
      </c>
      <c r="D13" s="39" t="s">
        <v>38</v>
      </c>
      <c r="E13" s="39" t="s">
        <v>40</v>
      </c>
      <c r="F13" s="7" t="s">
        <v>37</v>
      </c>
      <c r="G13" s="39" t="s">
        <v>116</v>
      </c>
      <c r="H13" s="18" t="s">
        <v>39</v>
      </c>
      <c r="I13" s="4" t="s">
        <v>251</v>
      </c>
      <c r="J13" s="10">
        <v>45243</v>
      </c>
      <c r="K13" s="10">
        <v>45244</v>
      </c>
      <c r="L13" s="10">
        <v>45243</v>
      </c>
      <c r="M13" s="10">
        <v>45244</v>
      </c>
      <c r="N13" s="16">
        <v>2605</v>
      </c>
      <c r="O13" s="19">
        <v>2605</v>
      </c>
      <c r="P13" s="17" t="str">
        <f t="shared" si="1"/>
        <v>일치</v>
      </c>
      <c r="Q13" s="16">
        <v>2605</v>
      </c>
      <c r="R13" s="19">
        <v>2605</v>
      </c>
      <c r="S13" s="17" t="str">
        <f t="shared" si="2"/>
        <v>일치</v>
      </c>
      <c r="T13" s="25" t="s">
        <v>250</v>
      </c>
      <c r="U13" s="42" t="s">
        <v>253</v>
      </c>
      <c r="V13" s="10">
        <v>45246</v>
      </c>
      <c r="W13" s="10">
        <v>45247</v>
      </c>
      <c r="X13" s="10">
        <v>45246</v>
      </c>
      <c r="Y13" s="10">
        <v>45247</v>
      </c>
      <c r="Z13" s="16">
        <v>2605</v>
      </c>
      <c r="AA13" s="19">
        <v>2605</v>
      </c>
      <c r="AB13" s="17" t="str">
        <f t="shared" si="3"/>
        <v>일치</v>
      </c>
      <c r="AC13" s="16">
        <v>2605</v>
      </c>
      <c r="AD13" s="19">
        <v>2605</v>
      </c>
      <c r="AE13" s="17" t="str">
        <f t="shared" si="4"/>
        <v>일치</v>
      </c>
      <c r="AF13" s="11" t="s">
        <v>250</v>
      </c>
      <c r="AG13" s="39" t="s">
        <v>82</v>
      </c>
      <c r="AH13" s="39" t="s">
        <v>117</v>
      </c>
      <c r="AI13" s="39" t="s">
        <v>118</v>
      </c>
      <c r="AJ13" t="str">
        <f t="shared" si="5"/>
        <v>SELECT 'SRC' AS GB, A1.*
          FROM (SELECT COUNT(1) AS 건수, SUM(INLN_LBRRY_CNT) AS 상호대차도서관수 
  FROM (
SELECT 1                AS INLN_LBRRY_CNT   -- 상호대차도서관수
  FROM T_DW_INLN_LBRRY_INFO_N               -- 상호대차도서관정보
)) A1
         UNION ALL
        SELECT 'TRT' AS GB , A2.*
          FROM (SELECT COUNT(1) AS 건수, SUM(INLN_LBRRY_CNT) AS 상호대차도서관수
FROM US_RCIS_DW.T_DM_INLN_LBRRY_INFO_S) A2</v>
      </c>
      <c r="AK13" t="str">
        <f>"SELECT '"&amp;B13&amp;"' AS TEST_ID, '"&amp;G13&amp;"' AS PRAM_ID, A.*
  FROM ("&amp;AJ13&amp;") A 
UNION ALL"</f>
        <v>SELECT 'UT_DM_C0009' AS TEST_ID, 'JOB_I_T_DM_INLN_LBRRY_INFO_S' AS PRAM_ID, A.*
  FROM (SELECT 'SRC' AS GB, A1.*
          FROM (SELECT COUNT(1) AS 건수, SUM(INLN_LBRRY_CNT) AS 상호대차도서관수 
  FROM (
SELECT 1                AS INLN_LBRRY_CNT   -- 상호대차도서관수
  FROM T_DW_INLN_LBRRY_INFO_N               -- 상호대차도서관정보
)) A1
         UNION ALL
        SELECT 'TRT' AS GB , A2.*
          FROM (SELECT COUNT(1) AS 건수, SUM(INLN_LBRRY_CNT) AS 상호대차도서관수
FROM US_RCIS_DW.T_DM_INLN_LBRRY_INFO_S) A2) A 
UNION ALL</v>
      </c>
      <c r="AL13" t="str">
        <f>MID(G13,7,30)</f>
        <v>T_DM_INLN_LBRRY_INFO_S</v>
      </c>
      <c r="AM13" t="s">
        <v>236</v>
      </c>
    </row>
    <row r="14" spans="1:39" ht="99" customHeight="1" x14ac:dyDescent="0.3">
      <c r="A14" s="4" t="s">
        <v>30</v>
      </c>
      <c r="B14" s="5" t="s">
        <v>180</v>
      </c>
      <c r="C14" s="6" t="s">
        <v>28</v>
      </c>
      <c r="D14" s="39" t="s">
        <v>38</v>
      </c>
      <c r="E14" s="39" t="s">
        <v>40</v>
      </c>
      <c r="F14" s="7" t="s">
        <v>37</v>
      </c>
      <c r="G14" s="39" t="s">
        <v>119</v>
      </c>
      <c r="H14" s="18" t="s">
        <v>39</v>
      </c>
      <c r="I14" s="4" t="s">
        <v>251</v>
      </c>
      <c r="J14" s="10">
        <v>45243</v>
      </c>
      <c r="K14" s="10">
        <v>45244</v>
      </c>
      <c r="L14" s="10">
        <v>45243</v>
      </c>
      <c r="M14" s="10">
        <v>45244</v>
      </c>
      <c r="N14" s="16">
        <v>945124</v>
      </c>
      <c r="O14" s="19">
        <v>945124</v>
      </c>
      <c r="P14" s="17" t="str">
        <f t="shared" si="1"/>
        <v>일치</v>
      </c>
      <c r="Q14" s="16">
        <v>12379639</v>
      </c>
      <c r="R14" s="19">
        <v>12379639</v>
      </c>
      <c r="S14" s="17" t="str">
        <f t="shared" si="2"/>
        <v>일치</v>
      </c>
      <c r="T14" s="25" t="s">
        <v>250</v>
      </c>
      <c r="U14" s="42" t="s">
        <v>253</v>
      </c>
      <c r="V14" s="10">
        <v>45246</v>
      </c>
      <c r="W14" s="10">
        <v>45247</v>
      </c>
      <c r="X14" s="10">
        <v>45246</v>
      </c>
      <c r="Y14" s="10">
        <v>45247</v>
      </c>
      <c r="Z14" s="16">
        <v>945124</v>
      </c>
      <c r="AA14" s="19">
        <v>945124</v>
      </c>
      <c r="AB14" s="17" t="str">
        <f t="shared" si="3"/>
        <v>일치</v>
      </c>
      <c r="AC14" s="16">
        <v>12379639</v>
      </c>
      <c r="AD14" s="19">
        <v>12379639</v>
      </c>
      <c r="AE14" s="17" t="str">
        <f t="shared" si="4"/>
        <v>일치</v>
      </c>
      <c r="AF14" s="11" t="s">
        <v>250</v>
      </c>
      <c r="AG14" s="39" t="s">
        <v>82</v>
      </c>
      <c r="AH14" s="39" t="s">
        <v>120</v>
      </c>
      <c r="AI14" s="39" t="s">
        <v>121</v>
      </c>
      <c r="AJ14" t="str">
        <f t="shared" si="5"/>
        <v>SELECT 'SRC' AS GB, A1.*
          FROM (SELECT COUNT(1) AS 건수, SUM(LCCL_DATA_VLNM) AS 지역문화자료권수
  FROM (
SELECT LCCL_DATA_VLNM          AS LCCL_DATA_VLNM  -- 지역문화자료권수
  FROM T_DW_LCCL_CLCTN_DATA_N                     -- 지역문화소장자료
)) A1
         UNION ALL
        SELECT 'TRT' AS GB , A2.*
          FROM (SELECT COUNT(1) AS 건수, SUM(LCCL_DATA_VLNM) AS 지역문화자료권수
FROM US_RCIS_DW.T_DM_LCCL_CLCTN_DATA_S) A2</v>
      </c>
      <c r="AK14" t="str">
        <f>"SELECT '"&amp;B14&amp;"' AS TEST_ID, '"&amp;G14&amp;"' AS PRAM_ID, A.*
  FROM ("&amp;AJ14&amp;") A 
UNION ALL"</f>
        <v>SELECT 'UT_DM_C0010' AS TEST_ID, 'JOB_I_T_DM_LCCL_CLCTN_DATA_S' AS PRAM_ID, A.*
  FROM (SELECT 'SRC' AS GB, A1.*
          FROM (SELECT COUNT(1) AS 건수, SUM(LCCL_DATA_VLNM) AS 지역문화자료권수
  FROM (
SELECT LCCL_DATA_VLNM          AS LCCL_DATA_VLNM  -- 지역문화자료권수
  FROM T_DW_LCCL_CLCTN_DATA_N                     -- 지역문화소장자료
)) A1
         UNION ALL
        SELECT 'TRT' AS GB , A2.*
          FROM (SELECT COUNT(1) AS 건수, SUM(LCCL_DATA_VLNM) AS 지역문화자료권수
FROM US_RCIS_DW.T_DM_LCCL_CLCTN_DATA_S) A2) A 
UNION ALL</v>
      </c>
      <c r="AL14" t="str">
        <f>MID(G14,7,30)</f>
        <v>T_DM_LCCL_CLCTN_DATA_S</v>
      </c>
      <c r="AM14" t="s">
        <v>236</v>
      </c>
    </row>
    <row r="15" spans="1:39" ht="99" customHeight="1" x14ac:dyDescent="0.3">
      <c r="A15" s="4" t="s">
        <v>30</v>
      </c>
      <c r="B15" s="5" t="s">
        <v>181</v>
      </c>
      <c r="C15" s="6" t="s">
        <v>28</v>
      </c>
      <c r="D15" s="39" t="s">
        <v>38</v>
      </c>
      <c r="E15" s="39" t="s">
        <v>40</v>
      </c>
      <c r="F15" s="7" t="s">
        <v>37</v>
      </c>
      <c r="G15" s="39" t="s">
        <v>122</v>
      </c>
      <c r="H15" s="18" t="s">
        <v>39</v>
      </c>
      <c r="I15" s="4" t="s">
        <v>251</v>
      </c>
      <c r="J15" s="10">
        <v>45243</v>
      </c>
      <c r="K15" s="10">
        <v>45244</v>
      </c>
      <c r="L15" s="10">
        <v>45243</v>
      </c>
      <c r="M15" s="10">
        <v>45244</v>
      </c>
      <c r="N15" s="16">
        <v>307</v>
      </c>
      <c r="O15" s="19">
        <v>307</v>
      </c>
      <c r="P15" s="17" t="str">
        <f t="shared" si="1"/>
        <v>일치</v>
      </c>
      <c r="Q15" s="16">
        <v>307</v>
      </c>
      <c r="R15" s="19">
        <v>307</v>
      </c>
      <c r="S15" s="17" t="str">
        <f t="shared" si="2"/>
        <v>일치</v>
      </c>
      <c r="T15" s="25" t="s">
        <v>250</v>
      </c>
      <c r="U15" s="42" t="s">
        <v>253</v>
      </c>
      <c r="V15" s="10">
        <v>45246</v>
      </c>
      <c r="W15" s="10">
        <v>45247</v>
      </c>
      <c r="X15" s="10">
        <v>45246</v>
      </c>
      <c r="Y15" s="10">
        <v>45247</v>
      </c>
      <c r="Z15" s="16">
        <v>307</v>
      </c>
      <c r="AA15" s="19">
        <v>307</v>
      </c>
      <c r="AB15" s="17" t="str">
        <f t="shared" si="3"/>
        <v>일치</v>
      </c>
      <c r="AC15" s="16">
        <v>307</v>
      </c>
      <c r="AD15" s="19">
        <v>307</v>
      </c>
      <c r="AE15" s="17" t="str">
        <f t="shared" si="4"/>
        <v>일치</v>
      </c>
      <c r="AF15" s="11" t="s">
        <v>250</v>
      </c>
      <c r="AG15" s="39" t="s">
        <v>82</v>
      </c>
      <c r="AH15" s="39" t="s">
        <v>123</v>
      </c>
      <c r="AI15" s="39" t="s">
        <v>124</v>
      </c>
      <c r="AJ15" t="str">
        <f t="shared" si="5"/>
        <v>SELECT 'SRC' AS GB, A1.*
          FROM (SELECT COUNT(1) AS 건수, SUM(CTYTOUR_PRGM_CNT) AS 시티투어프로그램수
  FROM (
SELECT 1                     AS CTYTOUR_PRGM_CNT      -- 시티투어프로그램수
  FROM T_DW_LCCL_LINK_BUS_INFO_N                      -- 지역문화연계버스정보
)) A1
         UNION ALL
        SELECT 'TRT' AS GB , A2.*
          FROM (SELECT COUNT(1) AS 건수, SUM(CTYTOUR_PRGM_CNT) AS 시티투어프로그램수
FROM US_RCIS_DW.T_DM_LCCL_LINK_BUS_INFO_S) A2</v>
      </c>
      <c r="AK15" t="str">
        <f>"SELECT '"&amp;B15&amp;"' AS TEST_ID, '"&amp;G15&amp;"' AS PRAM_ID, A.*
  FROM ("&amp;AJ15&amp;") A 
UNION ALL"</f>
        <v>SELECT 'UT_DM_C0011' AS TEST_ID, 'JOB_I_T_DM_LCCL_LINK_BUS_INFO_S' AS PRAM_ID, A.*
  FROM (SELECT 'SRC' AS GB, A1.*
          FROM (SELECT COUNT(1) AS 건수, SUM(CTYTOUR_PRGM_CNT) AS 시티투어프로그램수
  FROM (
SELECT 1                     AS CTYTOUR_PRGM_CNT      -- 시티투어프로그램수
  FROM T_DW_LCCL_LINK_BUS_INFO_N                      -- 지역문화연계버스정보
)) A1
         UNION ALL
        SELECT 'TRT' AS GB , A2.*
          FROM (SELECT COUNT(1) AS 건수, SUM(CTYTOUR_PRGM_CNT) AS 시티투어프로그램수
FROM US_RCIS_DW.T_DM_LCCL_LINK_BUS_INFO_S) A2) A 
UNION ALL</v>
      </c>
      <c r="AL15" t="str">
        <f>MID(G15,7,30)</f>
        <v>T_DM_LCCL_LINK_BUS_INFO_S</v>
      </c>
      <c r="AM15" t="s">
        <v>236</v>
      </c>
    </row>
    <row r="16" spans="1:39" ht="115.5" customHeight="1" x14ac:dyDescent="0.3">
      <c r="A16" s="4" t="s">
        <v>30</v>
      </c>
      <c r="B16" s="5" t="s">
        <v>182</v>
      </c>
      <c r="C16" s="6" t="s">
        <v>28</v>
      </c>
      <c r="D16" s="39" t="s">
        <v>38</v>
      </c>
      <c r="E16" s="39" t="s">
        <v>40</v>
      </c>
      <c r="F16" s="7" t="s">
        <v>37</v>
      </c>
      <c r="G16" s="39" t="s">
        <v>125</v>
      </c>
      <c r="H16" s="18" t="s">
        <v>39</v>
      </c>
      <c r="I16" s="4" t="s">
        <v>251</v>
      </c>
      <c r="J16" s="10">
        <v>45243</v>
      </c>
      <c r="K16" s="10">
        <v>45244</v>
      </c>
      <c r="L16" s="10">
        <v>45243</v>
      </c>
      <c r="M16" s="10">
        <v>45244</v>
      </c>
      <c r="N16" s="16">
        <v>511</v>
      </c>
      <c r="O16" s="19">
        <v>511</v>
      </c>
      <c r="P16" s="17" t="str">
        <f t="shared" si="1"/>
        <v>일치</v>
      </c>
      <c r="Q16" s="16">
        <v>676</v>
      </c>
      <c r="R16" s="19">
        <v>676</v>
      </c>
      <c r="S16" s="17" t="str">
        <f t="shared" si="2"/>
        <v>일치</v>
      </c>
      <c r="T16" s="25" t="s">
        <v>250</v>
      </c>
      <c r="U16" s="42" t="s">
        <v>253</v>
      </c>
      <c r="V16" s="10">
        <v>45246</v>
      </c>
      <c r="W16" s="10">
        <v>45247</v>
      </c>
      <c r="X16" s="10">
        <v>45246</v>
      </c>
      <c r="Y16" s="10">
        <v>45247</v>
      </c>
      <c r="Z16" s="16">
        <v>511</v>
      </c>
      <c r="AA16" s="19">
        <v>511</v>
      </c>
      <c r="AB16" s="17" t="str">
        <f t="shared" si="3"/>
        <v>일치</v>
      </c>
      <c r="AC16" s="16">
        <v>676</v>
      </c>
      <c r="AD16" s="19">
        <v>676</v>
      </c>
      <c r="AE16" s="17" t="str">
        <f t="shared" si="4"/>
        <v>일치</v>
      </c>
      <c r="AF16" s="11" t="s">
        <v>250</v>
      </c>
      <c r="AG16" s="39" t="s">
        <v>82</v>
      </c>
      <c r="AH16" s="39" t="s">
        <v>126</v>
      </c>
      <c r="AI16" s="39" t="s">
        <v>127</v>
      </c>
      <c r="AJ16" t="str">
        <f t="shared" si="5"/>
        <v>SELECT 'SRC' AS GB, A1.*
          FROM (SELECT COUNT(1) AS 건수, SUM(LCCL_VRT_CNT) AS 지역문화VR수
  FROM (
SELECT 1                       AS LCCL_VRT_CNT           -- 지역문화VR수
  FROM T_DW_LCCL_VRT_INFO_N                              -- 지역문화VR정보
 WHERE DTY_SPRTN_CD    &lt;&gt; 'D'
   AND LINK_PRCS_ST_CD &lt;&gt; 'F'
)) A1
         UNION ALL
        SELECT 'TRT' AS GB , A2.*
          FROM (SELECT COUNT(1) AS 건수, SUM(LCCL_VRT_CNT) AS 지역문화VR수
FROM US_RCIS_DW.T_DM_LCCL_VRT_INFO_S) A2</v>
      </c>
      <c r="AK16" t="str">
        <f>"SELECT '"&amp;B16&amp;"' AS TEST_ID, '"&amp;G16&amp;"' AS PRAM_ID, A.*
  FROM ("&amp;AJ16&amp;") A 
UNION ALL"</f>
        <v>SELECT 'UT_DM_C0012' AS TEST_ID, 'JOB_I_T_DM_LCCL_VRT_INFO_S' AS PRAM_ID, A.*
  FROM (SELECT 'SRC' AS GB, A1.*
          FROM (SELECT COUNT(1) AS 건수, SUM(LCCL_VRT_CNT) AS 지역문화VR수
  FROM (
SELECT 1                       AS LCCL_VRT_CNT           -- 지역문화VR수
  FROM T_DW_LCCL_VRT_INFO_N                              -- 지역문화VR정보
 WHERE DTY_SPRTN_CD    &lt;&gt; 'D'
   AND LINK_PRCS_ST_CD &lt;&gt; 'F'
)) A1
         UNION ALL
        SELECT 'TRT' AS GB , A2.*
          FROM (SELECT COUNT(1) AS 건수, SUM(LCCL_VRT_CNT) AS 지역문화VR수
FROM US_RCIS_DW.T_DM_LCCL_VRT_INFO_S) A2) A 
UNION ALL</v>
      </c>
      <c r="AL16" t="str">
        <f>MID(G16,7,30)</f>
        <v>T_DM_LCCL_VRT_INFO_S</v>
      </c>
      <c r="AM16" t="s">
        <v>236</v>
      </c>
    </row>
    <row r="17" spans="1:39" ht="280.5" customHeight="1" x14ac:dyDescent="0.3">
      <c r="A17" s="4" t="s">
        <v>30</v>
      </c>
      <c r="B17" s="5" t="s">
        <v>183</v>
      </c>
      <c r="C17" s="6" t="s">
        <v>28</v>
      </c>
      <c r="D17" s="39" t="s">
        <v>38</v>
      </c>
      <c r="E17" s="39" t="s">
        <v>40</v>
      </c>
      <c r="F17" s="7" t="s">
        <v>37</v>
      </c>
      <c r="G17" s="39" t="s">
        <v>128</v>
      </c>
      <c r="H17" s="18" t="s">
        <v>39</v>
      </c>
      <c r="I17" s="4" t="s">
        <v>251</v>
      </c>
      <c r="J17" s="10">
        <v>45243</v>
      </c>
      <c r="K17" s="10">
        <v>45244</v>
      </c>
      <c r="L17" s="10">
        <v>45243</v>
      </c>
      <c r="M17" s="10">
        <v>45244</v>
      </c>
      <c r="N17" s="16">
        <v>27014</v>
      </c>
      <c r="O17" s="19">
        <v>27014</v>
      </c>
      <c r="P17" s="17" t="str">
        <f t="shared" si="1"/>
        <v>일치</v>
      </c>
      <c r="Q17" s="16">
        <v>54028</v>
      </c>
      <c r="R17" s="19">
        <v>54028</v>
      </c>
      <c r="S17" s="17" t="str">
        <f t="shared" si="2"/>
        <v>일치</v>
      </c>
      <c r="T17" s="25" t="s">
        <v>250</v>
      </c>
      <c r="U17" s="42" t="s">
        <v>253</v>
      </c>
      <c r="V17" s="10">
        <v>45246</v>
      </c>
      <c r="W17" s="10">
        <v>45247</v>
      </c>
      <c r="X17" s="10">
        <v>45246</v>
      </c>
      <c r="Y17" s="10">
        <v>45247</v>
      </c>
      <c r="Z17" s="16">
        <v>27014</v>
      </c>
      <c r="AA17" s="19">
        <v>27014</v>
      </c>
      <c r="AB17" s="17" t="str">
        <f t="shared" si="3"/>
        <v>일치</v>
      </c>
      <c r="AC17" s="16">
        <v>54028</v>
      </c>
      <c r="AD17" s="19">
        <v>54028</v>
      </c>
      <c r="AE17" s="17" t="str">
        <f t="shared" si="4"/>
        <v>일치</v>
      </c>
      <c r="AF17" s="11" t="s">
        <v>250</v>
      </c>
      <c r="AG17" s="39" t="s">
        <v>82</v>
      </c>
      <c r="AH17" s="39" t="s">
        <v>129</v>
      </c>
      <c r="AI17" s="39" t="s">
        <v>130</v>
      </c>
      <c r="AJ17" t="str">
        <f t="shared" si="5"/>
        <v>SELECT 'SRC' AS GB, A1.*
          FROM (SELECT COUNT(1) AS 건수, SUM(FCLT_CNT) AS 시설수
  FROM (
SELECT 1                          AS FCLT_CNT -- 시설수
  FROM (
        SELECT CRTR_YR                        -- 기준연도
          FROM T_DW_LSTM_LSR_FCLT_INFO_N      -- 여가문화레저시설정보
         WHERE DTY_SPRTN_CD    &lt;&gt; 'D'
           AND LINK_PRCS_ST_CD &lt;&gt; 'F'
        UNION ALL
        SELECT CRTR_YR                        -- 기준연도
          FROM T_DW_LSTM_CAMP_FCLT_INFO_N     -- 여가문화캠핑시설정보
         WHERE DTY_SPRTN_CD    &lt;&gt; 'D'
           AND LINK_PRCS_ST_CD &lt;&gt; 'F'
       )
)) A1
         UNION ALL
        SELECT 'TRT' AS GB , A2.*
          FROM (SELECT COUNT(1) AS 건수, SUM(FCLT_CNT) AS 시설수
FROM US_RCIS_DW.T_DM_LSTM_CLTR_FCLT_INFO_S) A2</v>
      </c>
      <c r="AK17" t="str">
        <f>"SELECT '"&amp;B17&amp;"' AS TEST_ID, '"&amp;G17&amp;"' AS PRAM_ID, A.*
  FROM ("&amp;AJ17&amp;") A 
UNION ALL"</f>
        <v>SELECT 'UT_DM_C0013' AS TEST_ID, 'JOB_I_T_DM_LSTM_CLTR_FCLT_INFO_S' AS PRAM_ID, A.*
  FROM (SELECT 'SRC' AS GB, A1.*
          FROM (SELECT COUNT(1) AS 건수, SUM(FCLT_CNT) AS 시설수
  FROM (
SELECT 1                          AS FCLT_CNT -- 시설수
  FROM (
        SELECT CRTR_YR                        -- 기준연도
          FROM T_DW_LSTM_LSR_FCLT_INFO_N      -- 여가문화레저시설정보
         WHERE DTY_SPRTN_CD    &lt;&gt; 'D'
           AND LINK_PRCS_ST_CD &lt;&gt; 'F'
        UNION ALL
        SELECT CRTR_YR                        -- 기준연도
          FROM T_DW_LSTM_CAMP_FCLT_INFO_N     -- 여가문화캠핑시설정보
         WHERE DTY_SPRTN_CD    &lt;&gt; 'D'
           AND LINK_PRCS_ST_CD &lt;&gt; 'F'
       )
)) A1
         UNION ALL
        SELECT 'TRT' AS GB , A2.*
          FROM (SELECT COUNT(1) AS 건수, SUM(FCLT_CNT) AS 시설수
FROM US_RCIS_DW.T_DM_LSTM_CLTR_FCLT_INFO_S) A2) A 
UNION ALL</v>
      </c>
      <c r="AL17" t="str">
        <f>MID(G17,7,30)</f>
        <v>T_DM_LSTM_CLTR_FCLT_INFO_S</v>
      </c>
      <c r="AM17" t="s">
        <v>236</v>
      </c>
    </row>
    <row r="18" spans="1:39" ht="115.5" customHeight="1" x14ac:dyDescent="0.3">
      <c r="A18" s="4" t="s">
        <v>30</v>
      </c>
      <c r="B18" s="5" t="s">
        <v>184</v>
      </c>
      <c r="C18" s="6" t="s">
        <v>28</v>
      </c>
      <c r="D18" s="39" t="s">
        <v>38</v>
      </c>
      <c r="E18" s="39" t="s">
        <v>40</v>
      </c>
      <c r="F18" s="7" t="s">
        <v>37</v>
      </c>
      <c r="G18" s="39" t="s">
        <v>131</v>
      </c>
      <c r="H18" s="18" t="s">
        <v>39</v>
      </c>
      <c r="I18" s="4" t="s">
        <v>251</v>
      </c>
      <c r="J18" s="10">
        <v>45243</v>
      </c>
      <c r="K18" s="10">
        <v>45244</v>
      </c>
      <c r="L18" s="10">
        <v>45243</v>
      </c>
      <c r="M18" s="10">
        <v>45244</v>
      </c>
      <c r="N18" s="16">
        <v>4652</v>
      </c>
      <c r="O18" s="19">
        <v>4652</v>
      </c>
      <c r="P18" s="17" t="str">
        <f t="shared" si="1"/>
        <v>일치</v>
      </c>
      <c r="Q18" s="16">
        <v>4547</v>
      </c>
      <c r="R18" s="19">
        <v>4547</v>
      </c>
      <c r="S18" s="17" t="str">
        <f t="shared" si="2"/>
        <v>일치</v>
      </c>
      <c r="T18" s="25" t="s">
        <v>250</v>
      </c>
      <c r="U18" s="42" t="s">
        <v>253</v>
      </c>
      <c r="V18" s="10">
        <v>45246</v>
      </c>
      <c r="W18" s="10">
        <v>45247</v>
      </c>
      <c r="X18" s="10">
        <v>45246</v>
      </c>
      <c r="Y18" s="10">
        <v>45247</v>
      </c>
      <c r="Z18" s="16">
        <v>4652</v>
      </c>
      <c r="AA18" s="19">
        <v>4652</v>
      </c>
      <c r="AB18" s="17" t="str">
        <f t="shared" si="3"/>
        <v>일치</v>
      </c>
      <c r="AC18" s="16">
        <v>4547</v>
      </c>
      <c r="AD18" s="19">
        <v>4547</v>
      </c>
      <c r="AE18" s="17" t="str">
        <f t="shared" si="4"/>
        <v>일치</v>
      </c>
      <c r="AF18" s="11" t="s">
        <v>250</v>
      </c>
      <c r="AG18" s="39" t="s">
        <v>82</v>
      </c>
      <c r="AH18" s="39" t="s">
        <v>132</v>
      </c>
      <c r="AI18" s="39" t="s">
        <v>133</v>
      </c>
      <c r="AJ18" t="str">
        <f t="shared" si="5"/>
        <v>SELECT 'SRC' AS GB, A1.*
          FROM (SELECT COUNT(1) AS 건수, SUM(NTPL_CLTR_REMN_CNT) AS 향토문화유적수
  FROM (
SELECT 1                AS NTPL_CLTR_REMN_CNT       -- 향토문화유적수
  FROM T_DW_NTPL_CLTR_REMN_INFO_N                   -- 향토문화유적정보
 WHERE DTY_SPRTN_CD    &lt;&gt; 'D'
   AND LINK_PRCS_ST_CD &lt;&gt; 'F'
)) A1
         UNION ALL
        SELECT 'TRT' AS GB , A2.*
          FROM (SELECT COUNT(1) AS 건수, SUM(NTPL_CLTR_REMN_CNT) AS 향토문화유적수
FROM US_RCIS_DW.T_DM_NTPL_CLTR_REMN_INFO_S) A2</v>
      </c>
      <c r="AK18" t="str">
        <f>"SELECT '"&amp;B18&amp;"' AS TEST_ID, '"&amp;G18&amp;"' AS PRAM_ID, A.*
  FROM ("&amp;AJ18&amp;") A 
UNION ALL"</f>
        <v>SELECT 'UT_DM_C0014' AS TEST_ID, 'JOB_I_T_DM_NTPL_CLTR_REMN_INFO_S' AS PRAM_ID, A.*
  FROM (SELECT 'SRC' AS GB, A1.*
          FROM (SELECT COUNT(1) AS 건수, SUM(NTPL_CLTR_REMN_CNT) AS 향토문화유적수
  FROM (
SELECT 1                AS NTPL_CLTR_REMN_CNT       -- 향토문화유적수
  FROM T_DW_NTPL_CLTR_REMN_INFO_N                   -- 향토문화유적정보
 WHERE DTY_SPRTN_CD    &lt;&gt; 'D'
   AND LINK_PRCS_ST_CD &lt;&gt; 'F'
)) A1
         UNION ALL
        SELECT 'TRT' AS GB , A2.*
          FROM (SELECT COUNT(1) AS 건수, SUM(NTPL_CLTR_REMN_CNT) AS 향토문화유적수
FROM US_RCIS_DW.T_DM_NTPL_CLTR_REMN_INFO_S) A2) A 
UNION ALL</v>
      </c>
      <c r="AL18" t="str">
        <f>MID(G18,7,30)</f>
        <v>T_DM_NTPL_CLTR_REMN_INFO_S</v>
      </c>
      <c r="AM18" t="s">
        <v>236</v>
      </c>
    </row>
    <row r="19" spans="1:39" ht="115.5" customHeight="1" x14ac:dyDescent="0.3">
      <c r="A19" s="4" t="s">
        <v>30</v>
      </c>
      <c r="B19" s="5" t="s">
        <v>185</v>
      </c>
      <c r="C19" s="6" t="s">
        <v>28</v>
      </c>
      <c r="D19" s="39" t="s">
        <v>38</v>
      </c>
      <c r="E19" s="39" t="s">
        <v>40</v>
      </c>
      <c r="F19" s="7" t="s">
        <v>37</v>
      </c>
      <c r="G19" s="39" t="s">
        <v>134</v>
      </c>
      <c r="H19" s="18" t="s">
        <v>39</v>
      </c>
      <c r="I19" s="4" t="s">
        <v>251</v>
      </c>
      <c r="J19" s="10">
        <v>45243</v>
      </c>
      <c r="K19" s="10">
        <v>45244</v>
      </c>
      <c r="L19" s="10">
        <v>45243</v>
      </c>
      <c r="M19" s="10">
        <v>45244</v>
      </c>
      <c r="N19" s="16">
        <v>7041</v>
      </c>
      <c r="O19" s="19">
        <v>7041</v>
      </c>
      <c r="P19" s="17" t="str">
        <f t="shared" si="1"/>
        <v>일치</v>
      </c>
      <c r="Q19" s="16">
        <v>673940.00752999994</v>
      </c>
      <c r="R19" s="19">
        <v>673940.00752999994</v>
      </c>
      <c r="S19" s="17" t="str">
        <f t="shared" si="2"/>
        <v>일치</v>
      </c>
      <c r="T19" s="25" t="s">
        <v>250</v>
      </c>
      <c r="U19" s="42" t="s">
        <v>253</v>
      </c>
      <c r="V19" s="10">
        <v>45246</v>
      </c>
      <c r="W19" s="10">
        <v>45247</v>
      </c>
      <c r="X19" s="10">
        <v>45246</v>
      </c>
      <c r="Y19" s="10">
        <v>45247</v>
      </c>
      <c r="Z19" s="16">
        <v>7041</v>
      </c>
      <c r="AA19" s="19">
        <v>7041</v>
      </c>
      <c r="AB19" s="17" t="str">
        <f t="shared" si="3"/>
        <v>일치</v>
      </c>
      <c r="AC19" s="16">
        <v>673940.00752999994</v>
      </c>
      <c r="AD19" s="19">
        <v>673940.00752999994</v>
      </c>
      <c r="AE19" s="17" t="str">
        <f t="shared" si="4"/>
        <v>일치</v>
      </c>
      <c r="AF19" s="11" t="s">
        <v>250</v>
      </c>
      <c r="AG19" s="39" t="s">
        <v>82</v>
      </c>
      <c r="AH19" s="39" t="s">
        <v>135</v>
      </c>
      <c r="AI19" s="39" t="s">
        <v>136</v>
      </c>
      <c r="AJ19" t="str">
        <f t="shared" si="5"/>
        <v>SELECT 'SRC' AS GB, A1.*
          FROM (SELECT COUNT(1) AS 건수, SUM(FCAR) AS 시설면적
  FROM (
SELECT FCAR                  AS FCAR                  -- 시설면적
  FROM T_DW_PBLC_FCLT_OPEN_INFO_N                     -- 공공시설개방정보
 WHERE DTY_SPRTN_CD    &lt;&gt; 'D'
   AND LINK_PRCS_ST_CD &lt;&gt; 'F'
)) A1
         UNION ALL
        SELECT 'TRT' AS GB , A2.*
          FROM (SELECT COUNT(1) AS 건수, SUM(FCAR) AS 시설면적
FROM US_RCIS_DW.T_DM_PBLC_FCLT_OPEN_INFO_S) A2</v>
      </c>
      <c r="AK19" t="str">
        <f>"SELECT '"&amp;B19&amp;"' AS TEST_ID, '"&amp;G19&amp;"' AS PRAM_ID, A.*
  FROM ("&amp;AJ19&amp;") A 
UNION ALL"</f>
        <v>SELECT 'UT_DM_C0015' AS TEST_ID, 'JOB_I_T_DM_PBLC_FCLT_OPEN_INFO_S' AS PRAM_ID, A.*
  FROM (SELECT 'SRC' AS GB, A1.*
          FROM (SELECT COUNT(1) AS 건수, SUM(FCAR) AS 시설면적
  FROM (
SELECT FCAR                  AS FCAR                  -- 시설면적
  FROM T_DW_PBLC_FCLT_OPEN_INFO_N                     -- 공공시설개방정보
 WHERE DTY_SPRTN_CD    &lt;&gt; 'D'
   AND LINK_PRCS_ST_CD &lt;&gt; 'F'
)) A1
         UNION ALL
        SELECT 'TRT' AS GB , A2.*
          FROM (SELECT COUNT(1) AS 건수, SUM(FCAR) AS 시설면적
FROM US_RCIS_DW.T_DM_PBLC_FCLT_OPEN_INFO_S) A2) A 
UNION ALL</v>
      </c>
      <c r="AL19" t="str">
        <f>MID(G19,7,30)</f>
        <v>T_DM_PBLC_FCLT_OPEN_INFO_S</v>
      </c>
      <c r="AM19" t="s">
        <v>236</v>
      </c>
    </row>
    <row r="20" spans="1:39" ht="346.5" x14ac:dyDescent="0.3">
      <c r="A20" s="4" t="s">
        <v>30</v>
      </c>
      <c r="B20" s="5" t="s">
        <v>186</v>
      </c>
      <c r="C20" s="6" t="s">
        <v>28</v>
      </c>
      <c r="D20" s="39" t="s">
        <v>38</v>
      </c>
      <c r="E20" s="39" t="s">
        <v>40</v>
      </c>
      <c r="F20" s="7" t="s">
        <v>37</v>
      </c>
      <c r="G20" s="39" t="s">
        <v>246</v>
      </c>
      <c r="H20" s="18" t="s">
        <v>39</v>
      </c>
      <c r="I20" s="4" t="s">
        <v>251</v>
      </c>
      <c r="J20" s="10">
        <v>45243</v>
      </c>
      <c r="K20" s="10">
        <v>45244</v>
      </c>
      <c r="L20" s="10">
        <v>45243</v>
      </c>
      <c r="M20" s="10">
        <v>45244</v>
      </c>
      <c r="N20" s="16">
        <v>5809494</v>
      </c>
      <c r="O20" s="19">
        <v>5809494</v>
      </c>
      <c r="P20" s="17" t="str">
        <f t="shared" si="1"/>
        <v>일치</v>
      </c>
      <c r="Q20" s="16">
        <v>25715038</v>
      </c>
      <c r="R20" s="19">
        <v>25715038</v>
      </c>
      <c r="S20" s="17" t="str">
        <f t="shared" si="2"/>
        <v>일치</v>
      </c>
      <c r="T20" s="25" t="s">
        <v>250</v>
      </c>
      <c r="U20" s="42" t="s">
        <v>253</v>
      </c>
      <c r="V20" s="10">
        <v>45246</v>
      </c>
      <c r="W20" s="10">
        <v>45247</v>
      </c>
      <c r="X20" s="10">
        <v>45246</v>
      </c>
      <c r="Y20" s="10">
        <v>45247</v>
      </c>
      <c r="Z20" s="16">
        <v>5809494</v>
      </c>
      <c r="AA20" s="19">
        <v>5809494</v>
      </c>
      <c r="AB20" s="17" t="str">
        <f t="shared" si="3"/>
        <v>일치</v>
      </c>
      <c r="AC20" s="16">
        <v>25715038</v>
      </c>
      <c r="AD20" s="19">
        <v>25715038</v>
      </c>
      <c r="AE20" s="17" t="str">
        <f t="shared" si="4"/>
        <v>일치</v>
      </c>
      <c r="AF20" s="11" t="s">
        <v>250</v>
      </c>
      <c r="AG20" s="39" t="s">
        <v>82</v>
      </c>
      <c r="AH20" s="39" t="s">
        <v>247</v>
      </c>
      <c r="AI20" s="39" t="s">
        <v>242</v>
      </c>
      <c r="AJ20" t="str">
        <f t="shared" si="5"/>
        <v>SELECT 'SRC' AS GB, A1.*
          FROM (SELECT COUNT(1) AS 건수, SUM(MVMN_NOPE) AS 이동인원수
  FROM (
SELECT CRTR_YM             AS CRTR_YM                 -- 기준연월
     , CASE WHEN SUBSTR(A.MVT_SGG_CD,1,2) = '51'THEN '42'||SUBSTR(A.MVT_SGG_CD,3)
            ELSE A.MVT_SGG_CD END   AS MVT_SGG_CD     -- 전출시군구코드
     , CASE WHEN SUBSTR(A.MVIN_SGG_CD,1,2) = '51'THEN '42'||SUBSTR(A.MVIN_SGG_CD,3)
            ELSE A.MVIN_SGG_CD END   AS MVIN_SGG_CD   -- 전입시군구코드
     , DECODE(SXDS_NM,'남자','T3','여자','T4','') AS SXDS_CD -- 성별코드   
     , MVMN_NOPE            AS MVMN_NOPE              -- 이동인원수
     , SYSDATE              AS LOAD_DT                -- 적재일시
  FROM US_RCIS_DW.T_DW_RGN_PLTN_MVMN_STS_N  A
     , US_RCIS_DW.T_DM_SGG_C  B
     , US_RCIS_DW.T_DM_SGG_C  C
 WHERE LENGTH(TRIM(MVT_SGG_CD))=5
   AND LENGTH(TRIM(MVIN_SGG_CD))=5
   AND (CASE WHEN SUBSTR(A.MVIN_SGG_CD,1,2) = '51'THEN '42'||SUBSTR(A.MVIN_SGG_CD,3)
             ELSE A.MVIN_SGG_CD END) = B.SGG_CD(+)
   AND (CASE WHEN SUBSTR(A.MVT_SGG_CD,1,2) = '51'THEN '42'||SUBSTR(A.MVT_SGG_CD,3)
             ELSE A.MVT_SGG_CD END) = C.SGG_CD(+)
   AND A.SXDS_NM &lt;&gt; '계'
)) A1
         UNION ALL
        SELECT 'TRT' AS GB , A2.*
          FROM (SELECT COUNT(1) AS 건수, SUM(MVMN_NOPE) AS 이동인원수
FROM US_RCIS_DW.T_DM_RGN_MIMV_PLTN_MVMN_STS_S) A2</v>
      </c>
      <c r="AK20" t="str">
        <f>"SELECT '"&amp;B20&amp;"' AS TEST_ID, '"&amp;G20&amp;"' AS PRAM_ID, A.*
  FROM ("&amp;AJ20&amp;") A 
UNION ALL"</f>
        <v>SELECT 'UT_DM_C0016' AS TEST_ID, 'JOB_P_T_DM_RGN_PLTN_MVMN_STS_S' AS PRAM_ID, A.*
  FROM (SELECT 'SRC' AS GB, A1.*
          FROM (SELECT COUNT(1) AS 건수, SUM(MVMN_NOPE) AS 이동인원수
  FROM (
SELECT CRTR_YM             AS CRTR_YM                 -- 기준연월
     , CASE WHEN SUBSTR(A.MVT_SGG_CD,1,2) = '51'THEN '42'||SUBSTR(A.MVT_SGG_CD,3)
            ELSE A.MVT_SGG_CD END   AS MVT_SGG_CD     -- 전출시군구코드
     , CASE WHEN SUBSTR(A.MVIN_SGG_CD,1,2) = '51'THEN '42'||SUBSTR(A.MVIN_SGG_CD,3)
            ELSE A.MVIN_SGG_CD END   AS MVIN_SGG_CD   -- 전입시군구코드
     , DECODE(SXDS_NM,'남자','T3','여자','T4','') AS SXDS_CD -- 성별코드   
     , MVMN_NOPE            AS MVMN_NOPE              -- 이동인원수
     , SYSDATE              AS LOAD_DT                -- 적재일시
  FROM US_RCIS_DW.T_DW_RGN_PLTN_MVMN_STS_N  A
     , US_RCIS_DW.T_DM_SGG_C  B
     , US_RCIS_DW.T_DM_SGG_C  C
 WHERE LENGTH(TRIM(MVT_SGG_CD))=5
   AND LENGTH(TRIM(MVIN_SGG_CD))=5
   AND (CASE WHEN SUBSTR(A.MVIN_SGG_CD,1,2) = '51'THEN '42'||SUBSTR(A.MVIN_SGG_CD,3)
             ELSE A.MVIN_SGG_CD END) = B.SGG_CD(+)
   AND (CASE WHEN SUBSTR(A.MVT_SGG_CD,1,2) = '51'THEN '42'||SUBSTR(A.MVT_SGG_CD,3)
             ELSE A.MVT_SGG_CD END) = C.SGG_CD(+)
   AND A.SXDS_NM &lt;&gt; '계'
)) A1
         UNION ALL
        SELECT 'TRT' AS GB , A2.*
          FROM (SELECT COUNT(1) AS 건수, SUM(MVMN_NOPE) AS 이동인원수
FROM US_RCIS_DW.T_DM_RGN_MIMV_PLTN_MVMN_STS_S) A2) A 
UNION ALL</v>
      </c>
      <c r="AL20" t="str">
        <f>MID(G20,7,30)</f>
        <v>T_DM_RGN_PLTN_MVMN_STS_S</v>
      </c>
      <c r="AM20" t="s">
        <v>236</v>
      </c>
    </row>
    <row r="21" spans="1:39" ht="115.5" customHeight="1" x14ac:dyDescent="0.3">
      <c r="A21" s="4" t="s">
        <v>30</v>
      </c>
      <c r="B21" s="5" t="s">
        <v>187</v>
      </c>
      <c r="C21" s="6" t="s">
        <v>28</v>
      </c>
      <c r="D21" s="39" t="s">
        <v>38</v>
      </c>
      <c r="E21" s="39" t="s">
        <v>40</v>
      </c>
      <c r="F21" s="7" t="s">
        <v>37</v>
      </c>
      <c r="G21" s="39" t="s">
        <v>137</v>
      </c>
      <c r="H21" s="18" t="s">
        <v>39</v>
      </c>
      <c r="I21" s="4" t="s">
        <v>251</v>
      </c>
      <c r="J21" s="10">
        <v>45243</v>
      </c>
      <c r="K21" s="10">
        <v>45244</v>
      </c>
      <c r="L21" s="10">
        <v>45243</v>
      </c>
      <c r="M21" s="10">
        <v>45244</v>
      </c>
      <c r="N21" s="16">
        <v>37967</v>
      </c>
      <c r="O21" s="19">
        <v>37967</v>
      </c>
      <c r="P21" s="17" t="str">
        <f t="shared" si="1"/>
        <v>일치</v>
      </c>
      <c r="Q21" s="16">
        <v>37967</v>
      </c>
      <c r="R21" s="19">
        <v>37967</v>
      </c>
      <c r="S21" s="17" t="str">
        <f t="shared" si="2"/>
        <v>일치</v>
      </c>
      <c r="T21" s="25" t="s">
        <v>250</v>
      </c>
      <c r="U21" s="42" t="s">
        <v>253</v>
      </c>
      <c r="V21" s="10">
        <v>45246</v>
      </c>
      <c r="W21" s="10">
        <v>45247</v>
      </c>
      <c r="X21" s="10">
        <v>45246</v>
      </c>
      <c r="Y21" s="10">
        <v>45247</v>
      </c>
      <c r="Z21" s="16">
        <v>37967</v>
      </c>
      <c r="AA21" s="19">
        <v>37967</v>
      </c>
      <c r="AB21" s="17" t="str">
        <f t="shared" si="3"/>
        <v>일치</v>
      </c>
      <c r="AC21" s="16">
        <v>37967</v>
      </c>
      <c r="AD21" s="19">
        <v>37967</v>
      </c>
      <c r="AE21" s="17" t="str">
        <f t="shared" si="4"/>
        <v>일치</v>
      </c>
      <c r="AF21" s="11" t="s">
        <v>250</v>
      </c>
      <c r="AG21" s="39" t="s">
        <v>82</v>
      </c>
      <c r="AH21" s="39" t="s">
        <v>138</v>
      </c>
      <c r="AI21" s="39" t="s">
        <v>139</v>
      </c>
      <c r="AJ21" t="str">
        <f t="shared" si="5"/>
        <v>SELECT 'SRC' AS GB, A1.*
          FROM (SELECT COUNT(1) AS 건수, SUM(TOURATTN_CNT) AS 관광명소수
  FROM (
SELECT 1                 AS TOURATTN_CNT      -- 관광명소수
  FROM T_DW_RGN_TOURATTN_INFO_N               -- 지역관광명소정보
 WHERE DTY_SPRTN_CD    &lt;&gt; 'D'
   AND LINK_PRCS_ST_CD &lt;&gt; 'F'
)) A1
         UNION ALL
        SELECT 'TRT' AS GB , A2.*
          FROM (SELECT COUNT(1) AS 건수, SUM(TOURATTN_CNT) AS 관광명소수
FROM US_RCIS_DW.T_DM_RGN_TOURATTN_INFO_S) A2</v>
      </c>
      <c r="AK21" t="str">
        <f>"SELECT '"&amp;B21&amp;"' AS TEST_ID, '"&amp;G21&amp;"' AS PRAM_ID, A.*
  FROM ("&amp;AJ21&amp;") A 
UNION ALL"</f>
        <v>SELECT 'UT_DM_C0017' AS TEST_ID, 'JOB_I_T_DM_RGN_TOURATTN_INFO_S' AS PRAM_ID, A.*
  FROM (SELECT 'SRC' AS GB, A1.*
          FROM (SELECT COUNT(1) AS 건수, SUM(TOURATTN_CNT) AS 관광명소수
  FROM (
SELECT 1                 AS TOURATTN_CNT      -- 관광명소수
  FROM T_DW_RGN_TOURATTN_INFO_N               -- 지역관광명소정보
 WHERE DTY_SPRTN_CD    &lt;&gt; 'D'
   AND LINK_PRCS_ST_CD &lt;&gt; 'F'
)) A1
         UNION ALL
        SELECT 'TRT' AS GB , A2.*
          FROM (SELECT COUNT(1) AS 건수, SUM(TOURATTN_CNT) AS 관광명소수
FROM US_RCIS_DW.T_DM_RGN_TOURATTN_INFO_S) A2) A 
UNION ALL</v>
      </c>
      <c r="AL21" t="str">
        <f>MID(G21,7,30)</f>
        <v>T_DM_RGN_TOURATTN_INFO_S</v>
      </c>
      <c r="AM21" t="s">
        <v>236</v>
      </c>
    </row>
    <row r="22" spans="1:39" ht="99" customHeight="1" x14ac:dyDescent="0.3">
      <c r="A22" s="4" t="s">
        <v>30</v>
      </c>
      <c r="B22" s="5" t="s">
        <v>188</v>
      </c>
      <c r="C22" s="6" t="s">
        <v>28</v>
      </c>
      <c r="D22" s="39" t="s">
        <v>38</v>
      </c>
      <c r="E22" s="39" t="s">
        <v>40</v>
      </c>
      <c r="F22" s="7" t="s">
        <v>37</v>
      </c>
      <c r="G22" s="39" t="s">
        <v>140</v>
      </c>
      <c r="H22" s="18" t="s">
        <v>39</v>
      </c>
      <c r="I22" s="4" t="s">
        <v>251</v>
      </c>
      <c r="J22" s="10">
        <v>45243</v>
      </c>
      <c r="K22" s="10">
        <v>45244</v>
      </c>
      <c r="L22" s="10">
        <v>45243</v>
      </c>
      <c r="M22" s="10">
        <v>45244</v>
      </c>
      <c r="N22" s="16">
        <v>1715</v>
      </c>
      <c r="O22" s="19">
        <v>1715</v>
      </c>
      <c r="P22" s="17" t="str">
        <f t="shared" si="1"/>
        <v>일치</v>
      </c>
      <c r="Q22" s="16">
        <v>1715</v>
      </c>
      <c r="R22" s="19">
        <v>1715</v>
      </c>
      <c r="S22" s="17" t="str">
        <f t="shared" si="2"/>
        <v>일치</v>
      </c>
      <c r="T22" s="25" t="s">
        <v>250</v>
      </c>
      <c r="U22" s="42" t="s">
        <v>253</v>
      </c>
      <c r="V22" s="10">
        <v>45246</v>
      </c>
      <c r="W22" s="10">
        <v>45247</v>
      </c>
      <c r="X22" s="10">
        <v>45246</v>
      </c>
      <c r="Y22" s="10">
        <v>45247</v>
      </c>
      <c r="Z22" s="16">
        <v>1715</v>
      </c>
      <c r="AA22" s="19">
        <v>1715</v>
      </c>
      <c r="AB22" s="17" t="str">
        <f t="shared" si="3"/>
        <v>일치</v>
      </c>
      <c r="AC22" s="16">
        <v>1715</v>
      </c>
      <c r="AD22" s="19">
        <v>1715</v>
      </c>
      <c r="AE22" s="17" t="str">
        <f t="shared" si="4"/>
        <v>일치</v>
      </c>
      <c r="AF22" s="11" t="s">
        <v>250</v>
      </c>
      <c r="AG22" s="39" t="s">
        <v>82</v>
      </c>
      <c r="AH22" s="39" t="s">
        <v>141</v>
      </c>
      <c r="AI22" s="39" t="s">
        <v>142</v>
      </c>
      <c r="AJ22" t="str">
        <f t="shared" si="5"/>
        <v>SELECT 'SRC' AS GB, A1.*
          FROM (SELECT COUNT(1) AS 건수, SUM(ART_CORP_ORGN_CNT) AS 예술법인단체수
  FROM (
SELECT 1                         AS ART_CORP_ORGN_CNT         -- 예술법인단체수
  FROM T_DW_SPCLT_ART_CORORG_STS_N                            -- 전문예술법인단체현황
)) A1
         UNION ALL
        SELECT 'TRT' AS GB , A2.*
          FROM (SELECT COUNT(1) AS 건수, SUM(ART_CORP_ORGN_CNT) AS 예술법인단체수
FROM US_RCIS_DW.T_DM_SPCLT_ART_CORORG_STS_S) A2</v>
      </c>
      <c r="AK22" t="str">
        <f>"SELECT '"&amp;B22&amp;"' AS TEST_ID, '"&amp;G22&amp;"' AS PRAM_ID, A.*
  FROM ("&amp;AJ22&amp;") A 
UNION ALL"</f>
        <v>SELECT 'UT_DM_C0018' AS TEST_ID, 'JOB_I_T_DM_SPCLT_ART_CORORG_STS_S' AS PRAM_ID, A.*
  FROM (SELECT 'SRC' AS GB, A1.*
          FROM (SELECT COUNT(1) AS 건수, SUM(ART_CORP_ORGN_CNT) AS 예술법인단체수
  FROM (
SELECT 1                         AS ART_CORP_ORGN_CNT         -- 예술법인단체수
  FROM T_DW_SPCLT_ART_CORORG_STS_N                            -- 전문예술법인단체현황
)) A1
         UNION ALL
        SELECT 'TRT' AS GB , A2.*
          FROM (SELECT COUNT(1) AS 건수, SUM(ART_CORP_ORGN_CNT) AS 예술법인단체수
FROM US_RCIS_DW.T_DM_SPCLT_ART_CORORG_STS_S) A2) A 
UNION ALL</v>
      </c>
      <c r="AL22" t="str">
        <f>MID(G22,7,30)</f>
        <v>T_DM_SPCLT_ART_CORORG_STS_S</v>
      </c>
      <c r="AM22" t="s">
        <v>236</v>
      </c>
    </row>
    <row r="23" spans="1:39" ht="115.5" customHeight="1" x14ac:dyDescent="0.3">
      <c r="A23" s="4" t="s">
        <v>30</v>
      </c>
      <c r="B23" s="5" t="s">
        <v>189</v>
      </c>
      <c r="C23" s="6" t="s">
        <v>28</v>
      </c>
      <c r="D23" s="39" t="s">
        <v>38</v>
      </c>
      <c r="E23" s="39" t="s">
        <v>40</v>
      </c>
      <c r="F23" s="7" t="s">
        <v>37</v>
      </c>
      <c r="G23" s="39" t="s">
        <v>70</v>
      </c>
      <c r="H23" s="18" t="s">
        <v>39</v>
      </c>
      <c r="I23" s="4" t="s">
        <v>251</v>
      </c>
      <c r="J23" s="10">
        <v>45243</v>
      </c>
      <c r="K23" s="10">
        <v>45244</v>
      </c>
      <c r="L23" s="10">
        <v>45243</v>
      </c>
      <c r="M23" s="10">
        <v>45244</v>
      </c>
      <c r="N23" s="16">
        <v>1521</v>
      </c>
      <c r="O23" s="19">
        <v>1521</v>
      </c>
      <c r="P23" s="17" t="str">
        <f t="shared" si="1"/>
        <v>일치</v>
      </c>
      <c r="Q23" s="16">
        <v>449549</v>
      </c>
      <c r="R23" s="19">
        <v>449549</v>
      </c>
      <c r="S23" s="17" t="str">
        <f t="shared" si="2"/>
        <v>일치</v>
      </c>
      <c r="T23" s="25" t="s">
        <v>250</v>
      </c>
      <c r="U23" s="42" t="s">
        <v>253</v>
      </c>
      <c r="V23" s="10">
        <v>45246</v>
      </c>
      <c r="W23" s="10">
        <v>45247</v>
      </c>
      <c r="X23" s="10">
        <v>45246</v>
      </c>
      <c r="Y23" s="10">
        <v>45247</v>
      </c>
      <c r="Z23" s="16">
        <v>1521</v>
      </c>
      <c r="AA23" s="19">
        <v>1521</v>
      </c>
      <c r="AB23" s="17" t="str">
        <f t="shared" si="3"/>
        <v>일치</v>
      </c>
      <c r="AC23" s="16">
        <v>449549</v>
      </c>
      <c r="AD23" s="19">
        <v>449549</v>
      </c>
      <c r="AE23" s="17" t="str">
        <f t="shared" si="4"/>
        <v>일치</v>
      </c>
      <c r="AF23" s="11" t="s">
        <v>250</v>
      </c>
      <c r="AG23" s="39" t="s">
        <v>82</v>
      </c>
      <c r="AH23" s="39" t="s">
        <v>143</v>
      </c>
      <c r="AI23" s="39" t="s">
        <v>144</v>
      </c>
      <c r="AJ23" t="str">
        <f t="shared" si="5"/>
        <v>SELECT 'SRC' AS GB, A1.*
          FROM (SELECT COUNT(1) AS 건수, SUM(STOR_CNT) AS 점포수
  FROM (
SELECT STOR_CNT                   AS STOR_CNT           -- 점포수
  FROM T_DW_TRAD_MRKT_INFO_N                            -- 전통시장정보
 WHERE DTY_SPRTN_CD    &lt;&gt; 'D'
   AND LINK_PRCS_ST_CD &lt;&gt; 'F'
)) A1
         UNION ALL
        SELECT 'TRT' AS GB , A2.*
          FROM (SELECT COUNT(1) AS 건수, SUM(STOR_CNT) AS 점포수
FROM US_RCIS_DW.T_DM_TRAD_MRKT_INFO_S) A2</v>
      </c>
      <c r="AK23" t="str">
        <f>"SELECT '"&amp;B23&amp;"' AS TEST_ID, '"&amp;G23&amp;"' AS PRAM_ID, A.*
  FROM ("&amp;AJ23&amp;") A 
UNION ALL"</f>
        <v>SELECT 'UT_DM_C0019' AS TEST_ID, 'JOB_I_T_DM_TRAD_MRKT_INFO_S' AS PRAM_ID, A.*
  FROM (SELECT 'SRC' AS GB, A1.*
          FROM (SELECT COUNT(1) AS 건수, SUM(STOR_CNT) AS 점포수
  FROM (
SELECT STOR_CNT                   AS STOR_CNT           -- 점포수
  FROM T_DW_TRAD_MRKT_INFO_N                            -- 전통시장정보
 WHERE DTY_SPRTN_CD    &lt;&gt; 'D'
   AND LINK_PRCS_ST_CD &lt;&gt; 'F'
)) A1
         UNION ALL
        SELECT 'TRT' AS GB , A2.*
          FROM (SELECT COUNT(1) AS 건수, SUM(STOR_CNT) AS 점포수
FROM US_RCIS_DW.T_DM_TRAD_MRKT_INFO_S) A2) A 
UNION ALL</v>
      </c>
      <c r="AL23" t="str">
        <f>MID(G23,7,30)</f>
        <v>T_DM_TRAD_MRKT_INFO_S</v>
      </c>
      <c r="AM23" t="s">
        <v>236</v>
      </c>
    </row>
    <row r="24" spans="1:39" ht="99" customHeight="1" x14ac:dyDescent="0.3">
      <c r="A24" s="4" t="s">
        <v>30</v>
      </c>
      <c r="B24" s="5" t="s">
        <v>190</v>
      </c>
      <c r="C24" s="6" t="s">
        <v>28</v>
      </c>
      <c r="D24" s="39" t="s">
        <v>38</v>
      </c>
      <c r="E24" s="39" t="s">
        <v>40</v>
      </c>
      <c r="F24" s="7" t="s">
        <v>37</v>
      </c>
      <c r="G24" s="39" t="s">
        <v>145</v>
      </c>
      <c r="H24" s="18" t="s">
        <v>39</v>
      </c>
      <c r="I24" s="4" t="s">
        <v>251</v>
      </c>
      <c r="J24" s="10">
        <v>45243</v>
      </c>
      <c r="K24" s="10">
        <v>45244</v>
      </c>
      <c r="L24" s="10">
        <v>45243</v>
      </c>
      <c r="M24" s="10">
        <v>45244</v>
      </c>
      <c r="N24" s="16">
        <v>563</v>
      </c>
      <c r="O24" s="19">
        <v>563</v>
      </c>
      <c r="P24" s="17" t="str">
        <f t="shared" si="1"/>
        <v>일치</v>
      </c>
      <c r="Q24" s="16">
        <v>563</v>
      </c>
      <c r="R24" s="19">
        <v>563</v>
      </c>
      <c r="S24" s="17" t="str">
        <f t="shared" si="2"/>
        <v>일치</v>
      </c>
      <c r="T24" s="25" t="s">
        <v>250</v>
      </c>
      <c r="U24" s="42" t="s">
        <v>253</v>
      </c>
      <c r="V24" s="10">
        <v>45246</v>
      </c>
      <c r="W24" s="10">
        <v>45247</v>
      </c>
      <c r="X24" s="10">
        <v>45246</v>
      </c>
      <c r="Y24" s="10">
        <v>45247</v>
      </c>
      <c r="Z24" s="16">
        <v>563</v>
      </c>
      <c r="AA24" s="19">
        <v>563</v>
      </c>
      <c r="AB24" s="17" t="str">
        <f t="shared" si="3"/>
        <v>일치</v>
      </c>
      <c r="AC24" s="16">
        <v>563</v>
      </c>
      <c r="AD24" s="19">
        <v>563</v>
      </c>
      <c r="AE24" s="17" t="str">
        <f t="shared" si="4"/>
        <v>일치</v>
      </c>
      <c r="AF24" s="11" t="s">
        <v>250</v>
      </c>
      <c r="AG24" s="39" t="s">
        <v>82</v>
      </c>
      <c r="AH24" s="39" t="s">
        <v>146</v>
      </c>
      <c r="AI24" s="39" t="s">
        <v>147</v>
      </c>
      <c r="AJ24" t="str">
        <f t="shared" si="5"/>
        <v>SELECT 'SRC' AS GB, A1.*
          FROM (SELECT COUNT(1) AS 건수, SUM(URG_BIZ_CNT) AS 도시재생사업수
  FROM (
SELECT 1              AS URG_BIZ_CNT    -- 도시재생사업수
  FROM T_DW_URG_BIZ_STS_N               -- 도시재생사업현황
)) A1
         UNION ALL
        SELECT 'TRT' AS GB , A2.*
          FROM (SELECT COUNT(1) AS 건수, SUM(URG_BIZ_CNT) AS 도시재생사업수
FROM US_RCIS_DW.T_DM_URG_BIZ_STS_S) A2</v>
      </c>
      <c r="AK24" t="str">
        <f>"SELECT '"&amp;B24&amp;"' AS TEST_ID, '"&amp;G24&amp;"' AS PRAM_ID, A.*
  FROM ("&amp;AJ24&amp;") A 
UNION ALL"</f>
        <v>SELECT 'UT_DM_C0020' AS TEST_ID, 'JOB_I_T_DM_URG_BIZ_STS_S' AS PRAM_ID, A.*
  FROM (SELECT 'SRC' AS GB, A1.*
          FROM (SELECT COUNT(1) AS 건수, SUM(URG_BIZ_CNT) AS 도시재생사업수
  FROM (
SELECT 1              AS URG_BIZ_CNT    -- 도시재생사업수
  FROM T_DW_URG_BIZ_STS_N               -- 도시재생사업현황
)) A1
         UNION ALL
        SELECT 'TRT' AS GB , A2.*
          FROM (SELECT COUNT(1) AS 건수, SUM(URG_BIZ_CNT) AS 도시재생사업수
FROM US_RCIS_DW.T_DM_URG_BIZ_STS_S) A2) A 
UNION ALL</v>
      </c>
      <c r="AL24" t="str">
        <f>MID(G24,7,30)</f>
        <v>T_DM_URG_BIZ_STS_S</v>
      </c>
      <c r="AM24" t="s">
        <v>236</v>
      </c>
    </row>
    <row r="25" spans="1:39" ht="115.5" customHeight="1" x14ac:dyDescent="0.3">
      <c r="A25" s="4" t="s">
        <v>30</v>
      </c>
      <c r="B25" s="5" t="s">
        <v>191</v>
      </c>
      <c r="C25" s="6" t="s">
        <v>28</v>
      </c>
      <c r="D25" s="39" t="s">
        <v>38</v>
      </c>
      <c r="E25" s="39" t="s">
        <v>40</v>
      </c>
      <c r="F25" s="7" t="s">
        <v>37</v>
      </c>
      <c r="G25" s="39" t="s">
        <v>148</v>
      </c>
      <c r="H25" s="18" t="s">
        <v>39</v>
      </c>
      <c r="I25" s="4" t="s">
        <v>251</v>
      </c>
      <c r="J25" s="10">
        <v>45243</v>
      </c>
      <c r="K25" s="10">
        <v>45244</v>
      </c>
      <c r="L25" s="10">
        <v>45243</v>
      </c>
      <c r="M25" s="10">
        <v>45244</v>
      </c>
      <c r="N25" s="16">
        <v>2574</v>
      </c>
      <c r="O25" s="19">
        <v>2574</v>
      </c>
      <c r="P25" s="17" t="str">
        <f t="shared" si="1"/>
        <v>일치</v>
      </c>
      <c r="Q25" s="16">
        <v>785</v>
      </c>
      <c r="R25" s="19">
        <v>785</v>
      </c>
      <c r="S25" s="17" t="str">
        <f t="shared" si="2"/>
        <v>일치</v>
      </c>
      <c r="T25" s="25" t="s">
        <v>250</v>
      </c>
      <c r="U25" s="42" t="s">
        <v>253</v>
      </c>
      <c r="V25" s="10">
        <v>45246</v>
      </c>
      <c r="W25" s="10">
        <v>45247</v>
      </c>
      <c r="X25" s="10">
        <v>45246</v>
      </c>
      <c r="Y25" s="10">
        <v>45247</v>
      </c>
      <c r="Z25" s="16">
        <v>2574</v>
      </c>
      <c r="AA25" s="19">
        <v>2574</v>
      </c>
      <c r="AB25" s="17" t="str">
        <f t="shared" si="3"/>
        <v>일치</v>
      </c>
      <c r="AC25" s="16">
        <v>785</v>
      </c>
      <c r="AD25" s="19">
        <v>785</v>
      </c>
      <c r="AE25" s="17" t="str">
        <f t="shared" si="4"/>
        <v>일치</v>
      </c>
      <c r="AF25" s="11" t="s">
        <v>250</v>
      </c>
      <c r="AG25" s="39" t="s">
        <v>82</v>
      </c>
      <c r="AH25" s="39" t="s">
        <v>149</v>
      </c>
      <c r="AI25" s="39" t="s">
        <v>150</v>
      </c>
      <c r="AJ25" t="str">
        <f t="shared" si="5"/>
        <v>SELECT 'SRC' AS GB, A1.*
          FROM (SELECT COUNT(1) AS 건수, SUM(CERT_BOKSTOR_CNT) AS 인증서점수
  FROM (
SELECT DECODE(CERT_YN_NM,'인증'  ,1,0)  AS CERT_BOKSTOR_CNT   -- 인증서점수
  FROM T_DW_WHCN_BOKSTOR_INFO_N                               -- 전국서점정보
 WHERE DTY_SPRTN_CD    &lt;&gt; 'D'
   AND LINK_PRCS_ST_CD &lt;&gt; 'F'
)) A1
         UNION ALL
        SELECT 'TRT' AS GB , A2.*
          FROM (SELECT COUNT(1) AS 건수, SUM(CERT_BOKSTOR_CNT) AS 인증서점수
FROM US_RCIS_DW.T_DM_WHCN_BOKSTOR_INFO_S) A2</v>
      </c>
      <c r="AK25" t="str">
        <f>"SELECT '"&amp;B25&amp;"' AS TEST_ID, '"&amp;G25&amp;"' AS PRAM_ID, A.*
  FROM ("&amp;AJ25&amp;") A 
UNION ALL"</f>
        <v>SELECT 'UT_DM_C0021' AS TEST_ID, 'JOB_I_T_DM_WHCN_BOKSTOR_INFO_S' AS PRAM_ID, A.*
  FROM (SELECT 'SRC' AS GB, A1.*
          FROM (SELECT COUNT(1) AS 건수, SUM(CERT_BOKSTOR_CNT) AS 인증서점수
  FROM (
SELECT DECODE(CERT_YN_NM,'인증'  ,1,0)  AS CERT_BOKSTOR_CNT   -- 인증서점수
  FROM T_DW_WHCN_BOKSTOR_INFO_N                               -- 전국서점정보
 WHERE DTY_SPRTN_CD    &lt;&gt; 'D'
   AND LINK_PRCS_ST_CD &lt;&gt; 'F'
)) A1
         UNION ALL
        SELECT 'TRT' AS GB , A2.*
          FROM (SELECT COUNT(1) AS 건수, SUM(CERT_BOKSTOR_CNT) AS 인증서점수
FROM US_RCIS_DW.T_DM_WHCN_BOKSTOR_INFO_S) A2) A 
UNION ALL</v>
      </c>
      <c r="AL25" t="str">
        <f>MID(G25,7,30)</f>
        <v>T_DM_WHCN_BOKSTOR_INFO_S</v>
      </c>
      <c r="AM25" t="s">
        <v>236</v>
      </c>
    </row>
    <row r="26" spans="1:39" ht="165" customHeight="1" x14ac:dyDescent="0.3">
      <c r="A26" s="4" t="s">
        <v>30</v>
      </c>
      <c r="B26" s="5" t="s">
        <v>192</v>
      </c>
      <c r="C26" s="6" t="s">
        <v>28</v>
      </c>
      <c r="D26" s="39" t="s">
        <v>38</v>
      </c>
      <c r="E26" s="39" t="s">
        <v>40</v>
      </c>
      <c r="F26" s="7" t="s">
        <v>37</v>
      </c>
      <c r="G26" s="40" t="s">
        <v>151</v>
      </c>
      <c r="H26" s="18" t="s">
        <v>39</v>
      </c>
      <c r="I26" s="4" t="s">
        <v>251</v>
      </c>
      <c r="J26" s="10">
        <v>45243</v>
      </c>
      <c r="K26" s="10">
        <v>45244</v>
      </c>
      <c r="L26" s="10">
        <v>45243</v>
      </c>
      <c r="M26" s="10">
        <v>45244</v>
      </c>
      <c r="N26" s="16">
        <v>21</v>
      </c>
      <c r="O26" s="19">
        <v>21</v>
      </c>
      <c r="P26" s="17" t="str">
        <f t="shared" si="1"/>
        <v>일치</v>
      </c>
      <c r="Q26" s="16"/>
      <c r="R26" s="19"/>
      <c r="S26" s="17" t="str">
        <f t="shared" si="2"/>
        <v>N/A</v>
      </c>
      <c r="T26" s="25" t="s">
        <v>250</v>
      </c>
      <c r="U26" s="42" t="s">
        <v>253</v>
      </c>
      <c r="V26" s="10">
        <v>45246</v>
      </c>
      <c r="W26" s="10">
        <v>45247</v>
      </c>
      <c r="X26" s="10">
        <v>45246</v>
      </c>
      <c r="Y26" s="10">
        <v>45247</v>
      </c>
      <c r="Z26" s="16">
        <v>21</v>
      </c>
      <c r="AA26" s="19">
        <v>21</v>
      </c>
      <c r="AB26" s="17" t="str">
        <f t="shared" si="3"/>
        <v>일치</v>
      </c>
      <c r="AC26" s="16"/>
      <c r="AD26" s="19"/>
      <c r="AE26" s="17" t="str">
        <f t="shared" si="4"/>
        <v>N/A</v>
      </c>
      <c r="AF26" s="11" t="s">
        <v>250</v>
      </c>
      <c r="AG26" s="39" t="s">
        <v>46</v>
      </c>
      <c r="AH26" s="39" t="s">
        <v>152</v>
      </c>
      <c r="AI26" s="39" t="s">
        <v>84</v>
      </c>
      <c r="AJ26" t="str">
        <f t="shared" si="5"/>
        <v>SELECT 'SRC' AS GB, A1.*
          FROM (SELECT COUNT(1) AS 건수
  FROM (
SELECT ART_CORP_ORGN_ACTV_TP_NM  AS ART_CORP_ORGN_ACTV_TP_NM  -- 예술법인단체활동유형명
     , ART_CORP_ORGN_DTLS_TP_NM  AS ART_CORP_ORGN_DTLS_TP_NM  -- 예술법인단체세부유형명
  FROM T_DM_SPCLT_ART_CORORG_STS_S                            -- 전문예술법인단체현황
 GROUP BY ART_CORP_ORGN_ACTV_TP_NM
        , ART_CORP_ORGN_DTLS_TP_NM
)) A1
         UNION ALL
        SELECT 'TRT' AS GB , A2.*
          FROM (SELECT COUNT(1) AS 건수 
FROM US_RCIS_DW.T_DM_ART_CORORG_ACTV_TP_C) A2</v>
      </c>
      <c r="AK26" t="str">
        <f>"SELECT '"&amp;B26&amp;"' AS TEST_ID, '"&amp;G26&amp;"' AS PRAM_ID, A.*
  FROM ("&amp;AJ26&amp;") A 
UNION ALL"</f>
        <v>SELECT 'UT_DM_C0022' AS TEST_ID, 'JOB_I_T_DM_ART_CORORG_ACTV_TP_C' AS PRAM_ID, A.*
  FROM (SELECT 'SRC' AS GB, A1.*
          FROM (SELECT COUNT(1) AS 건수
  FROM (
SELECT ART_CORP_ORGN_ACTV_TP_NM  AS ART_CORP_ORGN_ACTV_TP_NM  -- 예술법인단체활동유형명
     , ART_CORP_ORGN_DTLS_TP_NM  AS ART_CORP_ORGN_DTLS_TP_NM  -- 예술법인단체세부유형명
  FROM T_DM_SPCLT_ART_CORORG_STS_S                            -- 전문예술법인단체현황
 GROUP BY ART_CORP_ORGN_ACTV_TP_NM
        , ART_CORP_ORGN_DTLS_TP_NM
)) A1
         UNION ALL
        SELECT 'TRT' AS GB , A2.*
          FROM (SELECT COUNT(1) AS 건수 
FROM US_RCIS_DW.T_DM_ART_CORORG_ACTV_TP_C) A2) A 
UNION ALL</v>
      </c>
      <c r="AL26" t="str">
        <f>MID(G26,7,30)</f>
        <v>T_DM_ART_CORORG_ACTV_TP_C</v>
      </c>
      <c r="AM26" t="s">
        <v>236</v>
      </c>
    </row>
    <row r="27" spans="1:39" ht="132" customHeight="1" x14ac:dyDescent="0.3">
      <c r="A27" s="4" t="s">
        <v>30</v>
      </c>
      <c r="B27" s="5" t="s">
        <v>193</v>
      </c>
      <c r="C27" s="6" t="s">
        <v>28</v>
      </c>
      <c r="D27" s="39" t="s">
        <v>38</v>
      </c>
      <c r="E27" s="39" t="s">
        <v>40</v>
      </c>
      <c r="F27" s="7" t="s">
        <v>37</v>
      </c>
      <c r="G27" s="40" t="s">
        <v>153</v>
      </c>
      <c r="H27" s="18" t="s">
        <v>39</v>
      </c>
      <c r="I27" s="4" t="s">
        <v>251</v>
      </c>
      <c r="J27" s="10">
        <v>45243</v>
      </c>
      <c r="K27" s="10">
        <v>45244</v>
      </c>
      <c r="L27" s="10">
        <v>45243</v>
      </c>
      <c r="M27" s="10">
        <v>45244</v>
      </c>
      <c r="N27" s="16">
        <v>24</v>
      </c>
      <c r="O27" s="19">
        <v>24</v>
      </c>
      <c r="P27" s="17" t="str">
        <f t="shared" si="1"/>
        <v>일치</v>
      </c>
      <c r="Q27" s="16"/>
      <c r="R27" s="19"/>
      <c r="S27" s="17" t="str">
        <f t="shared" si="2"/>
        <v>N/A</v>
      </c>
      <c r="T27" s="25" t="s">
        <v>250</v>
      </c>
      <c r="U27" s="42" t="s">
        <v>253</v>
      </c>
      <c r="V27" s="10">
        <v>45246</v>
      </c>
      <c r="W27" s="10">
        <v>45247</v>
      </c>
      <c r="X27" s="10">
        <v>45246</v>
      </c>
      <c r="Y27" s="10">
        <v>45247</v>
      </c>
      <c r="Z27" s="16">
        <v>24</v>
      </c>
      <c r="AA27" s="19">
        <v>24</v>
      </c>
      <c r="AB27" s="17" t="str">
        <f t="shared" si="3"/>
        <v>일치</v>
      </c>
      <c r="AC27" s="16"/>
      <c r="AD27" s="19"/>
      <c r="AE27" s="17" t="str">
        <f t="shared" si="4"/>
        <v>N/A</v>
      </c>
      <c r="AF27" s="11" t="s">
        <v>250</v>
      </c>
      <c r="AG27" s="39" t="s">
        <v>46</v>
      </c>
      <c r="AH27" s="39" t="s">
        <v>154</v>
      </c>
      <c r="AI27" s="39" t="s">
        <v>85</v>
      </c>
      <c r="AJ27" t="str">
        <f t="shared" si="5"/>
        <v>SELECT 'SRC' AS GB, A1.*
          FROM (SELECT COUNT(1) AS 건수
  FROM (
SELECT CLTR_PLNG_THM_NM       AS CLTR_PLNG_THM_NM       -- 문화기획테마명
     , CLTR_PLNG_LRNK_THM_NM  AS CLTR_PLNG_LRNK_THM_NM  -- 문화기획하위테마명
  FROM T_DM_CLTR_PLNG_CNTNS_INFO_S                      -- 문화기획컨텐츠정보
 GROUP BY CLTR_PLNG_THM_NM
        , CLTR_PLNG_LRNK_THM_NM
)) A1
         UNION ALL
        SELECT 'TRT' AS GB , A2.*
          FROM (SELECT COUNT(1) AS 건수 
FROM US_RCIS_DW.T_DM_CLTR_PLNG_THM_C) A2</v>
      </c>
      <c r="AK27" t="str">
        <f>"SELECT '"&amp;B27&amp;"' AS TEST_ID, '"&amp;G27&amp;"' AS PRAM_ID, A.*
  FROM ("&amp;AJ27&amp;") A 
UNION ALL"</f>
        <v>SELECT 'UT_DM_C0023' AS TEST_ID, 'JOB_I_T_DM_CLTR_PLNG_THM_C' AS PRAM_ID, A.*
  FROM (SELECT 'SRC' AS GB, A1.*
          FROM (SELECT COUNT(1) AS 건수
  FROM (
SELECT CLTR_PLNG_THM_NM       AS CLTR_PLNG_THM_NM       -- 문화기획테마명
     , CLTR_PLNG_LRNK_THM_NM  AS CLTR_PLNG_LRNK_THM_NM  -- 문화기획하위테마명
  FROM T_DM_CLTR_PLNG_CNTNS_INFO_S                      -- 문화기획컨텐츠정보
 GROUP BY CLTR_PLNG_THM_NM
        , CLTR_PLNG_LRNK_THM_NM
)) A1
         UNION ALL
        SELECT 'TRT' AS GB , A2.*
          FROM (SELECT COUNT(1) AS 건수 
FROM US_RCIS_DW.T_DM_CLTR_PLNG_THM_C) A2) A 
UNION ALL</v>
      </c>
      <c r="AL27" t="str">
        <f>MID(G27,7,30)</f>
        <v>T_DM_CLTR_PLNG_THM_C</v>
      </c>
      <c r="AM27" t="s">
        <v>236</v>
      </c>
    </row>
    <row r="28" spans="1:39" ht="99" customHeight="1" x14ac:dyDescent="0.3">
      <c r="A28" s="4" t="s">
        <v>30</v>
      </c>
      <c r="B28" s="5" t="s">
        <v>194</v>
      </c>
      <c r="C28" s="6" t="s">
        <v>28</v>
      </c>
      <c r="D28" s="39" t="s">
        <v>38</v>
      </c>
      <c r="E28" s="39" t="s">
        <v>40</v>
      </c>
      <c r="F28" s="7" t="s">
        <v>37</v>
      </c>
      <c r="G28" s="40" t="s">
        <v>155</v>
      </c>
      <c r="H28" s="18" t="s">
        <v>39</v>
      </c>
      <c r="I28" s="4" t="s">
        <v>251</v>
      </c>
      <c r="J28" s="10">
        <v>45243</v>
      </c>
      <c r="K28" s="10">
        <v>45244</v>
      </c>
      <c r="L28" s="10">
        <v>45243</v>
      </c>
      <c r="M28" s="10">
        <v>45244</v>
      </c>
      <c r="N28" s="16">
        <v>10</v>
      </c>
      <c r="O28" s="19">
        <v>10</v>
      </c>
      <c r="P28" s="17" t="str">
        <f t="shared" si="1"/>
        <v>일치</v>
      </c>
      <c r="Q28" s="16"/>
      <c r="R28" s="19"/>
      <c r="S28" s="17" t="str">
        <f t="shared" si="2"/>
        <v>N/A</v>
      </c>
      <c r="T28" s="25" t="s">
        <v>250</v>
      </c>
      <c r="U28" s="42" t="s">
        <v>253</v>
      </c>
      <c r="V28" s="10">
        <v>45246</v>
      </c>
      <c r="W28" s="10">
        <v>45247</v>
      </c>
      <c r="X28" s="10">
        <v>45246</v>
      </c>
      <c r="Y28" s="10">
        <v>45247</v>
      </c>
      <c r="Z28" s="16">
        <v>10</v>
      </c>
      <c r="AA28" s="19">
        <v>10</v>
      </c>
      <c r="AB28" s="17" t="str">
        <f t="shared" si="3"/>
        <v>일치</v>
      </c>
      <c r="AC28" s="16"/>
      <c r="AD28" s="19"/>
      <c r="AE28" s="17" t="str">
        <f t="shared" si="4"/>
        <v>N/A</v>
      </c>
      <c r="AF28" s="11" t="s">
        <v>250</v>
      </c>
      <c r="AG28" s="39" t="s">
        <v>46</v>
      </c>
      <c r="AH28" s="39" t="s">
        <v>156</v>
      </c>
      <c r="AI28" s="39" t="s">
        <v>86</v>
      </c>
      <c r="AJ28" t="str">
        <f t="shared" si="5"/>
        <v>SELECT 'SRC' AS GB, A1.*
          FROM (SELECT COUNT(1) AS 건수
  FROM (
SELECT CNST_FIART_CLSF_NM  AS CNST_FIART_CLSF_NM   -- 건축미술분류명
  FROM T_DM_BLDN_FIART_PRDC_INFO_S                 -- 건축물미술작품정보
 GROUP BY CNST_FIART_CLSF_NM
)) A1
         UNION ALL
        SELECT 'TRT' AS GB , A2.*
          FROM (SELECT COUNT(1) AS 건수 
FROM US_RCIS_DW.T_DM_CNST_FIART_CLSF_C) A2</v>
      </c>
      <c r="AK28" t="str">
        <f>"SELECT '"&amp;B28&amp;"' AS TEST_ID, '"&amp;G28&amp;"' AS PRAM_ID, A.*
  FROM ("&amp;AJ28&amp;") A 
UNION ALL"</f>
        <v>SELECT 'UT_DM_C0024' AS TEST_ID, 'JOB_I_T_DM_CNST_FIART_CLSF_C' AS PRAM_ID, A.*
  FROM (SELECT 'SRC' AS GB, A1.*
          FROM (SELECT COUNT(1) AS 건수
  FROM (
SELECT CNST_FIART_CLSF_NM  AS CNST_FIART_CLSF_NM   -- 건축미술분류명
  FROM T_DM_BLDN_FIART_PRDC_INFO_S                 -- 건축물미술작품정보
 GROUP BY CNST_FIART_CLSF_NM
)) A1
         UNION ALL
        SELECT 'TRT' AS GB , A2.*
          FROM (SELECT COUNT(1) AS 건수 
FROM US_RCIS_DW.T_DM_CNST_FIART_CLSF_C) A2) A 
UNION ALL</v>
      </c>
      <c r="AL28" t="str">
        <f>MID(G28,7,30)</f>
        <v>T_DM_CNST_FIART_CLSF_C</v>
      </c>
      <c r="AM28" t="s">
        <v>236</v>
      </c>
    </row>
    <row r="29" spans="1:39" ht="99" customHeight="1" x14ac:dyDescent="0.3">
      <c r="A29" s="4" t="s">
        <v>30</v>
      </c>
      <c r="B29" s="5" t="s">
        <v>195</v>
      </c>
      <c r="C29" s="6" t="s">
        <v>28</v>
      </c>
      <c r="D29" s="39" t="s">
        <v>38</v>
      </c>
      <c r="E29" s="39" t="s">
        <v>40</v>
      </c>
      <c r="F29" s="7" t="s">
        <v>37</v>
      </c>
      <c r="G29" s="40" t="s">
        <v>157</v>
      </c>
      <c r="H29" s="18" t="s">
        <v>39</v>
      </c>
      <c r="I29" s="4" t="s">
        <v>251</v>
      </c>
      <c r="J29" s="10">
        <v>45243</v>
      </c>
      <c r="K29" s="10">
        <v>45244</v>
      </c>
      <c r="L29" s="10">
        <v>45243</v>
      </c>
      <c r="M29" s="10">
        <v>45244</v>
      </c>
      <c r="N29" s="16">
        <v>16</v>
      </c>
      <c r="O29" s="19">
        <v>16</v>
      </c>
      <c r="P29" s="17" t="str">
        <f t="shared" si="1"/>
        <v>일치</v>
      </c>
      <c r="Q29" s="16"/>
      <c r="R29" s="19"/>
      <c r="S29" s="17" t="str">
        <f t="shared" si="2"/>
        <v>N/A</v>
      </c>
      <c r="T29" s="25" t="s">
        <v>250</v>
      </c>
      <c r="U29" s="42" t="s">
        <v>253</v>
      </c>
      <c r="V29" s="10">
        <v>45246</v>
      </c>
      <c r="W29" s="10">
        <v>45247</v>
      </c>
      <c r="X29" s="10">
        <v>45246</v>
      </c>
      <c r="Y29" s="10">
        <v>45247</v>
      </c>
      <c r="Z29" s="16">
        <v>16</v>
      </c>
      <c r="AA29" s="19">
        <v>16</v>
      </c>
      <c r="AB29" s="17" t="str">
        <f t="shared" si="3"/>
        <v>일치</v>
      </c>
      <c r="AC29" s="16"/>
      <c r="AD29" s="19"/>
      <c r="AE29" s="17" t="str">
        <f t="shared" si="4"/>
        <v>N/A</v>
      </c>
      <c r="AF29" s="11" t="s">
        <v>250</v>
      </c>
      <c r="AG29" s="39" t="s">
        <v>46</v>
      </c>
      <c r="AH29" s="39" t="s">
        <v>158</v>
      </c>
      <c r="AI29" s="39" t="s">
        <v>87</v>
      </c>
      <c r="AJ29" t="str">
        <f t="shared" si="5"/>
        <v>SELECT 'SRC' AS GB, A1.*
          FROM (SELECT COUNT(1) AS 건수
  FROM (
SELECT CTY_PARK_SPRTN_NM  AS CTY_PARK_SPRTN_NM  -- 도시공원구분명
  FROM T_DM_CTY_PARK_INFO_S                     -- 도시공원정보
 GROUP BY CTY_PARK_SPRTN_NM
)) A1
         UNION ALL
        SELECT 'TRT' AS GB , A2.*
          FROM (SELECT COUNT(1) AS 건수 
FROM US_RCIS_DW.T_DM_CTY_PARK_SPRTN_C) A2</v>
      </c>
      <c r="AK29" t="str">
        <f>"SELECT '"&amp;B29&amp;"' AS TEST_ID, '"&amp;G29&amp;"' AS PRAM_ID, A.*
  FROM ("&amp;AJ29&amp;") A 
UNION ALL"</f>
        <v>SELECT 'UT_DM_C0025' AS TEST_ID, 'JOB_I_T_DM_CTY_PARK_SPRTN_C' AS PRAM_ID, A.*
  FROM (SELECT 'SRC' AS GB, A1.*
          FROM (SELECT COUNT(1) AS 건수
  FROM (
SELECT CTY_PARK_SPRTN_NM  AS CTY_PARK_SPRTN_NM  -- 도시공원구분명
  FROM T_DM_CTY_PARK_INFO_S                     -- 도시공원정보
 GROUP BY CTY_PARK_SPRTN_NM
)) A1
         UNION ALL
        SELECT 'TRT' AS GB , A2.*
          FROM (SELECT COUNT(1) AS 건수 
FROM US_RCIS_DW.T_DM_CTY_PARK_SPRTN_C) A2) A 
UNION ALL</v>
      </c>
      <c r="AL29" t="str">
        <f>MID(G29,7,30)</f>
        <v>T_DM_CTY_PARK_SPRTN_C</v>
      </c>
      <c r="AM29" t="s">
        <v>236</v>
      </c>
    </row>
    <row r="30" spans="1:39" ht="115.5" customHeight="1" x14ac:dyDescent="0.3">
      <c r="A30" s="4" t="s">
        <v>30</v>
      </c>
      <c r="B30" s="5" t="s">
        <v>196</v>
      </c>
      <c r="C30" s="6" t="s">
        <v>28</v>
      </c>
      <c r="D30" s="39" t="s">
        <v>38</v>
      </c>
      <c r="E30" s="39" t="s">
        <v>40</v>
      </c>
      <c r="F30" s="7" t="s">
        <v>37</v>
      </c>
      <c r="G30" s="40" t="s">
        <v>159</v>
      </c>
      <c r="H30" s="18" t="s">
        <v>39</v>
      </c>
      <c r="I30" s="4" t="s">
        <v>251</v>
      </c>
      <c r="J30" s="10">
        <v>45243</v>
      </c>
      <c r="K30" s="10">
        <v>45244</v>
      </c>
      <c r="L30" s="10">
        <v>45243</v>
      </c>
      <c r="M30" s="10">
        <v>45244</v>
      </c>
      <c r="N30" s="16">
        <v>2</v>
      </c>
      <c r="O30" s="19">
        <v>2</v>
      </c>
      <c r="P30" s="17" t="str">
        <f t="shared" si="1"/>
        <v>일치</v>
      </c>
      <c r="Q30" s="16"/>
      <c r="R30" s="19"/>
      <c r="S30" s="17" t="str">
        <f t="shared" si="2"/>
        <v>N/A</v>
      </c>
      <c r="T30" s="25" t="s">
        <v>250</v>
      </c>
      <c r="U30" s="42" t="s">
        <v>253</v>
      </c>
      <c r="V30" s="10">
        <v>45246</v>
      </c>
      <c r="W30" s="10">
        <v>45247</v>
      </c>
      <c r="X30" s="10">
        <v>45246</v>
      </c>
      <c r="Y30" s="10">
        <v>45247</v>
      </c>
      <c r="Z30" s="16">
        <v>2</v>
      </c>
      <c r="AA30" s="19">
        <v>2</v>
      </c>
      <c r="AB30" s="17" t="str">
        <f t="shared" si="3"/>
        <v>일치</v>
      </c>
      <c r="AC30" s="16"/>
      <c r="AD30" s="19"/>
      <c r="AE30" s="17" t="str">
        <f t="shared" si="4"/>
        <v>N/A</v>
      </c>
      <c r="AF30" s="11" t="s">
        <v>250</v>
      </c>
      <c r="AG30" s="39" t="s">
        <v>46</v>
      </c>
      <c r="AH30" s="39" t="s">
        <v>160</v>
      </c>
      <c r="AI30" s="39" t="s">
        <v>88</v>
      </c>
      <c r="AJ30" t="str">
        <f t="shared" si="5"/>
        <v>SELECT 'SRC' AS GB, A1.*
          FROM (SELECT COUNT(1) AS 건수
  FROM (
SELECT CTYTOUR_OPAT_MTHD_NM  AS CTYTOUR_OPAT_MTHD_NM             -- 시티투어운행방식명
  FROM T_DM_LCCL_LINK_BUS_INFO_S                                 -- 지역문화연계버스정보
 GROUP BY CTYTOUR_OPAT_MTHD_NM
)) A1
         UNION ALL
        SELECT 'TRT' AS GB , A2.*
          FROM (SELECT COUNT(1) AS 건수 
FROM US_RCIS_DW.T_DM_CTYTOUR_OPAT_MTHD_C) A2</v>
      </c>
      <c r="AK30" t="str">
        <f>"SELECT '"&amp;B30&amp;"' AS TEST_ID, '"&amp;G30&amp;"' AS PRAM_ID, A.*
  FROM ("&amp;AJ30&amp;") A 
UNION ALL"</f>
        <v>SELECT 'UT_DM_C0026' AS TEST_ID, 'JOB_I_T_DM_CTYTOUR_OPAT_MTHD_C' AS PRAM_ID, A.*
  FROM (SELECT 'SRC' AS GB, A1.*
          FROM (SELECT COUNT(1) AS 건수
  FROM (
SELECT CTYTOUR_OPAT_MTHD_NM  AS CTYTOUR_OPAT_MTHD_NM             -- 시티투어운행방식명
  FROM T_DM_LCCL_LINK_BUS_INFO_S                                 -- 지역문화연계버스정보
 GROUP BY CTYTOUR_OPAT_MTHD_NM
)) A1
         UNION ALL
        SELECT 'TRT' AS GB , A2.*
          FROM (SELECT COUNT(1) AS 건수 
FROM US_RCIS_DW.T_DM_CTYTOUR_OPAT_MTHD_C) A2) A 
UNION ALL</v>
      </c>
      <c r="AL30" t="str">
        <f>MID(G30,7,30)</f>
        <v>T_DM_CTYTOUR_OPAT_MTHD_C</v>
      </c>
      <c r="AM30" t="s">
        <v>236</v>
      </c>
    </row>
    <row r="31" spans="1:39" ht="99" customHeight="1" x14ac:dyDescent="0.3">
      <c r="A31" s="4" t="s">
        <v>30</v>
      </c>
      <c r="B31" s="5" t="s">
        <v>197</v>
      </c>
      <c r="C31" s="6" t="s">
        <v>28</v>
      </c>
      <c r="D31" s="39" t="s">
        <v>38</v>
      </c>
      <c r="E31" s="39" t="s">
        <v>40</v>
      </c>
      <c r="F31" s="7" t="s">
        <v>37</v>
      </c>
      <c r="G31" s="40" t="s">
        <v>71</v>
      </c>
      <c r="H31" s="18" t="s">
        <v>39</v>
      </c>
      <c r="I31" s="4" t="s">
        <v>251</v>
      </c>
      <c r="J31" s="10">
        <v>45243</v>
      </c>
      <c r="K31" s="10">
        <v>45244</v>
      </c>
      <c r="L31" s="10">
        <v>45243</v>
      </c>
      <c r="M31" s="10">
        <v>45244</v>
      </c>
      <c r="N31" s="16">
        <v>183</v>
      </c>
      <c r="O31" s="19">
        <v>183</v>
      </c>
      <c r="P31" s="17" t="str">
        <f t="shared" si="1"/>
        <v>일치</v>
      </c>
      <c r="Q31" s="16"/>
      <c r="R31" s="19"/>
      <c r="S31" s="17" t="str">
        <f t="shared" si="2"/>
        <v>N/A</v>
      </c>
      <c r="T31" s="25" t="s">
        <v>250</v>
      </c>
      <c r="U31" s="42" t="s">
        <v>253</v>
      </c>
      <c r="V31" s="10">
        <v>45246</v>
      </c>
      <c r="W31" s="10">
        <v>45247</v>
      </c>
      <c r="X31" s="10">
        <v>45246</v>
      </c>
      <c r="Y31" s="10">
        <v>45247</v>
      </c>
      <c r="Z31" s="16">
        <v>183</v>
      </c>
      <c r="AA31" s="19">
        <v>183</v>
      </c>
      <c r="AB31" s="17" t="str">
        <f t="shared" si="3"/>
        <v>일치</v>
      </c>
      <c r="AC31" s="16"/>
      <c r="AD31" s="19"/>
      <c r="AE31" s="17" t="str">
        <f t="shared" si="4"/>
        <v>N/A</v>
      </c>
      <c r="AF31" s="11" t="s">
        <v>250</v>
      </c>
      <c r="AG31" s="39" t="s">
        <v>46</v>
      </c>
      <c r="AH31" s="39" t="s">
        <v>161</v>
      </c>
      <c r="AI31" s="39" t="s">
        <v>89</v>
      </c>
      <c r="AJ31" t="str">
        <f t="shared" si="5"/>
        <v>SELECT 'SRC' AS GB, A1.*
          FROM (SELECT COUNT(1) AS 건수
  FROM (
SELECT EXPN_PRGM_SPRTN_NM  AS EXPN_PRGM_SPRTN_NM  -- 체험프로그램구분명
  FROM T_DM_FMFSVL_EXPN_VLG_INFO_S                -- 농어촌체험마을정보
 GROUP BY EXPN_PRGM_SPRTN_NM
)) A1
         UNION ALL
        SELECT 'TRT' AS GB , A2.*
          FROM (SELECT COUNT(1) AS 건수 
FROM US_RCIS_DW.T_DM_EXPN_PRGM_SPRTN_C) A2</v>
      </c>
      <c r="AK31" t="str">
        <f>"SELECT '"&amp;B31&amp;"' AS TEST_ID, '"&amp;G31&amp;"' AS PRAM_ID, A.*
  FROM ("&amp;AJ31&amp;") A 
UNION ALL"</f>
        <v>SELECT 'UT_DM_C0027' AS TEST_ID, 'JOB_I_T_DM_EXPN_PRGM_SPRTN_C' AS PRAM_ID, A.*
  FROM (SELECT 'SRC' AS GB, A1.*
          FROM (SELECT COUNT(1) AS 건수
  FROM (
SELECT EXPN_PRGM_SPRTN_NM  AS EXPN_PRGM_SPRTN_NM  -- 체험프로그램구분명
  FROM T_DM_FMFSVL_EXPN_VLG_INFO_S                -- 농어촌체험마을정보
 GROUP BY EXPN_PRGM_SPRTN_NM
)) A1
         UNION ALL
        SELECT 'TRT' AS GB , A2.*
          FROM (SELECT COUNT(1) AS 건수 
FROM US_RCIS_DW.T_DM_EXPN_PRGM_SPRTN_C) A2) A 
UNION ALL</v>
      </c>
      <c r="AL31" t="str">
        <f>MID(G31,7,30)</f>
        <v>T_DM_EXPN_PRGM_SPRTN_C</v>
      </c>
      <c r="AM31" t="s">
        <v>236</v>
      </c>
    </row>
    <row r="32" spans="1:39" ht="99" customHeight="1" x14ac:dyDescent="0.3">
      <c r="A32" s="4" t="s">
        <v>30</v>
      </c>
      <c r="B32" s="5" t="s">
        <v>198</v>
      </c>
      <c r="C32" s="6" t="s">
        <v>28</v>
      </c>
      <c r="D32" s="39" t="s">
        <v>38</v>
      </c>
      <c r="E32" s="39" t="s">
        <v>40</v>
      </c>
      <c r="F32" s="7" t="s">
        <v>37</v>
      </c>
      <c r="G32" s="40" t="s">
        <v>72</v>
      </c>
      <c r="H32" s="18" t="s">
        <v>39</v>
      </c>
      <c r="I32" s="4" t="s">
        <v>251</v>
      </c>
      <c r="J32" s="10">
        <v>45243</v>
      </c>
      <c r="K32" s="10">
        <v>45244</v>
      </c>
      <c r="L32" s="10">
        <v>45243</v>
      </c>
      <c r="M32" s="10">
        <v>45244</v>
      </c>
      <c r="N32" s="16">
        <v>74</v>
      </c>
      <c r="O32" s="19">
        <v>74</v>
      </c>
      <c r="P32" s="17" t="str">
        <f t="shared" si="1"/>
        <v>일치</v>
      </c>
      <c r="Q32" s="16"/>
      <c r="R32" s="19"/>
      <c r="S32" s="17" t="str">
        <f t="shared" si="2"/>
        <v>N/A</v>
      </c>
      <c r="T32" s="25" t="s">
        <v>250</v>
      </c>
      <c r="U32" s="42" t="s">
        <v>253</v>
      </c>
      <c r="V32" s="10">
        <v>45246</v>
      </c>
      <c r="W32" s="10">
        <v>45247</v>
      </c>
      <c r="X32" s="10">
        <v>45246</v>
      </c>
      <c r="Y32" s="10">
        <v>45247</v>
      </c>
      <c r="Z32" s="16">
        <v>74</v>
      </c>
      <c r="AA32" s="19">
        <v>74</v>
      </c>
      <c r="AB32" s="17" t="str">
        <f t="shared" si="3"/>
        <v>일치</v>
      </c>
      <c r="AC32" s="16"/>
      <c r="AD32" s="19"/>
      <c r="AE32" s="17" t="str">
        <f t="shared" si="4"/>
        <v>N/A</v>
      </c>
      <c r="AF32" s="11" t="s">
        <v>250</v>
      </c>
      <c r="AG32" s="39" t="s">
        <v>46</v>
      </c>
      <c r="AH32" s="39" t="s">
        <v>162</v>
      </c>
      <c r="AI32" s="39" t="s">
        <v>90</v>
      </c>
      <c r="AJ32" t="str">
        <f t="shared" si="5"/>
        <v>SELECT 'SRC' AS GB, A1.*
          FROM (SELECT COUNT(1) AS 건수
  FROM (
SELECT FCLT_TP_SPRTN_NM  AS FCLT_TP_SPRTN_NM  -- 시설유형구분명
  FROM T_DM_PBLC_FCLT_OPEN_INFO_S             -- 공공시설개방정보
 GROUP BY FCLT_TP_SPRTN_NM
)) A1
         UNION ALL
        SELECT 'TRT' AS GB , A2.*
          FROM (SELECT COUNT(1) AS 건수 
FROM US_RCIS_DW.T_DM_FCLT_TP_SPRTN_C) A2</v>
      </c>
      <c r="AK32" t="str">
        <f>"SELECT '"&amp;B32&amp;"' AS TEST_ID, '"&amp;G32&amp;"' AS PRAM_ID, A.*
  FROM ("&amp;AJ32&amp;") A 
UNION ALL"</f>
        <v>SELECT 'UT_DM_C0028' AS TEST_ID, 'JOB_I_T_DM_FCLT_TP_SPRTN_C' AS PRAM_ID, A.*
  FROM (SELECT 'SRC' AS GB, A1.*
          FROM (SELECT COUNT(1) AS 건수
  FROM (
SELECT FCLT_TP_SPRTN_NM  AS FCLT_TP_SPRTN_NM  -- 시설유형구분명
  FROM T_DM_PBLC_FCLT_OPEN_INFO_S             -- 공공시설개방정보
 GROUP BY FCLT_TP_SPRTN_NM
)) A1
         UNION ALL
        SELECT 'TRT' AS GB , A2.*
          FROM (SELECT COUNT(1) AS 건수 
FROM US_RCIS_DW.T_DM_FCLT_TP_SPRTN_C) A2) A 
UNION ALL</v>
      </c>
      <c r="AL32" t="str">
        <f>MID(G32,7,30)</f>
        <v>T_DM_FCLT_TP_SPRTN_C</v>
      </c>
      <c r="AM32" t="s">
        <v>236</v>
      </c>
    </row>
    <row r="33" spans="1:39" ht="99" customHeight="1" x14ac:dyDescent="0.3">
      <c r="A33" s="4" t="s">
        <v>30</v>
      </c>
      <c r="B33" s="5" t="s">
        <v>199</v>
      </c>
      <c r="C33" s="6" t="s">
        <v>28</v>
      </c>
      <c r="D33" s="39" t="s">
        <v>38</v>
      </c>
      <c r="E33" s="39" t="s">
        <v>40</v>
      </c>
      <c r="F33" s="7" t="s">
        <v>37</v>
      </c>
      <c r="G33" s="40" t="s">
        <v>73</v>
      </c>
      <c r="H33" s="18" t="s">
        <v>39</v>
      </c>
      <c r="I33" s="4" t="s">
        <v>251</v>
      </c>
      <c r="J33" s="10">
        <v>45243</v>
      </c>
      <c r="K33" s="10">
        <v>45244</v>
      </c>
      <c r="L33" s="10">
        <v>45243</v>
      </c>
      <c r="M33" s="10">
        <v>45244</v>
      </c>
      <c r="N33" s="16">
        <v>2</v>
      </c>
      <c r="O33" s="19">
        <v>2</v>
      </c>
      <c r="P33" s="17" t="str">
        <f t="shared" si="1"/>
        <v>일치</v>
      </c>
      <c r="Q33" s="16"/>
      <c r="R33" s="19"/>
      <c r="S33" s="17" t="str">
        <f t="shared" si="2"/>
        <v>N/A</v>
      </c>
      <c r="T33" s="25" t="s">
        <v>250</v>
      </c>
      <c r="U33" s="42" t="s">
        <v>253</v>
      </c>
      <c r="V33" s="10">
        <v>45246</v>
      </c>
      <c r="W33" s="10">
        <v>45247</v>
      </c>
      <c r="X33" s="10">
        <v>45246</v>
      </c>
      <c r="Y33" s="10">
        <v>45247</v>
      </c>
      <c r="Z33" s="16">
        <v>2</v>
      </c>
      <c r="AA33" s="19">
        <v>2</v>
      </c>
      <c r="AB33" s="17" t="str">
        <f t="shared" si="3"/>
        <v>일치</v>
      </c>
      <c r="AC33" s="16"/>
      <c r="AD33" s="19"/>
      <c r="AE33" s="17" t="str">
        <f t="shared" si="4"/>
        <v>N/A</v>
      </c>
      <c r="AF33" s="11" t="s">
        <v>250</v>
      </c>
      <c r="AG33" s="39" t="s">
        <v>46</v>
      </c>
      <c r="AH33" s="39" t="s">
        <v>163</v>
      </c>
      <c r="AI33" s="39" t="s">
        <v>91</v>
      </c>
      <c r="AJ33" t="str">
        <f t="shared" si="5"/>
        <v>SELECT 'SRC' AS GB, A1.*
          FROM (SELECT COUNT(1) AS 건수
  FROM (
SELECT INLN_OPER_ST_NM  AS INLN_OPER_ST_NM  -- 상호대차운영상태명
  FROM T_DM_INLN_LBRRY_INFO_S               -- 상호대차도서관정보
 GROUP BY INLN_OPER_ST_NM
)) A1
         UNION ALL
        SELECT 'TRT' AS GB , A2.*
          FROM (SELECT COUNT(1) AS 건수 
FROM US_RCIS_DW.T_DM_INLN_OPER_ST_C) A2</v>
      </c>
      <c r="AK33" t="str">
        <f>"SELECT '"&amp;B33&amp;"' AS TEST_ID, '"&amp;G33&amp;"' AS PRAM_ID, A.*
  FROM ("&amp;AJ33&amp;") A 
UNION ALL"</f>
        <v>SELECT 'UT_DM_C0029' AS TEST_ID, 'JOB_I_T_DM_INLN_OPER_ST_C' AS PRAM_ID, A.*
  FROM (SELECT 'SRC' AS GB, A1.*
          FROM (SELECT COUNT(1) AS 건수
  FROM (
SELECT INLN_OPER_ST_NM  AS INLN_OPER_ST_NM  -- 상호대차운영상태명
  FROM T_DM_INLN_LBRRY_INFO_S               -- 상호대차도서관정보
 GROUP BY INLN_OPER_ST_NM
)) A1
         UNION ALL
        SELECT 'TRT' AS GB , A2.*
          FROM (SELECT COUNT(1) AS 건수 
FROM US_RCIS_DW.T_DM_INLN_OPER_ST_C) A2) A 
UNION ALL</v>
      </c>
      <c r="AL33" t="str">
        <f>MID(G33,7,30)</f>
        <v>T_DM_INLN_OPER_ST_C</v>
      </c>
      <c r="AM33" t="s">
        <v>236</v>
      </c>
    </row>
    <row r="34" spans="1:39" ht="148.5" customHeight="1" x14ac:dyDescent="0.3">
      <c r="A34" s="4" t="s">
        <v>30</v>
      </c>
      <c r="B34" s="5" t="s">
        <v>200</v>
      </c>
      <c r="C34" s="6" t="s">
        <v>28</v>
      </c>
      <c r="D34" s="39" t="s">
        <v>38</v>
      </c>
      <c r="E34" s="39" t="s">
        <v>40</v>
      </c>
      <c r="F34" s="7" t="s">
        <v>37</v>
      </c>
      <c r="G34" s="40" t="s">
        <v>74</v>
      </c>
      <c r="H34" s="18" t="s">
        <v>39</v>
      </c>
      <c r="I34" s="4" t="s">
        <v>251</v>
      </c>
      <c r="J34" s="10">
        <v>45243</v>
      </c>
      <c r="K34" s="10">
        <v>45244</v>
      </c>
      <c r="L34" s="10">
        <v>45243</v>
      </c>
      <c r="M34" s="10">
        <v>45244</v>
      </c>
      <c r="N34" s="16">
        <v>39</v>
      </c>
      <c r="O34" s="19">
        <v>39</v>
      </c>
      <c r="P34" s="17" t="str">
        <f t="shared" si="1"/>
        <v>일치</v>
      </c>
      <c r="Q34" s="16"/>
      <c r="R34" s="19"/>
      <c r="S34" s="17" t="str">
        <f t="shared" si="2"/>
        <v>N/A</v>
      </c>
      <c r="T34" s="25" t="s">
        <v>250</v>
      </c>
      <c r="U34" s="42" t="s">
        <v>253</v>
      </c>
      <c r="V34" s="10">
        <v>45246</v>
      </c>
      <c r="W34" s="10">
        <v>45247</v>
      </c>
      <c r="X34" s="10">
        <v>45246</v>
      </c>
      <c r="Y34" s="10">
        <v>45247</v>
      </c>
      <c r="Z34" s="16">
        <v>39</v>
      </c>
      <c r="AA34" s="19">
        <v>39</v>
      </c>
      <c r="AB34" s="17" t="str">
        <f t="shared" si="3"/>
        <v>일치</v>
      </c>
      <c r="AC34" s="16"/>
      <c r="AD34" s="19"/>
      <c r="AE34" s="17" t="str">
        <f t="shared" si="4"/>
        <v>N/A</v>
      </c>
      <c r="AF34" s="11" t="s">
        <v>250</v>
      </c>
      <c r="AG34" s="39" t="s">
        <v>46</v>
      </c>
      <c r="AH34" s="39" t="s">
        <v>164</v>
      </c>
      <c r="AI34" s="39" t="s">
        <v>92</v>
      </c>
      <c r="AJ34" t="str">
        <f t="shared" si="5"/>
        <v>SELECT 'SRC' AS GB, A1.*
          FROM (SELECT COUNT(1) AS 건수
  FROM (
SELECT LCCL_DATA_CLSF_NM       AS LCCL_DATA_CLSF_NM               -- 지역문화자료분류명
     , LCCL_DATA_LRNK_CLSF_NM  AS LCCL_DATA_LRNK_CLSF_NM          -- 지역문화자료하위분류명
  FROM T_DM_LCCL_CLCTN_DATA_S                                     -- 지역문화소장자료
 GROUP BY LCCL_DATA_CLSF_NM
        , LCCL_DATA_LRNK_CLSF_NM
)) A1
         UNION ALL
        SELECT 'TRT' AS GB , A2.*
          FROM (SELECT COUNT(1) AS 건수 
FROM US_RCIS_DW.T_DM_LCCL_DATA_CLSF_C) A2</v>
      </c>
      <c r="AK34" t="str">
        <f>"SELECT '"&amp;B34&amp;"' AS TEST_ID, '"&amp;G34&amp;"' AS PRAM_ID, A.*
  FROM ("&amp;AJ34&amp;") A 
UNION ALL"</f>
        <v>SELECT 'UT_DM_C0030' AS TEST_ID, 'JOB_I_T_DM_LCCL_DATA_CLSF_C' AS PRAM_ID, A.*
  FROM (SELECT 'SRC' AS GB, A1.*
          FROM (SELECT COUNT(1) AS 건수
  FROM (
SELECT LCCL_DATA_CLSF_NM       AS LCCL_DATA_CLSF_NM               -- 지역문화자료분류명
     , LCCL_DATA_LRNK_CLSF_NM  AS LCCL_DATA_LRNK_CLSF_NM          -- 지역문화자료하위분류명
  FROM T_DM_LCCL_CLCTN_DATA_S                                     -- 지역문화소장자료
 GROUP BY LCCL_DATA_CLSF_NM
        , LCCL_DATA_LRNK_CLSF_NM
)) A1
         UNION ALL
        SELECT 'TRT' AS GB , A2.*
          FROM (SELECT COUNT(1) AS 건수 
FROM US_RCIS_DW.T_DM_LCCL_DATA_CLSF_C) A2) A 
UNION ALL</v>
      </c>
      <c r="AL34" t="str">
        <f>MID(G34,7,30)</f>
        <v>T_DM_LCCL_DATA_CLSF_C</v>
      </c>
      <c r="AM34" t="s">
        <v>236</v>
      </c>
    </row>
    <row r="35" spans="1:39" ht="132" customHeight="1" x14ac:dyDescent="0.3">
      <c r="A35" s="4" t="s">
        <v>30</v>
      </c>
      <c r="B35" s="5" t="s">
        <v>201</v>
      </c>
      <c r="C35" s="6" t="s">
        <v>28</v>
      </c>
      <c r="D35" s="39" t="s">
        <v>38</v>
      </c>
      <c r="E35" s="39" t="s">
        <v>40</v>
      </c>
      <c r="F35" s="7" t="s">
        <v>37</v>
      </c>
      <c r="G35" s="40" t="s">
        <v>75</v>
      </c>
      <c r="H35" s="18" t="s">
        <v>39</v>
      </c>
      <c r="I35" s="4" t="s">
        <v>251</v>
      </c>
      <c r="J35" s="10">
        <v>45243</v>
      </c>
      <c r="K35" s="10">
        <v>45244</v>
      </c>
      <c r="L35" s="10">
        <v>45243</v>
      </c>
      <c r="M35" s="10">
        <v>45244</v>
      </c>
      <c r="N35" s="16">
        <v>18</v>
      </c>
      <c r="O35" s="19">
        <v>18</v>
      </c>
      <c r="P35" s="17" t="str">
        <f t="shared" si="1"/>
        <v>일치</v>
      </c>
      <c r="Q35" s="16"/>
      <c r="R35" s="19"/>
      <c r="S35" s="17" t="str">
        <f t="shared" si="2"/>
        <v>N/A</v>
      </c>
      <c r="T35" s="25" t="s">
        <v>250</v>
      </c>
      <c r="U35" s="42" t="s">
        <v>253</v>
      </c>
      <c r="V35" s="10">
        <v>45246</v>
      </c>
      <c r="W35" s="10">
        <v>45247</v>
      </c>
      <c r="X35" s="10">
        <v>45246</v>
      </c>
      <c r="Y35" s="10">
        <v>45247</v>
      </c>
      <c r="Z35" s="16">
        <v>18</v>
      </c>
      <c r="AA35" s="19">
        <v>18</v>
      </c>
      <c r="AB35" s="17" t="str">
        <f t="shared" si="3"/>
        <v>일치</v>
      </c>
      <c r="AC35" s="16"/>
      <c r="AD35" s="19"/>
      <c r="AE35" s="17" t="str">
        <f t="shared" si="4"/>
        <v>N/A</v>
      </c>
      <c r="AF35" s="11" t="s">
        <v>250</v>
      </c>
      <c r="AG35" s="39" t="s">
        <v>46</v>
      </c>
      <c r="AH35" s="39" t="s">
        <v>165</v>
      </c>
      <c r="AI35" s="39" t="s">
        <v>93</v>
      </c>
      <c r="AJ35" t="str">
        <f t="shared" si="5"/>
        <v>SELECT 'SRC' AS GB, A1.*
          FROM (SELECT COUNT(1) AS 건수
  FROM (
SELECT LCCL_VRT_CLSF_NM       AS LCCL_VRT_CLSF_NM       -- 지역문화VR분류명
     , LCCL_VRT_LRNK_CLSF_NM  AS LCCL_VRT_LRNK_CLSF_NM  -- 지역문화VR하위분류명
  FROM T_DM_LCCL_VRT_INFO_S                             -- 지역문화VR정보
 GROUP BY LCCL_VRT_CLSF_NM
        , LCCL_VRT_LRNK_CLSF_NM
)) A1
         UNION ALL
        SELECT 'TRT' AS GB , A2.*
          FROM (SELECT COUNT(1) AS 건수 
FROM US_RCIS_DW.T_DM_LCCL_VRT_CLSF_C) A2</v>
      </c>
      <c r="AK35" t="str">
        <f>"SELECT '"&amp;B35&amp;"' AS TEST_ID, '"&amp;G35&amp;"' AS PRAM_ID, A.*
  FROM ("&amp;AJ35&amp;") A 
UNION ALL"</f>
        <v>SELECT 'UT_DM_C0031' AS TEST_ID, 'JOB_I_T_DM_LCCL_VRT_CLSF_C' AS PRAM_ID, A.*
  FROM (SELECT 'SRC' AS GB, A1.*
          FROM (SELECT COUNT(1) AS 건수
  FROM (
SELECT LCCL_VRT_CLSF_NM       AS LCCL_VRT_CLSF_NM       -- 지역문화VR분류명
     , LCCL_VRT_LRNK_CLSF_NM  AS LCCL_VRT_LRNK_CLSF_NM  -- 지역문화VR하위분류명
  FROM T_DM_LCCL_VRT_INFO_S                             -- 지역문화VR정보
 GROUP BY LCCL_VRT_CLSF_NM
        , LCCL_VRT_LRNK_CLSF_NM
)) A1
         UNION ALL
        SELECT 'TRT' AS GB , A2.*
          FROM (SELECT COUNT(1) AS 건수 
FROM US_RCIS_DW.T_DM_LCCL_VRT_CLSF_C) A2) A 
UNION ALL</v>
      </c>
      <c r="AL35" t="str">
        <f>MID(G35,7,30)</f>
        <v>T_DM_LCCL_VRT_CLSF_C</v>
      </c>
      <c r="AM35" t="s">
        <v>236</v>
      </c>
    </row>
    <row r="36" spans="1:39" ht="99" customHeight="1" x14ac:dyDescent="0.3">
      <c r="A36" s="4" t="s">
        <v>30</v>
      </c>
      <c r="B36" s="5" t="s">
        <v>202</v>
      </c>
      <c r="C36" s="6" t="s">
        <v>28</v>
      </c>
      <c r="D36" s="39" t="s">
        <v>38</v>
      </c>
      <c r="E36" s="39" t="s">
        <v>40</v>
      </c>
      <c r="F36" s="7" t="s">
        <v>37</v>
      </c>
      <c r="G36" s="40" t="s">
        <v>76</v>
      </c>
      <c r="H36" s="18" t="s">
        <v>39</v>
      </c>
      <c r="I36" s="4" t="s">
        <v>251</v>
      </c>
      <c r="J36" s="10">
        <v>45243</v>
      </c>
      <c r="K36" s="10">
        <v>45244</v>
      </c>
      <c r="L36" s="10">
        <v>45243</v>
      </c>
      <c r="M36" s="10">
        <v>45244</v>
      </c>
      <c r="N36" s="16">
        <v>217</v>
      </c>
      <c r="O36" s="19">
        <v>217</v>
      </c>
      <c r="P36" s="17" t="str">
        <f t="shared" si="1"/>
        <v>일치</v>
      </c>
      <c r="Q36" s="16"/>
      <c r="R36" s="19"/>
      <c r="S36" s="17" t="str">
        <f t="shared" si="2"/>
        <v>N/A</v>
      </c>
      <c r="T36" s="25" t="s">
        <v>250</v>
      </c>
      <c r="U36" s="42" t="s">
        <v>253</v>
      </c>
      <c r="V36" s="10">
        <v>45246</v>
      </c>
      <c r="W36" s="10">
        <v>45247</v>
      </c>
      <c r="X36" s="10">
        <v>45246</v>
      </c>
      <c r="Y36" s="10">
        <v>45247</v>
      </c>
      <c r="Z36" s="16">
        <v>217</v>
      </c>
      <c r="AA36" s="19">
        <v>217</v>
      </c>
      <c r="AB36" s="17" t="str">
        <f t="shared" si="3"/>
        <v>일치</v>
      </c>
      <c r="AC36" s="16"/>
      <c r="AD36" s="19"/>
      <c r="AE36" s="17" t="str">
        <f t="shared" si="4"/>
        <v>N/A</v>
      </c>
      <c r="AF36" s="11" t="s">
        <v>250</v>
      </c>
      <c r="AG36" s="39" t="s">
        <v>46</v>
      </c>
      <c r="AH36" s="39" t="s">
        <v>166</v>
      </c>
      <c r="AI36" s="39" t="s">
        <v>94</v>
      </c>
      <c r="AJ36" t="str">
        <f>"SELECT 'SRC' AS GB, A1.*
          FROM ("&amp;AH36&amp;") A1
         UNION ALL
        SELECT 'TRT' AS GB , A2.*
          FROM ("&amp;AI36&amp;") A2"</f>
        <v>SELECT 'SRC' AS GB, A1.*
          FROM (SELECT COUNT(1) AS 건수
  FROM (
SELECT LCLC_NM    AS LCLC_NM    -- 지방문화원명
  FROM T_DM_LCCL_CLCTN_DATA_S   -- 지역문화소장자료
 GROUP BY LCLC_NM
)) A1
         UNION ALL
        SELECT 'TRT' AS GB , A2.*
          FROM (SELECT COUNT(1) AS 건수 
FROM US_RCIS_DW.T_DM_LCLC_NM_C) A2</v>
      </c>
      <c r="AK36" t="str">
        <f>"SELECT '"&amp;B36&amp;"' AS TEST_ID, '"&amp;G36&amp;"' AS PRAM_ID, A.*
  FROM ("&amp;AJ36&amp;") A 
UNION ALL"</f>
        <v>SELECT 'UT_DM_C0032' AS TEST_ID, 'JOB_I_T_DM_LCLC_NM_C' AS PRAM_ID, A.*
  FROM (SELECT 'SRC' AS GB, A1.*
          FROM (SELECT COUNT(1) AS 건수
  FROM (
SELECT LCLC_NM    AS LCLC_NM    -- 지방문화원명
  FROM T_DM_LCCL_CLCTN_DATA_S   -- 지역문화소장자료
 GROUP BY LCLC_NM
)) A1
         UNION ALL
        SELECT 'TRT' AS GB , A2.*
          FROM (SELECT COUNT(1) AS 건수 
FROM US_RCIS_DW.T_DM_LCLC_NM_C) A2) A 
UNION ALL</v>
      </c>
      <c r="AL36" t="str">
        <f>MID(G36,7,30)</f>
        <v>T_DM_LCLC_NM_C</v>
      </c>
      <c r="AM36" t="s">
        <v>236</v>
      </c>
    </row>
    <row r="37" spans="1:39" ht="148.5" customHeight="1" x14ac:dyDescent="0.3">
      <c r="A37" s="4" t="s">
        <v>30</v>
      </c>
      <c r="B37" s="5" t="s">
        <v>203</v>
      </c>
      <c r="C37" s="6" t="s">
        <v>28</v>
      </c>
      <c r="D37" s="39" t="s">
        <v>38</v>
      </c>
      <c r="E37" s="39" t="s">
        <v>40</v>
      </c>
      <c r="F37" s="7" t="s">
        <v>37</v>
      </c>
      <c r="G37" s="40" t="s">
        <v>77</v>
      </c>
      <c r="H37" s="18" t="s">
        <v>39</v>
      </c>
      <c r="I37" s="4" t="s">
        <v>251</v>
      </c>
      <c r="J37" s="10">
        <v>45243</v>
      </c>
      <c r="K37" s="10">
        <v>45244</v>
      </c>
      <c r="L37" s="10">
        <v>45243</v>
      </c>
      <c r="M37" s="10">
        <v>45244</v>
      </c>
      <c r="N37" s="16">
        <v>44</v>
      </c>
      <c r="O37" s="19">
        <v>44</v>
      </c>
      <c r="P37" s="17" t="str">
        <f t="shared" si="1"/>
        <v>일치</v>
      </c>
      <c r="Q37" s="16"/>
      <c r="R37" s="19"/>
      <c r="S37" s="17" t="str">
        <f t="shared" si="2"/>
        <v>N/A</v>
      </c>
      <c r="T37" s="25" t="s">
        <v>250</v>
      </c>
      <c r="U37" s="42" t="s">
        <v>253</v>
      </c>
      <c r="V37" s="10">
        <v>45246</v>
      </c>
      <c r="W37" s="10">
        <v>45247</v>
      </c>
      <c r="X37" s="10">
        <v>45246</v>
      </c>
      <c r="Y37" s="10">
        <v>45247</v>
      </c>
      <c r="Z37" s="16">
        <v>44</v>
      </c>
      <c r="AA37" s="19">
        <v>44</v>
      </c>
      <c r="AB37" s="17" t="str">
        <f t="shared" si="3"/>
        <v>일치</v>
      </c>
      <c r="AC37" s="16"/>
      <c r="AD37" s="19"/>
      <c r="AE37" s="17" t="str">
        <f t="shared" si="4"/>
        <v>N/A</v>
      </c>
      <c r="AF37" s="11" t="s">
        <v>250</v>
      </c>
      <c r="AG37" s="39" t="s">
        <v>46</v>
      </c>
      <c r="AH37" s="39" t="s">
        <v>167</v>
      </c>
      <c r="AI37" s="39" t="s">
        <v>95</v>
      </c>
      <c r="AJ37" t="str">
        <f t="shared" ref="AJ37:AJ41" si="6">"SELECT 'SRC' AS GB, A1.*
          FROM ("&amp;AH37&amp;") A1
         UNION ALL
        SELECT 'TRT' AS GB , A2.*
          FROM ("&amp;AI37&amp;") A2"</f>
        <v>SELECT 'SRC' AS GB, A1.*
          FROM (SELECT COUNT(1) AS 건수
  FROM (
SELECT LSTM_CLTR_FCLT_CLSF_NM       AS LSTM_CLTR_FCLT_CLSF_NM       -- 여가문화시설분류명
     , LSTM_CLTR_FCLT_LRNK_CLSF_NM  AS LSTM_CLTR_FCLT_LRNK_CLSF_NM  -- 여가문화시설하위분류명
  FROM T_DM_LSTM_CLTR_FCLT_INFO_S                                   -- 여가문화시설정보
 GROUP BY LSTM_CLTR_FCLT_CLSF_NM
        , LSTM_CLTR_FCLT_LRNK_CLSF_NM
)) A1
         UNION ALL
        SELECT 'TRT' AS GB , A2.*
          FROM (SELECT COUNT(1) AS 건수 
FROM US_RCIS_DW.T_DM_LSTM_CLTR_FCLT_CLSF_C) A2</v>
      </c>
      <c r="AK37" t="str">
        <f>"SELECT '"&amp;B37&amp;"' AS TEST_ID, '"&amp;G37&amp;"' AS PRAM_ID, A.*
  FROM ("&amp;AJ37&amp;") A 
UNION ALL"</f>
        <v>SELECT 'UT_DM_C0033' AS TEST_ID, 'JOB_I_T_DM_LSTM_CLTR_FCLT_CLSF_C' AS PRAM_ID, A.*
  FROM (SELECT 'SRC' AS GB, A1.*
          FROM (SELECT COUNT(1) AS 건수
  FROM (
SELECT LSTM_CLTR_FCLT_CLSF_NM       AS LSTM_CLTR_FCLT_CLSF_NM       -- 여가문화시설분류명
     , LSTM_CLTR_FCLT_LRNK_CLSF_NM  AS LSTM_CLTR_FCLT_LRNK_CLSF_NM  -- 여가문화시설하위분류명
  FROM T_DM_LSTM_CLTR_FCLT_INFO_S                                   -- 여가문화시설정보
 GROUP BY LSTM_CLTR_FCLT_CLSF_NM
        , LSTM_CLTR_FCLT_LRNK_CLSF_NM
)) A1
         UNION ALL
        SELECT 'TRT' AS GB , A2.*
          FROM (SELECT COUNT(1) AS 건수 
FROM US_RCIS_DW.T_DM_LSTM_CLTR_FCLT_CLSF_C) A2) A 
UNION ALL</v>
      </c>
      <c r="AL37" t="str">
        <f>MID(G37,7,30)</f>
        <v>T_DM_LSTM_CLTR_FCLT_CLSF_C</v>
      </c>
      <c r="AM37" t="s">
        <v>236</v>
      </c>
    </row>
    <row r="38" spans="1:39" ht="99" customHeight="1" x14ac:dyDescent="0.3">
      <c r="A38" s="4" t="s">
        <v>30</v>
      </c>
      <c r="B38" s="5" t="s">
        <v>204</v>
      </c>
      <c r="C38" s="6" t="s">
        <v>28</v>
      </c>
      <c r="D38" s="39" t="s">
        <v>38</v>
      </c>
      <c r="E38" s="39" t="s">
        <v>40</v>
      </c>
      <c r="F38" s="7" t="s">
        <v>37</v>
      </c>
      <c r="G38" s="40" t="s">
        <v>78</v>
      </c>
      <c r="H38" s="18" t="s">
        <v>39</v>
      </c>
      <c r="I38" s="4" t="s">
        <v>251</v>
      </c>
      <c r="J38" s="10">
        <v>45243</v>
      </c>
      <c r="K38" s="10">
        <v>45244</v>
      </c>
      <c r="L38" s="10">
        <v>45243</v>
      </c>
      <c r="M38" s="10">
        <v>45244</v>
      </c>
      <c r="N38" s="16">
        <v>4</v>
      </c>
      <c r="O38" s="19">
        <v>4</v>
      </c>
      <c r="P38" s="17" t="str">
        <f t="shared" si="1"/>
        <v>일치</v>
      </c>
      <c r="Q38" s="16"/>
      <c r="R38" s="19"/>
      <c r="S38" s="17" t="str">
        <f t="shared" si="2"/>
        <v>N/A</v>
      </c>
      <c r="T38" s="25" t="s">
        <v>250</v>
      </c>
      <c r="U38" s="42" t="s">
        <v>253</v>
      </c>
      <c r="V38" s="10">
        <v>45246</v>
      </c>
      <c r="W38" s="10">
        <v>45247</v>
      </c>
      <c r="X38" s="10">
        <v>45246</v>
      </c>
      <c r="Y38" s="10">
        <v>45247</v>
      </c>
      <c r="Z38" s="16">
        <v>4</v>
      </c>
      <c r="AA38" s="19">
        <v>4</v>
      </c>
      <c r="AB38" s="17" t="str">
        <f t="shared" si="3"/>
        <v>일치</v>
      </c>
      <c r="AC38" s="16"/>
      <c r="AD38" s="19"/>
      <c r="AE38" s="17" t="str">
        <f t="shared" si="4"/>
        <v>N/A</v>
      </c>
      <c r="AF38" s="11" t="s">
        <v>250</v>
      </c>
      <c r="AG38" s="39" t="s">
        <v>46</v>
      </c>
      <c r="AH38" s="39" t="s">
        <v>168</v>
      </c>
      <c r="AI38" s="39" t="s">
        <v>96</v>
      </c>
      <c r="AJ38" t="str">
        <f t="shared" si="6"/>
        <v>SELECT 'SRC' AS GB, A1.*
          FROM (SELECT COUNT(1) AS 건수
  FROM (
SELECT MRKT_TP_NM  AS MRKT_TP_NM  -- 시장유형명
  FROM T_DM_TRAD_MRKT_INFO_S      -- 전통시장정보
 GROUP BY MRKT_TP_NM
)) A1
         UNION ALL
        SELECT 'TRT' AS GB , A2.*
          FROM (SELECT COUNT(1) AS 건수 
FROM US_RCIS_DW.T_DM_MRKT_TP_C) A2</v>
      </c>
      <c r="AK38" t="str">
        <f>"SELECT '"&amp;B38&amp;"' AS TEST_ID, '"&amp;G38&amp;"' AS PRAM_ID, A.*
  FROM ("&amp;AJ38&amp;") A 
UNION ALL"</f>
        <v>SELECT 'UT_DM_C0034' AS TEST_ID, 'JOB_I_T_DM_MRKT_TP_C' AS PRAM_ID, A.*
  FROM (SELECT 'SRC' AS GB, A1.*
          FROM (SELECT COUNT(1) AS 건수
  FROM (
SELECT MRKT_TP_NM  AS MRKT_TP_NM  -- 시장유형명
  FROM T_DM_TRAD_MRKT_INFO_S      -- 전통시장정보
 GROUP BY MRKT_TP_NM
)) A1
         UNION ALL
        SELECT 'TRT' AS GB , A2.*
          FROM (SELECT COUNT(1) AS 건수 
FROM US_RCIS_DW.T_DM_MRKT_TP_C) A2) A 
UNION ALL</v>
      </c>
      <c r="AL38" t="str">
        <f>MID(G38,7,30)</f>
        <v>T_DM_MRKT_TP_C</v>
      </c>
      <c r="AM38" t="s">
        <v>236</v>
      </c>
    </row>
    <row r="39" spans="1:39" ht="99" customHeight="1" x14ac:dyDescent="0.3">
      <c r="A39" s="4" t="s">
        <v>30</v>
      </c>
      <c r="B39" s="5" t="s">
        <v>205</v>
      </c>
      <c r="C39" s="6" t="s">
        <v>28</v>
      </c>
      <c r="D39" s="39" t="s">
        <v>38</v>
      </c>
      <c r="E39" s="39" t="s">
        <v>40</v>
      </c>
      <c r="F39" s="7" t="s">
        <v>37</v>
      </c>
      <c r="G39" s="40" t="s">
        <v>79</v>
      </c>
      <c r="H39" s="18" t="s">
        <v>39</v>
      </c>
      <c r="I39" s="4" t="s">
        <v>251</v>
      </c>
      <c r="J39" s="10">
        <v>45243</v>
      </c>
      <c r="K39" s="10">
        <v>45244</v>
      </c>
      <c r="L39" s="10">
        <v>45243</v>
      </c>
      <c r="M39" s="10">
        <v>45244</v>
      </c>
      <c r="N39" s="16">
        <v>4</v>
      </c>
      <c r="O39" s="19">
        <v>4</v>
      </c>
      <c r="P39" s="17" t="str">
        <f t="shared" si="1"/>
        <v>일치</v>
      </c>
      <c r="Q39" s="16"/>
      <c r="R39" s="19"/>
      <c r="S39" s="17" t="str">
        <f t="shared" si="2"/>
        <v>N/A</v>
      </c>
      <c r="T39" s="25" t="s">
        <v>250</v>
      </c>
      <c r="U39" s="42" t="s">
        <v>253</v>
      </c>
      <c r="V39" s="10">
        <v>45246</v>
      </c>
      <c r="W39" s="10">
        <v>45247</v>
      </c>
      <c r="X39" s="10">
        <v>45246</v>
      </c>
      <c r="Y39" s="10">
        <v>45247</v>
      </c>
      <c r="Z39" s="16">
        <v>4</v>
      </c>
      <c r="AA39" s="19">
        <v>4</v>
      </c>
      <c r="AB39" s="17" t="str">
        <f t="shared" si="3"/>
        <v>일치</v>
      </c>
      <c r="AC39" s="16"/>
      <c r="AD39" s="19"/>
      <c r="AE39" s="17" t="str">
        <f t="shared" si="4"/>
        <v>N/A</v>
      </c>
      <c r="AF39" s="11" t="s">
        <v>250</v>
      </c>
      <c r="AG39" s="39" t="s">
        <v>46</v>
      </c>
      <c r="AH39" s="39" t="s">
        <v>169</v>
      </c>
      <c r="AI39" s="39" t="s">
        <v>97</v>
      </c>
      <c r="AJ39" t="str">
        <f t="shared" si="6"/>
        <v>SELECT 'SRC' AS GB, A1.*
          FROM (SELECT COUNT(1) AS 건수
  FROM (
SELECT NTPL_CLTR_REMN_SPRTN_NM  AS NTPL_CLTR_REMN_SPRTN_NM  -- 향토문화유적구분명
  FROM T_DM_NTPL_CLTR_REMN_INFO_S                           -- 향토문화유적정보
 GROUP BY NTPL_CLTR_REMN_SPRTN_NM
)) A1
         UNION ALL
        SELECT 'TRT' AS GB , A2.*
          FROM (SELECT COUNT(1) AS 건수 
FROM US_RCIS_DW.T_DM_NTPL_CLTR_REMN_SPRTN_C) A2</v>
      </c>
      <c r="AK39" t="str">
        <f>"SELECT '"&amp;B39&amp;"' AS TEST_ID, '"&amp;G39&amp;"' AS PRAM_ID, A.*
  FROM ("&amp;AJ39&amp;") A 
UNION ALL"</f>
        <v>SELECT 'UT_DM_C0035' AS TEST_ID, 'JOB_I_T_DM_NTPL_CLTR_REMN_SPRTN_C' AS PRAM_ID, A.*
  FROM (SELECT 'SRC' AS GB, A1.*
          FROM (SELECT COUNT(1) AS 건수
  FROM (
SELECT NTPL_CLTR_REMN_SPRTN_NM  AS NTPL_CLTR_REMN_SPRTN_NM  -- 향토문화유적구분명
  FROM T_DM_NTPL_CLTR_REMN_INFO_S                           -- 향토문화유적정보
 GROUP BY NTPL_CLTR_REMN_SPRTN_NM
)) A1
         UNION ALL
        SELECT 'TRT' AS GB , A2.*
          FROM (SELECT COUNT(1) AS 건수 
FROM US_RCIS_DW.T_DM_NTPL_CLTR_REMN_SPRTN_C) A2) A 
UNION ALL</v>
      </c>
      <c r="AL39" t="str">
        <f>MID(G39,7,30)</f>
        <v>T_DM_NTPL_CLTR_REMN_SPRTN_C</v>
      </c>
      <c r="AM39" t="s">
        <v>236</v>
      </c>
    </row>
    <row r="40" spans="1:39" ht="99" customHeight="1" x14ac:dyDescent="0.3">
      <c r="A40" s="4" t="s">
        <v>30</v>
      </c>
      <c r="B40" s="5" t="s">
        <v>206</v>
      </c>
      <c r="C40" s="6" t="s">
        <v>28</v>
      </c>
      <c r="D40" s="39" t="s">
        <v>38</v>
      </c>
      <c r="E40" s="39" t="s">
        <v>40</v>
      </c>
      <c r="F40" s="7" t="s">
        <v>37</v>
      </c>
      <c r="G40" s="40" t="s">
        <v>80</v>
      </c>
      <c r="H40" s="18" t="s">
        <v>39</v>
      </c>
      <c r="I40" s="4" t="s">
        <v>251</v>
      </c>
      <c r="J40" s="10">
        <v>45243</v>
      </c>
      <c r="K40" s="10">
        <v>45244</v>
      </c>
      <c r="L40" s="10">
        <v>45243</v>
      </c>
      <c r="M40" s="10">
        <v>45244</v>
      </c>
      <c r="N40" s="16">
        <v>23</v>
      </c>
      <c r="O40" s="19">
        <v>23</v>
      </c>
      <c r="P40" s="17" t="str">
        <f t="shared" si="1"/>
        <v>일치</v>
      </c>
      <c r="Q40" s="16"/>
      <c r="R40" s="19"/>
      <c r="S40" s="17" t="str">
        <f t="shared" si="2"/>
        <v>N/A</v>
      </c>
      <c r="T40" s="25" t="s">
        <v>250</v>
      </c>
      <c r="U40" s="42" t="s">
        <v>253</v>
      </c>
      <c r="V40" s="10">
        <v>45246</v>
      </c>
      <c r="W40" s="10">
        <v>45247</v>
      </c>
      <c r="X40" s="10">
        <v>45246</v>
      </c>
      <c r="Y40" s="10">
        <v>45247</v>
      </c>
      <c r="Z40" s="16">
        <v>23</v>
      </c>
      <c r="AA40" s="19">
        <v>23</v>
      </c>
      <c r="AB40" s="17" t="str">
        <f t="shared" si="3"/>
        <v>일치</v>
      </c>
      <c r="AC40" s="16"/>
      <c r="AD40" s="19"/>
      <c r="AE40" s="17" t="str">
        <f t="shared" si="4"/>
        <v>N/A</v>
      </c>
      <c r="AF40" s="11" t="s">
        <v>250</v>
      </c>
      <c r="AG40" s="39" t="s">
        <v>46</v>
      </c>
      <c r="AH40" s="39" t="s">
        <v>170</v>
      </c>
      <c r="AI40" s="39" t="s">
        <v>98</v>
      </c>
      <c r="AJ40" t="str">
        <f t="shared" si="6"/>
        <v>SELECT 'SRC' AS GB, A1.*
          FROM (SELECT COUNT(1) AS 건수
  FROM (
SELECT TOURATTN_CLSF_NM  AS TOURATTN_CLSF_NM  -- 관광명소분류명
  FROM T_DM_RGN_TOURATTN_INFO_S               -- 지역관광명소정보
 GROUP BY TOURATTN_CLSF_NM
)) A1
         UNION ALL
        SELECT 'TRT' AS GB , A2.*
          FROM (SELECT COUNT(1) AS 건수 
FROM US_RCIS_DW.T_DM_TOURATTN_CLSF_C) A2</v>
      </c>
      <c r="AK40" t="str">
        <f>"SELECT '"&amp;B40&amp;"' AS TEST_ID, '"&amp;G40&amp;"' AS PRAM_ID, A.*
  FROM ("&amp;AJ40&amp;") A 
UNION ALL"</f>
        <v>SELECT 'UT_DM_C0036' AS TEST_ID, 'JOB_I_T_DM_TOURATTN_CLSF_C' AS PRAM_ID, A.*
  FROM (SELECT 'SRC' AS GB, A1.*
          FROM (SELECT COUNT(1) AS 건수
  FROM (
SELECT TOURATTN_CLSF_NM  AS TOURATTN_CLSF_NM  -- 관광명소분류명
  FROM T_DM_RGN_TOURATTN_INFO_S               -- 지역관광명소정보
 GROUP BY TOURATTN_CLSF_NM
)) A1
         UNION ALL
        SELECT 'TRT' AS GB , A2.*
          FROM (SELECT COUNT(1) AS 건수 
FROM US_RCIS_DW.T_DM_TOURATTN_CLSF_C) A2) A 
UNION ALL</v>
      </c>
      <c r="AL40" t="str">
        <f>MID(G40,7,30)</f>
        <v>T_DM_TOURATTN_CLSF_C</v>
      </c>
      <c r="AM40" t="s">
        <v>236</v>
      </c>
    </row>
    <row r="41" spans="1:39" ht="99" customHeight="1" x14ac:dyDescent="0.3">
      <c r="A41" s="4" t="s">
        <v>30</v>
      </c>
      <c r="B41" s="5" t="s">
        <v>207</v>
      </c>
      <c r="C41" s="6" t="s">
        <v>28</v>
      </c>
      <c r="D41" s="39" t="s">
        <v>38</v>
      </c>
      <c r="E41" s="39" t="s">
        <v>40</v>
      </c>
      <c r="F41" s="7" t="s">
        <v>37</v>
      </c>
      <c r="G41" s="40" t="s">
        <v>81</v>
      </c>
      <c r="H41" s="18" t="s">
        <v>39</v>
      </c>
      <c r="I41" s="4" t="s">
        <v>251</v>
      </c>
      <c r="J41" s="10">
        <v>45243</v>
      </c>
      <c r="K41" s="10">
        <v>45244</v>
      </c>
      <c r="L41" s="10">
        <v>45243</v>
      </c>
      <c r="M41" s="10">
        <v>45244</v>
      </c>
      <c r="N41" s="16">
        <v>9</v>
      </c>
      <c r="O41" s="19">
        <v>9</v>
      </c>
      <c r="P41" s="17" t="str">
        <f t="shared" si="1"/>
        <v>일치</v>
      </c>
      <c r="Q41" s="16"/>
      <c r="R41" s="19"/>
      <c r="S41" s="17" t="str">
        <f t="shared" si="2"/>
        <v>N/A</v>
      </c>
      <c r="T41" s="25" t="s">
        <v>250</v>
      </c>
      <c r="U41" s="42" t="s">
        <v>253</v>
      </c>
      <c r="V41" s="10">
        <v>45246</v>
      </c>
      <c r="W41" s="10">
        <v>45247</v>
      </c>
      <c r="X41" s="10">
        <v>45246</v>
      </c>
      <c r="Y41" s="10">
        <v>45247</v>
      </c>
      <c r="Z41" s="16">
        <v>9</v>
      </c>
      <c r="AA41" s="19">
        <v>9</v>
      </c>
      <c r="AB41" s="17" t="str">
        <f t="shared" si="3"/>
        <v>일치</v>
      </c>
      <c r="AC41" s="16"/>
      <c r="AD41" s="19"/>
      <c r="AE41" s="17" t="str">
        <f t="shared" si="4"/>
        <v>N/A</v>
      </c>
      <c r="AF41" s="11" t="s">
        <v>250</v>
      </c>
      <c r="AG41" s="39" t="s">
        <v>46</v>
      </c>
      <c r="AH41" s="39" t="s">
        <v>171</v>
      </c>
      <c r="AI41" s="39" t="s">
        <v>241</v>
      </c>
      <c r="AJ41" t="str">
        <f t="shared" si="6"/>
        <v>SELECT 'SRC' AS GB, A1.*
          FROM (SELECT COUNT(1) AS 건수
  FROM (
SELECT URG_BIZ_TP_NM  AS URG_BIZ_TP_NM  -- 도시재생사업유형명
  FROM T_DM_URG_BIZ_STS_S               -- 도시재생사업현황
 GROUP BY URG_BIZ_TP_NM
)) A1
         UNION ALL
        SELECT 'TRT' AS GB , A2.*
          FROM (SELECT COUNT(1) AS 건수 
FROM US_RCIS_DW.T_DM_URG_BIZ_TP_C) A2</v>
      </c>
      <c r="AK41" t="str">
        <f>"SELECT '"&amp;B41&amp;"' AS TEST_ID, '"&amp;G41&amp;"' AS PRAM_ID, A.*
  FROM ("&amp;AJ41&amp;") A 
UNION ALL"</f>
        <v>SELECT 'UT_DM_C0037' AS TEST_ID, 'JOB_I_T_DM_URG_BIZ_TP_C' AS PRAM_ID, A.*
  FROM (SELECT 'SRC' AS GB, A1.*
          FROM (SELECT COUNT(1) AS 건수
  FROM (
SELECT URG_BIZ_TP_NM  AS URG_BIZ_TP_NM  -- 도시재생사업유형명
  FROM T_DM_URG_BIZ_STS_S               -- 도시재생사업현황
 GROUP BY URG_BIZ_TP_NM
)) A1
         UNION ALL
        SELECT 'TRT' AS GB , A2.*
          FROM (SELECT COUNT(1) AS 건수 
FROM US_RCIS_DW.T_DM_URG_BIZ_TP_C) A2) A 
UNION ALL</v>
      </c>
      <c r="AL41" t="str">
        <f>MID(G41,7,30)</f>
        <v>T_DM_URG_BIZ_TP_C</v>
      </c>
      <c r="AM41" t="s">
        <v>236</v>
      </c>
    </row>
    <row r="42" spans="1:39" ht="99" customHeight="1" x14ac:dyDescent="0.3">
      <c r="A42" s="4" t="s">
        <v>30</v>
      </c>
      <c r="B42" s="5" t="s">
        <v>258</v>
      </c>
      <c r="C42" s="6" t="s">
        <v>259</v>
      </c>
      <c r="D42" s="39" t="s">
        <v>260</v>
      </c>
      <c r="E42" s="39" t="s">
        <v>40</v>
      </c>
      <c r="F42" s="7" t="s">
        <v>261</v>
      </c>
      <c r="G42" s="40" t="s">
        <v>325</v>
      </c>
      <c r="H42" s="18" t="s">
        <v>39</v>
      </c>
      <c r="I42" s="4" t="s">
        <v>251</v>
      </c>
      <c r="J42" s="10">
        <v>45243</v>
      </c>
      <c r="K42" s="10">
        <v>45244</v>
      </c>
      <c r="L42" s="10">
        <v>45243</v>
      </c>
      <c r="M42" s="10">
        <v>45244</v>
      </c>
      <c r="N42" s="16">
        <v>9796822</v>
      </c>
      <c r="O42" s="19">
        <v>9796822</v>
      </c>
      <c r="P42" s="17" t="str">
        <f t="shared" si="1"/>
        <v>일치</v>
      </c>
      <c r="Q42" s="16">
        <v>8479754121.3113403</v>
      </c>
      <c r="R42" s="19">
        <v>8479754121.3113403</v>
      </c>
      <c r="S42" s="17" t="str">
        <f t="shared" si="2"/>
        <v>일치</v>
      </c>
      <c r="T42" s="25" t="s">
        <v>250</v>
      </c>
      <c r="U42" s="42" t="s">
        <v>253</v>
      </c>
      <c r="V42" s="10">
        <v>45246</v>
      </c>
      <c r="W42" s="10">
        <v>45247</v>
      </c>
      <c r="X42" s="10">
        <v>45246</v>
      </c>
      <c r="Y42" s="10">
        <v>45247</v>
      </c>
      <c r="Z42" s="16">
        <v>9796822</v>
      </c>
      <c r="AA42" s="19">
        <v>9796822</v>
      </c>
      <c r="AB42" s="17" t="str">
        <f t="shared" si="3"/>
        <v>일치</v>
      </c>
      <c r="AC42" s="16">
        <v>8479754121.3113403</v>
      </c>
      <c r="AD42" s="19">
        <v>8479754121.3113403</v>
      </c>
      <c r="AE42" s="17" t="str">
        <f t="shared" si="4"/>
        <v>일치</v>
      </c>
      <c r="AF42" s="11" t="s">
        <v>250</v>
      </c>
      <c r="AG42" s="39"/>
      <c r="AH42" s="39" t="s">
        <v>262</v>
      </c>
      <c r="AI42" s="39" t="s">
        <v>263</v>
      </c>
      <c r="AJ42" t="str">
        <f t="shared" ref="AJ42" si="7">"SELECT 'SRC' AS GB, A1.*
          FROM ("&amp;AH42&amp;") A1
         UNION ALL
        SELECT 'TRT' AS GB , A2.*
          FROM ("&amp;AI42&amp;") A2"</f>
        <v>SELECT 'SRC' AS GB, A1.*
          FROM (SELECT COUNT(1) AS 건수, SUM(CHN_LVPP_CNT) AS 중국생활인구수
  FROM (
SELECT A.CRTR_YMD
     , A.LVPP_TMZ_CD
     , NVL(B.SGG_CD,'~')          AS SGG_CD
     , SUM(A.CHN_LVPP_CNT)        AS CHN_LVPP_CNT
  FROM US_RCIS_DW.T_DW_SHRT_FRGNR_LVPP_S  A
     , US_RCIS_DW.T_DM_LVPP_DONG_C        B
 WHERE A.LVPP_DONG_CD  = B.LVPP_DONG_CD(+)
 GROUP BY A.CRTR_YMD
        , A.LVPP_TMZ_CD
        , NVL(B.SGG_CD,'~')
)) A1
         UNION ALL
        SELECT 'TRT' AS GB , A2.*
          FROM (SELECT COUNT(1) AS 건수, SUM(CHN_LVPP_CNT) AS 중국생활인구수
FROM US_RCIS_DW.T_DM_SHRT_FRGNR_LVPP_S) A2</v>
      </c>
      <c r="AK42" t="str">
        <f>"SELECT '"&amp;B42&amp;"' AS TEST_ID, '"&amp;G42&amp;"' AS PRAM_ID, A.*
  FROM ("&amp;AJ42&amp;") A 
UNION ALL"</f>
        <v>SELECT 'UT_DM_C0038' AS TEST_ID, 'JOB_P_T_DM_SHRT_FRGNR_LVPP_S' AS PRAM_ID, A.*
  FROM (SELECT 'SRC' AS GB, A1.*
          FROM (SELECT COUNT(1) AS 건수, SUM(CHN_LVPP_CNT) AS 중국생활인구수
  FROM (
SELECT A.CRTR_YMD
     , A.LVPP_TMZ_CD
     , NVL(B.SGG_CD,'~')          AS SGG_CD
     , SUM(A.CHN_LVPP_CNT)        AS CHN_LVPP_CNT
  FROM US_RCIS_DW.T_DW_SHRT_FRGNR_LVPP_S  A
     , US_RCIS_DW.T_DM_LVPP_DONG_C        B
 WHERE A.LVPP_DONG_CD  = B.LVPP_DONG_CD(+)
 GROUP BY A.CRTR_YMD
        , A.LVPP_TMZ_CD
        , NVL(B.SGG_CD,'~')
)) A1
         UNION ALL
        SELECT 'TRT' AS GB , A2.*
          FROM (SELECT COUNT(1) AS 건수, SUM(CHN_LVPP_CNT) AS 중국생활인구수
FROM US_RCIS_DW.T_DM_SHRT_FRGNR_LVPP_S) A2) A 
UNION ALL</v>
      </c>
      <c r="AL42" t="str">
        <f t="shared" ref="AL42" si="8">MID(G42,7,30)</f>
        <v>T_DM_SHRT_FRGNR_LVPP_S</v>
      </c>
      <c r="AM42" t="s">
        <v>236</v>
      </c>
    </row>
  </sheetData>
  <autoFilter ref="A4:AM42" xr:uid="{00000000-0009-0000-0000-000003000000}"/>
  <mergeCells count="27">
    <mergeCell ref="N3:P3"/>
    <mergeCell ref="Q3:S3"/>
    <mergeCell ref="Z3:AB3"/>
    <mergeCell ref="AC3:AE3"/>
    <mergeCell ref="E2:E4"/>
    <mergeCell ref="A1:C1"/>
    <mergeCell ref="A2:A4"/>
    <mergeCell ref="B2:B4"/>
    <mergeCell ref="C2:C4"/>
    <mergeCell ref="D2:D4"/>
    <mergeCell ref="F2:F4"/>
    <mergeCell ref="G2:G4"/>
    <mergeCell ref="H2:H4"/>
    <mergeCell ref="I2:T2"/>
    <mergeCell ref="U2:AF2"/>
    <mergeCell ref="AG2:AG4"/>
    <mergeCell ref="AH2:AI2"/>
    <mergeCell ref="AI3:AI4"/>
    <mergeCell ref="I3:I4"/>
    <mergeCell ref="J3:K3"/>
    <mergeCell ref="L3:M3"/>
    <mergeCell ref="AF3:AF4"/>
    <mergeCell ref="AH3:AH4"/>
    <mergeCell ref="T3:T4"/>
    <mergeCell ref="U3:U4"/>
    <mergeCell ref="V3:W3"/>
    <mergeCell ref="X3:Y3"/>
  </mergeCells>
  <phoneticPr fontId="2" type="noConversion"/>
  <dataValidations disablePrompts="1" count="1">
    <dataValidation type="list" allowBlank="1" showInputMessage="1" showErrorMessage="1" sqref="T5:T42 AF5:AF42" xr:uid="{00000000-0002-0000-0300-000000000000}">
      <formula1>"PASS,FAIL"</formula1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horizontalDpi="300" verticalDpi="300" r:id="rId1"/>
  <headerFooter>
    <oddHeader>&amp;L지역문화통합정보시스템 구축 3단계&amp;R단위테스트결과서</oddHeader>
    <oddFooter>&amp;L&amp;G&amp;C&amp;P/&amp;N&amp;R&amp;G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단위테스트결과서(DW)</vt:lpstr>
      <vt:lpstr>단위테스트결과서(DM)</vt:lpstr>
      <vt:lpstr>개정이력!Print_Area</vt:lpstr>
      <vt:lpstr>'단위테스트결과서(DW)'!Print_Area</vt:lpstr>
      <vt:lpstr>표지!Print_Area</vt:lpstr>
    </vt:vector>
  </TitlesOfParts>
  <Company>한국전력공사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최경용</dc:creator>
  <cp:lastModifiedBy>준영 박</cp:lastModifiedBy>
  <cp:lastPrinted>2022-11-22T08:33:20Z</cp:lastPrinted>
  <dcterms:created xsi:type="dcterms:W3CDTF">2021-11-24T02:22:25Z</dcterms:created>
  <dcterms:modified xsi:type="dcterms:W3CDTF">2024-12-05T05:05:38Z</dcterms:modified>
</cp:coreProperties>
</file>